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28035" windowHeight="15045"/>
  </bookViews>
  <sheets>
    <sheet name="공종별집계표" sheetId="10" r:id="rId1"/>
    <sheet name="공종별내역서" sheetId="9" r:id="rId2"/>
    <sheet name="일위대가목록" sheetId="8" r:id="rId3"/>
    <sheet name="일위대가" sheetId="7" r:id="rId4"/>
    <sheet name="중기단가목록" sheetId="6" r:id="rId5"/>
    <sheet name="중기단가산출서" sheetId="5" r:id="rId6"/>
    <sheet name="단가대비표" sheetId="4" r:id="rId7"/>
  </sheets>
  <definedNames>
    <definedName name="_xlnm.Print_Area" localSheetId="1">공종별내역서!$A$1:$M$532</definedName>
    <definedName name="_xlnm.Print_Area" localSheetId="0">공종별집계표!$A$1:$M$26</definedName>
    <definedName name="_xlnm.Print_Area" localSheetId="6">단가대비표!$A$1:$X$317</definedName>
    <definedName name="_xlnm.Print_Area" localSheetId="3">일위대가!$A$1:$M$1770</definedName>
    <definedName name="_xlnm.Print_Area" localSheetId="2">일위대가목록!$A$1:$J$281</definedName>
    <definedName name="_xlnm.Print_Area" localSheetId="4">중기단가목록!$A$1:$J$18</definedName>
    <definedName name="_xlnm.Print_Area" localSheetId="5">중기단가산출서!$A$1:$F$740</definedName>
    <definedName name="_xlnm.Print_Titles" localSheetId="1">공종별내역서!$1:$3</definedName>
    <definedName name="_xlnm.Print_Titles" localSheetId="0">공종별집계표!$1:$4</definedName>
    <definedName name="_xlnm.Print_Titles" localSheetId="6">단가대비표!$1:$4</definedName>
    <definedName name="_xlnm.Print_Titles" localSheetId="3">일위대가!$1:$3</definedName>
    <definedName name="_xlnm.Print_Titles" localSheetId="2">일위대가목록!$1:$3</definedName>
    <definedName name="_xlnm.Print_Titles" localSheetId="4">중기단가목록!$1:$3</definedName>
    <definedName name="_xlnm.Print_Titles" localSheetId="5">중기단가산출서!$1:$3</definedName>
  </definedNames>
  <calcPr calcId="125725" iterate="1"/>
</workbook>
</file>

<file path=xl/calcChain.xml><?xml version="1.0" encoding="utf-8"?>
<calcChain xmlns="http://schemas.openxmlformats.org/spreadsheetml/2006/main">
  <c r="I515" i="9"/>
  <c r="G515"/>
  <c r="E515"/>
  <c r="I514"/>
  <c r="G514"/>
  <c r="E514"/>
  <c r="I513"/>
  <c r="G513"/>
  <c r="E513"/>
  <c r="K513" s="1"/>
  <c r="I512"/>
  <c r="G512"/>
  <c r="E512"/>
  <c r="I511"/>
  <c r="J511" s="1"/>
  <c r="G511"/>
  <c r="H511" s="1"/>
  <c r="E511"/>
  <c r="F511" s="1"/>
  <c r="I494"/>
  <c r="J494" s="1"/>
  <c r="G494"/>
  <c r="H494" s="1"/>
  <c r="E494"/>
  <c r="I493"/>
  <c r="G493"/>
  <c r="E493"/>
  <c r="K493" s="1"/>
  <c r="I492"/>
  <c r="G492"/>
  <c r="E492"/>
  <c r="I491"/>
  <c r="G491"/>
  <c r="E491"/>
  <c r="I490"/>
  <c r="G490"/>
  <c r="H490" s="1"/>
  <c r="E490"/>
  <c r="I489"/>
  <c r="J489" s="1"/>
  <c r="G489"/>
  <c r="E489"/>
  <c r="F489" s="1"/>
  <c r="I488"/>
  <c r="J488" s="1"/>
  <c r="G488"/>
  <c r="E488"/>
  <c r="F488" s="1"/>
  <c r="I470"/>
  <c r="J470" s="1"/>
  <c r="G470"/>
  <c r="H470" s="1"/>
  <c r="E470"/>
  <c r="I469"/>
  <c r="G469"/>
  <c r="H469" s="1"/>
  <c r="E469"/>
  <c r="I468"/>
  <c r="G468"/>
  <c r="E468"/>
  <c r="F468" s="1"/>
  <c r="I467"/>
  <c r="G467"/>
  <c r="E467"/>
  <c r="I466"/>
  <c r="J466" s="1"/>
  <c r="G466"/>
  <c r="E466"/>
  <c r="I465"/>
  <c r="J465" s="1"/>
  <c r="G465"/>
  <c r="H465" s="1"/>
  <c r="E465"/>
  <c r="I421"/>
  <c r="G421"/>
  <c r="E421"/>
  <c r="I420"/>
  <c r="J420" s="1"/>
  <c r="G420"/>
  <c r="E420"/>
  <c r="I381"/>
  <c r="J381" s="1"/>
  <c r="G381"/>
  <c r="H381" s="1"/>
  <c r="E381"/>
  <c r="F381" s="1"/>
  <c r="I380"/>
  <c r="G380"/>
  <c r="H380" s="1"/>
  <c r="E380"/>
  <c r="I379"/>
  <c r="G379"/>
  <c r="H379" s="1"/>
  <c r="E379"/>
  <c r="F379" s="1"/>
  <c r="I378"/>
  <c r="G378"/>
  <c r="E378"/>
  <c r="I377"/>
  <c r="G377"/>
  <c r="E377"/>
  <c r="I376"/>
  <c r="G376"/>
  <c r="E376"/>
  <c r="I375"/>
  <c r="K375" s="1"/>
  <c r="G375"/>
  <c r="E375"/>
  <c r="F375" s="1"/>
  <c r="I374"/>
  <c r="G374"/>
  <c r="H374" s="1"/>
  <c r="E374"/>
  <c r="F374" s="1"/>
  <c r="I373"/>
  <c r="G373"/>
  <c r="E373"/>
  <c r="I331"/>
  <c r="J331" s="1"/>
  <c r="G331"/>
  <c r="H331" s="1"/>
  <c r="E331"/>
  <c r="F331" s="1"/>
  <c r="I330"/>
  <c r="J330" s="1"/>
  <c r="G330"/>
  <c r="E330"/>
  <c r="F330" s="1"/>
  <c r="I329"/>
  <c r="G329"/>
  <c r="H329" s="1"/>
  <c r="E329"/>
  <c r="F329" s="1"/>
  <c r="I328"/>
  <c r="G328"/>
  <c r="E328"/>
  <c r="I327"/>
  <c r="J327" s="1"/>
  <c r="G327"/>
  <c r="H327" s="1"/>
  <c r="E327"/>
  <c r="I316"/>
  <c r="J316" s="1"/>
  <c r="G316"/>
  <c r="E316"/>
  <c r="I315"/>
  <c r="J315" s="1"/>
  <c r="G315"/>
  <c r="E315"/>
  <c r="I314"/>
  <c r="G314"/>
  <c r="E314"/>
  <c r="K314" s="1"/>
  <c r="I313"/>
  <c r="G313"/>
  <c r="E313"/>
  <c r="I312"/>
  <c r="J312" s="1"/>
  <c r="G312"/>
  <c r="H312" s="1"/>
  <c r="E312"/>
  <c r="I311"/>
  <c r="G311"/>
  <c r="E311"/>
  <c r="I310"/>
  <c r="J310" s="1"/>
  <c r="G310"/>
  <c r="H310" s="1"/>
  <c r="E310"/>
  <c r="I309"/>
  <c r="G309"/>
  <c r="E309"/>
  <c r="I308"/>
  <c r="G308"/>
  <c r="E308"/>
  <c r="I293"/>
  <c r="G293"/>
  <c r="H293" s="1"/>
  <c r="E293"/>
  <c r="F293" s="1"/>
  <c r="I292"/>
  <c r="J292" s="1"/>
  <c r="G292"/>
  <c r="E292"/>
  <c r="F292" s="1"/>
  <c r="I291"/>
  <c r="G291"/>
  <c r="K291" s="1"/>
  <c r="E291"/>
  <c r="I290"/>
  <c r="J290" s="1"/>
  <c r="G290"/>
  <c r="E290"/>
  <c r="K290" s="1"/>
  <c r="I289"/>
  <c r="G289"/>
  <c r="E289"/>
  <c r="I288"/>
  <c r="J288" s="1"/>
  <c r="G288"/>
  <c r="E288"/>
  <c r="F288" s="1"/>
  <c r="I287"/>
  <c r="G287"/>
  <c r="E287"/>
  <c r="I286"/>
  <c r="G286"/>
  <c r="H286" s="1"/>
  <c r="E286"/>
  <c r="F286" s="1"/>
  <c r="I285"/>
  <c r="G285"/>
  <c r="E285"/>
  <c r="I284"/>
  <c r="G284"/>
  <c r="H284" s="1"/>
  <c r="E284"/>
  <c r="F284" s="1"/>
  <c r="I283"/>
  <c r="G283"/>
  <c r="H283" s="1"/>
  <c r="E283"/>
  <c r="I282"/>
  <c r="G282"/>
  <c r="H282" s="1"/>
  <c r="E282"/>
  <c r="F282" s="1"/>
  <c r="I281"/>
  <c r="J281" s="1"/>
  <c r="G281"/>
  <c r="E281"/>
  <c r="F281" s="1"/>
  <c r="G216"/>
  <c r="I214"/>
  <c r="J214" s="1"/>
  <c r="G214"/>
  <c r="E214"/>
  <c r="I213"/>
  <c r="G213"/>
  <c r="E213"/>
  <c r="I212"/>
  <c r="G212"/>
  <c r="E212"/>
  <c r="I97"/>
  <c r="G97"/>
  <c r="E97"/>
  <c r="F97" s="1"/>
  <c r="I72"/>
  <c r="G72"/>
  <c r="E72"/>
  <c r="F72" s="1"/>
  <c r="I70"/>
  <c r="J70" s="1"/>
  <c r="G70"/>
  <c r="E70"/>
  <c r="I69"/>
  <c r="G69"/>
  <c r="E69"/>
  <c r="I68"/>
  <c r="G68"/>
  <c r="E68"/>
  <c r="I67"/>
  <c r="G67"/>
  <c r="E67"/>
  <c r="I60"/>
  <c r="G60"/>
  <c r="H60" s="1"/>
  <c r="E60"/>
  <c r="F60" s="1"/>
  <c r="I59"/>
  <c r="G59"/>
  <c r="E59"/>
  <c r="I58"/>
  <c r="G58"/>
  <c r="E58"/>
  <c r="I57"/>
  <c r="G57"/>
  <c r="E57"/>
  <c r="F57" s="1"/>
  <c r="I56"/>
  <c r="G56"/>
  <c r="E56"/>
  <c r="I55"/>
  <c r="G55"/>
  <c r="E55"/>
  <c r="I54"/>
  <c r="G54"/>
  <c r="E54"/>
  <c r="I53"/>
  <c r="G53"/>
  <c r="E53"/>
  <c r="I52"/>
  <c r="G52"/>
  <c r="E52"/>
  <c r="I51"/>
  <c r="K51" s="1"/>
  <c r="G51"/>
  <c r="E51"/>
  <c r="I31"/>
  <c r="G31"/>
  <c r="H31" s="1"/>
  <c r="E31"/>
  <c r="I30"/>
  <c r="G30"/>
  <c r="E30"/>
  <c r="F30" s="1"/>
  <c r="I29"/>
  <c r="G29"/>
  <c r="E29"/>
  <c r="I28"/>
  <c r="G28"/>
  <c r="E28"/>
  <c r="F28" s="1"/>
  <c r="I17"/>
  <c r="I1769" i="7"/>
  <c r="G1769"/>
  <c r="H1769" s="1"/>
  <c r="E1769"/>
  <c r="F1769" s="1"/>
  <c r="I1767"/>
  <c r="G1767"/>
  <c r="E1767"/>
  <c r="I1766"/>
  <c r="G1766"/>
  <c r="E1766"/>
  <c r="K1766" s="1"/>
  <c r="I1762"/>
  <c r="G1762"/>
  <c r="E1762"/>
  <c r="I1760"/>
  <c r="G1760"/>
  <c r="E1760"/>
  <c r="I1759"/>
  <c r="G1759"/>
  <c r="H1759" s="1"/>
  <c r="E1759"/>
  <c r="I1755"/>
  <c r="J1755" s="1"/>
  <c r="G1755"/>
  <c r="E1755"/>
  <c r="I1753"/>
  <c r="G1753"/>
  <c r="E1753"/>
  <c r="F1753" s="1"/>
  <c r="E1754" s="1"/>
  <c r="F1754" s="1"/>
  <c r="I1752"/>
  <c r="J1752" s="1"/>
  <c r="G1752"/>
  <c r="H1752" s="1"/>
  <c r="E1752"/>
  <c r="F1752" s="1"/>
  <c r="I1747"/>
  <c r="G1747"/>
  <c r="E1747"/>
  <c r="F1747" s="1"/>
  <c r="I1746"/>
  <c r="G1746"/>
  <c r="E1746"/>
  <c r="I1741"/>
  <c r="G1741"/>
  <c r="E1741"/>
  <c r="I1740"/>
  <c r="J1740" s="1"/>
  <c r="G1740"/>
  <c r="E1740"/>
  <c r="I1736"/>
  <c r="G1736"/>
  <c r="E1736"/>
  <c r="I1735"/>
  <c r="G1735"/>
  <c r="E1735"/>
  <c r="I1731"/>
  <c r="G1731"/>
  <c r="E1731"/>
  <c r="I1730"/>
  <c r="G1730"/>
  <c r="H1730" s="1"/>
  <c r="E1730"/>
  <c r="I1726"/>
  <c r="G1726"/>
  <c r="H1726" s="1"/>
  <c r="H1727" s="1"/>
  <c r="F274" i="8" s="1"/>
  <c r="G891" i="7" s="1"/>
  <c r="H891" s="1"/>
  <c r="E1726"/>
  <c r="I1725"/>
  <c r="G1725"/>
  <c r="E1725"/>
  <c r="I1721"/>
  <c r="J1721" s="1"/>
  <c r="G1721"/>
  <c r="E1721"/>
  <c r="I1720"/>
  <c r="J1720" s="1"/>
  <c r="J1722" s="1"/>
  <c r="G273" i="8" s="1"/>
  <c r="G1720" i="7"/>
  <c r="H1720" s="1"/>
  <c r="H1722" s="1"/>
  <c r="F273" i="8" s="1"/>
  <c r="E1720" i="7"/>
  <c r="I1716"/>
  <c r="G1716"/>
  <c r="E1716"/>
  <c r="I1715"/>
  <c r="G1715"/>
  <c r="E1715"/>
  <c r="K1715" s="1"/>
  <c r="I1710"/>
  <c r="J1710" s="1"/>
  <c r="G1710"/>
  <c r="E1710"/>
  <c r="I1709"/>
  <c r="J1709" s="1"/>
  <c r="G1709"/>
  <c r="H1709" s="1"/>
  <c r="E1709"/>
  <c r="I1705"/>
  <c r="G1705"/>
  <c r="H1705" s="1"/>
  <c r="E1705"/>
  <c r="F1705" s="1"/>
  <c r="I1704"/>
  <c r="G1704"/>
  <c r="E1704"/>
  <c r="I1703"/>
  <c r="J1703" s="1"/>
  <c r="G1703"/>
  <c r="E1703"/>
  <c r="I1699"/>
  <c r="G1699"/>
  <c r="E1699"/>
  <c r="I1697"/>
  <c r="G1697"/>
  <c r="H1697" s="1"/>
  <c r="E1697"/>
  <c r="I1696"/>
  <c r="G1696"/>
  <c r="E1696"/>
  <c r="F1696" s="1"/>
  <c r="I1688"/>
  <c r="G1688"/>
  <c r="E1688"/>
  <c r="F1688" s="1"/>
  <c r="I1686"/>
  <c r="J1686" s="1"/>
  <c r="G1686"/>
  <c r="H1686" s="1"/>
  <c r="E1686"/>
  <c r="I1685"/>
  <c r="G1685"/>
  <c r="H1685" s="1"/>
  <c r="E1685"/>
  <c r="I1681"/>
  <c r="G1681"/>
  <c r="E1681"/>
  <c r="F1681" s="1"/>
  <c r="I1679"/>
  <c r="G1679"/>
  <c r="H1679" s="1"/>
  <c r="E1679"/>
  <c r="I1678"/>
  <c r="J1678" s="1"/>
  <c r="G1678"/>
  <c r="H1678" s="1"/>
  <c r="E1678"/>
  <c r="I1670"/>
  <c r="G1670"/>
  <c r="E1670"/>
  <c r="I1669"/>
  <c r="G1669"/>
  <c r="E1669"/>
  <c r="F1669" s="1"/>
  <c r="I1665"/>
  <c r="K1665" s="1"/>
  <c r="G1665"/>
  <c r="E1665"/>
  <c r="I1664"/>
  <c r="G1664"/>
  <c r="E1664"/>
  <c r="I1663"/>
  <c r="G1663"/>
  <c r="H1663" s="1"/>
  <c r="E1663"/>
  <c r="F1663" s="1"/>
  <c r="I1662"/>
  <c r="G1662"/>
  <c r="E1662"/>
  <c r="I1656"/>
  <c r="G1656"/>
  <c r="E1656"/>
  <c r="I1655"/>
  <c r="G1655"/>
  <c r="H1655" s="1"/>
  <c r="E1655"/>
  <c r="I1650"/>
  <c r="G1650"/>
  <c r="E1650"/>
  <c r="I1649"/>
  <c r="J1649" s="1"/>
  <c r="G1649"/>
  <c r="E1649"/>
  <c r="F1649" s="1"/>
  <c r="I1648"/>
  <c r="J1648" s="1"/>
  <c r="G1648"/>
  <c r="E1648"/>
  <c r="I1647"/>
  <c r="G1647"/>
  <c r="H1647" s="1"/>
  <c r="E1647"/>
  <c r="F1647" s="1"/>
  <c r="I1642"/>
  <c r="G1642"/>
  <c r="H1642" s="1"/>
  <c r="H1644" s="1"/>
  <c r="F260" i="8" s="1"/>
  <c r="G821" i="7" s="1"/>
  <c r="H821" s="1"/>
  <c r="E1642"/>
  <c r="F1642" s="1"/>
  <c r="I1641"/>
  <c r="G1641"/>
  <c r="E1641"/>
  <c r="F1641" s="1"/>
  <c r="I1636"/>
  <c r="J1636" s="1"/>
  <c r="G1636"/>
  <c r="E1636"/>
  <c r="I1635"/>
  <c r="J1635" s="1"/>
  <c r="G1635"/>
  <c r="H1635" s="1"/>
  <c r="E1635"/>
  <c r="I1634"/>
  <c r="G1634"/>
  <c r="H1634" s="1"/>
  <c r="E1634"/>
  <c r="I1633"/>
  <c r="G1633"/>
  <c r="E1633"/>
  <c r="I1632"/>
  <c r="K1632" s="1"/>
  <c r="G1632"/>
  <c r="E1632"/>
  <c r="I1631"/>
  <c r="J1631" s="1"/>
  <c r="G1631"/>
  <c r="H1631" s="1"/>
  <c r="E1631"/>
  <c r="I1627"/>
  <c r="G1627"/>
  <c r="H1627" s="1"/>
  <c r="E1627"/>
  <c r="I1626"/>
  <c r="G1626"/>
  <c r="E1626"/>
  <c r="I1625"/>
  <c r="J1625" s="1"/>
  <c r="G1625"/>
  <c r="E1625"/>
  <c r="I1624"/>
  <c r="J1624" s="1"/>
  <c r="J1628" s="1"/>
  <c r="G258" i="8" s="1"/>
  <c r="G1624" i="7"/>
  <c r="H1624" s="1"/>
  <c r="E1624"/>
  <c r="I1619"/>
  <c r="G1619"/>
  <c r="H1619" s="1"/>
  <c r="E1619"/>
  <c r="I1615"/>
  <c r="G1615"/>
  <c r="E1615"/>
  <c r="I1614"/>
  <c r="J1614" s="1"/>
  <c r="G1614"/>
  <c r="E1614"/>
  <c r="I1613"/>
  <c r="J1613" s="1"/>
  <c r="G1613"/>
  <c r="H1613" s="1"/>
  <c r="E1613"/>
  <c r="I1612"/>
  <c r="G1612"/>
  <c r="H1612" s="1"/>
  <c r="E1612"/>
  <c r="I1608"/>
  <c r="G1608"/>
  <c r="E1608"/>
  <c r="I1607"/>
  <c r="J1607" s="1"/>
  <c r="G1607"/>
  <c r="E1607"/>
  <c r="I1606"/>
  <c r="J1606" s="1"/>
  <c r="G1606"/>
  <c r="E1606"/>
  <c r="F1606" s="1"/>
  <c r="I1605"/>
  <c r="G1605"/>
  <c r="E1605"/>
  <c r="F1605" s="1"/>
  <c r="I1604"/>
  <c r="J1604" s="1"/>
  <c r="G1604"/>
  <c r="E1604"/>
  <c r="F1604" s="1"/>
  <c r="I1603"/>
  <c r="J1603" s="1"/>
  <c r="G1603"/>
  <c r="E1603"/>
  <c r="I1598"/>
  <c r="G1598"/>
  <c r="E1598"/>
  <c r="I1593"/>
  <c r="G1593"/>
  <c r="H1593" s="1"/>
  <c r="E1593"/>
  <c r="F1593" s="1"/>
  <c r="I1592"/>
  <c r="G1592"/>
  <c r="E1592"/>
  <c r="F1592" s="1"/>
  <c r="I1591"/>
  <c r="G1591"/>
  <c r="E1591"/>
  <c r="I1590"/>
  <c r="J1590" s="1"/>
  <c r="G1590"/>
  <c r="H1590" s="1"/>
  <c r="E1590"/>
  <c r="I1589"/>
  <c r="G1589"/>
  <c r="H1589" s="1"/>
  <c r="E1589"/>
  <c r="I1588"/>
  <c r="G1588"/>
  <c r="E1588"/>
  <c r="I1584"/>
  <c r="G1584"/>
  <c r="E1584"/>
  <c r="I1583"/>
  <c r="J1583" s="1"/>
  <c r="G1583"/>
  <c r="E1583"/>
  <c r="I1579"/>
  <c r="G1579"/>
  <c r="E1579"/>
  <c r="I1578"/>
  <c r="G1578"/>
  <c r="E1578"/>
  <c r="K1578" s="1"/>
  <c r="I1577"/>
  <c r="G1577"/>
  <c r="E1577"/>
  <c r="I1576"/>
  <c r="G1576"/>
  <c r="E1576"/>
  <c r="I1572"/>
  <c r="G1572"/>
  <c r="E1572"/>
  <c r="I1571"/>
  <c r="G1571"/>
  <c r="E1571"/>
  <c r="K1571" s="1"/>
  <c r="I1570"/>
  <c r="G1570"/>
  <c r="E1570"/>
  <c r="I1569"/>
  <c r="J1569" s="1"/>
  <c r="G1569"/>
  <c r="E1569"/>
  <c r="I1565"/>
  <c r="G1565"/>
  <c r="H1565" s="1"/>
  <c r="E1565"/>
  <c r="F1565" s="1"/>
  <c r="I1564"/>
  <c r="G1564"/>
  <c r="E1564"/>
  <c r="F1564" s="1"/>
  <c r="I1563"/>
  <c r="G1563"/>
  <c r="E1563"/>
  <c r="I1562"/>
  <c r="K1562" s="1"/>
  <c r="G1562"/>
  <c r="H1562" s="1"/>
  <c r="E1562"/>
  <c r="I1557"/>
  <c r="G1557"/>
  <c r="H1557" s="1"/>
  <c r="E1557"/>
  <c r="F1557" s="1"/>
  <c r="I1556"/>
  <c r="G1556"/>
  <c r="E1556"/>
  <c r="F1556" s="1"/>
  <c r="I1551"/>
  <c r="G1551"/>
  <c r="E1551"/>
  <c r="I1550"/>
  <c r="G1550"/>
  <c r="H1550" s="1"/>
  <c r="E1550"/>
  <c r="I1549"/>
  <c r="G1549"/>
  <c r="H1549" s="1"/>
  <c r="E1549"/>
  <c r="F1549" s="1"/>
  <c r="I1548"/>
  <c r="G1548"/>
  <c r="E1548"/>
  <c r="F1548" s="1"/>
  <c r="I1547"/>
  <c r="J1547" s="1"/>
  <c r="G1547"/>
  <c r="E1547"/>
  <c r="I1545"/>
  <c r="G1545"/>
  <c r="E1545"/>
  <c r="I1544"/>
  <c r="J1544" s="1"/>
  <c r="G1544"/>
  <c r="E1544"/>
  <c r="F1544" s="1"/>
  <c r="I1543"/>
  <c r="G1543"/>
  <c r="E1543"/>
  <c r="I1538"/>
  <c r="J1538" s="1"/>
  <c r="G1538"/>
  <c r="H1538" s="1"/>
  <c r="E1538"/>
  <c r="F1538" s="1"/>
  <c r="I1537"/>
  <c r="G1537"/>
  <c r="E1537"/>
  <c r="I1536"/>
  <c r="G1536"/>
  <c r="E1536"/>
  <c r="I1535"/>
  <c r="J1535" s="1"/>
  <c r="G1535"/>
  <c r="E1535"/>
  <c r="I1534"/>
  <c r="G1534"/>
  <c r="H1534" s="1"/>
  <c r="E1534"/>
  <c r="I1532"/>
  <c r="G1532"/>
  <c r="E1532"/>
  <c r="I1531"/>
  <c r="J1531" s="1"/>
  <c r="G1531"/>
  <c r="H1531" s="1"/>
  <c r="E1531"/>
  <c r="I1530"/>
  <c r="J1530" s="1"/>
  <c r="G1530"/>
  <c r="E1530"/>
  <c r="I1515"/>
  <c r="G1515"/>
  <c r="E1515"/>
  <c r="F1515" s="1"/>
  <c r="F1517" s="1"/>
  <c r="E243" i="8" s="1"/>
  <c r="E666" i="7" s="1"/>
  <c r="I1514"/>
  <c r="J1514" s="1"/>
  <c r="G1514"/>
  <c r="E1514"/>
  <c r="F1514" s="1"/>
  <c r="I1510"/>
  <c r="G1510"/>
  <c r="E1510"/>
  <c r="I1509"/>
  <c r="G1509"/>
  <c r="H1509" s="1"/>
  <c r="E1509"/>
  <c r="I1508"/>
  <c r="G1508"/>
  <c r="H1508" s="1"/>
  <c r="E1508"/>
  <c r="K1508" s="1"/>
  <c r="I1504"/>
  <c r="G1504"/>
  <c r="E1504"/>
  <c r="I1503"/>
  <c r="G1503"/>
  <c r="E1503"/>
  <c r="I1499"/>
  <c r="G1499"/>
  <c r="H1499" s="1"/>
  <c r="E1499"/>
  <c r="I1498"/>
  <c r="G1498"/>
  <c r="H1498" s="1"/>
  <c r="E1498"/>
  <c r="I1494"/>
  <c r="G1494"/>
  <c r="E1494"/>
  <c r="K1494" s="1"/>
  <c r="I1490"/>
  <c r="K1490" s="1"/>
  <c r="G1490"/>
  <c r="E1490"/>
  <c r="I1489"/>
  <c r="G1489"/>
  <c r="E1489"/>
  <c r="I1484"/>
  <c r="G1484"/>
  <c r="E1484"/>
  <c r="I1483"/>
  <c r="G1483"/>
  <c r="E1483"/>
  <c r="I1478"/>
  <c r="G1478"/>
  <c r="E1478"/>
  <c r="I1473"/>
  <c r="G1473"/>
  <c r="E1473"/>
  <c r="I1472"/>
  <c r="G1472"/>
  <c r="H1472" s="1"/>
  <c r="E1472"/>
  <c r="F1472" s="1"/>
  <c r="I1471"/>
  <c r="J1471" s="1"/>
  <c r="G1471"/>
  <c r="E1471"/>
  <c r="F1471" s="1"/>
  <c r="I1470"/>
  <c r="G1470"/>
  <c r="E1470"/>
  <c r="I1469"/>
  <c r="J1469" s="1"/>
  <c r="G1469"/>
  <c r="E1469"/>
  <c r="I1467"/>
  <c r="G1467"/>
  <c r="E1467"/>
  <c r="K1467" s="1"/>
  <c r="I1466"/>
  <c r="G1466"/>
  <c r="E1466"/>
  <c r="I1465"/>
  <c r="J1465" s="1"/>
  <c r="G1465"/>
  <c r="E1465"/>
  <c r="I1460"/>
  <c r="G1460"/>
  <c r="H1460" s="1"/>
  <c r="E1460"/>
  <c r="F1460" s="1"/>
  <c r="I1459"/>
  <c r="G1459"/>
  <c r="E1459"/>
  <c r="K1459" s="1"/>
  <c r="I1458"/>
  <c r="G1458"/>
  <c r="E1458"/>
  <c r="F1458" s="1"/>
  <c r="I1457"/>
  <c r="G1457"/>
  <c r="H1457" s="1"/>
  <c r="E1457"/>
  <c r="I1456"/>
  <c r="G1456"/>
  <c r="H1456" s="1"/>
  <c r="E1456"/>
  <c r="F1456" s="1"/>
  <c r="I1454"/>
  <c r="J1454" s="1"/>
  <c r="G1454"/>
  <c r="E1454"/>
  <c r="I1453"/>
  <c r="G1453"/>
  <c r="H1453" s="1"/>
  <c r="E1453"/>
  <c r="I1452"/>
  <c r="G1452"/>
  <c r="E1452"/>
  <c r="I1447"/>
  <c r="G1447"/>
  <c r="E1447"/>
  <c r="F1447" s="1"/>
  <c r="I1446"/>
  <c r="J1446" s="1"/>
  <c r="G1446"/>
  <c r="E1446"/>
  <c r="F1446" s="1"/>
  <c r="I1445"/>
  <c r="J1445" s="1"/>
  <c r="G1445"/>
  <c r="E1445"/>
  <c r="I1444"/>
  <c r="G1444"/>
  <c r="H1444" s="1"/>
  <c r="E1444"/>
  <c r="I1443"/>
  <c r="G1443"/>
  <c r="E1443"/>
  <c r="I1441"/>
  <c r="G1441"/>
  <c r="H1441" s="1"/>
  <c r="E1441"/>
  <c r="I1440"/>
  <c r="G1440"/>
  <c r="H1440" s="1"/>
  <c r="E1440"/>
  <c r="F1440" s="1"/>
  <c r="I1439"/>
  <c r="G1439"/>
  <c r="E1439"/>
  <c r="K1439" s="1"/>
  <c r="I1434"/>
  <c r="G1434"/>
  <c r="E1434"/>
  <c r="I1433"/>
  <c r="G1433"/>
  <c r="H1433" s="1"/>
  <c r="E1433"/>
  <c r="I1432"/>
  <c r="G1432"/>
  <c r="H1432" s="1"/>
  <c r="E1432"/>
  <c r="F1432" s="1"/>
  <c r="I1431"/>
  <c r="G1431"/>
  <c r="E1431"/>
  <c r="F1431" s="1"/>
  <c r="I1430"/>
  <c r="G1430"/>
  <c r="E1430"/>
  <c r="I1428"/>
  <c r="G1428"/>
  <c r="H1428" s="1"/>
  <c r="E1428"/>
  <c r="F1428" s="1"/>
  <c r="I1427"/>
  <c r="G1427"/>
  <c r="E1427"/>
  <c r="F1427" s="1"/>
  <c r="I1426"/>
  <c r="G1426"/>
  <c r="E1426"/>
  <c r="I1412"/>
  <c r="K1412" s="1"/>
  <c r="G1412"/>
  <c r="E1412"/>
  <c r="I1411"/>
  <c r="G1411"/>
  <c r="H1411" s="1"/>
  <c r="E1411"/>
  <c r="F1411" s="1"/>
  <c r="I1406"/>
  <c r="G1406"/>
  <c r="E1406"/>
  <c r="F1406" s="1"/>
  <c r="F1408" s="1"/>
  <c r="I1405"/>
  <c r="K1405" s="1"/>
  <c r="G1405"/>
  <c r="E1405"/>
  <c r="I1401"/>
  <c r="G1401"/>
  <c r="E1401"/>
  <c r="I1395"/>
  <c r="G1395"/>
  <c r="E1395"/>
  <c r="I1394"/>
  <c r="G1394"/>
  <c r="E1394"/>
  <c r="K1394" s="1"/>
  <c r="I1393"/>
  <c r="K1393" s="1"/>
  <c r="G1393"/>
  <c r="E1393"/>
  <c r="I1389"/>
  <c r="G1389"/>
  <c r="E1389"/>
  <c r="I1387"/>
  <c r="G1387"/>
  <c r="E1387"/>
  <c r="I1383"/>
  <c r="J1383" s="1"/>
  <c r="G1383"/>
  <c r="E1383"/>
  <c r="F1383" s="1"/>
  <c r="I1382"/>
  <c r="J1382" s="1"/>
  <c r="J1384" s="1"/>
  <c r="G224" i="8" s="1"/>
  <c r="G1382" i="7"/>
  <c r="H1382" s="1"/>
  <c r="E1382"/>
  <c r="I1378"/>
  <c r="G1378"/>
  <c r="H1378" s="1"/>
  <c r="H1379" s="1"/>
  <c r="F223" i="8" s="1"/>
  <c r="E1378" i="7"/>
  <c r="I1373"/>
  <c r="G1373"/>
  <c r="E1373"/>
  <c r="K1373" s="1"/>
  <c r="I1372"/>
  <c r="J1372" s="1"/>
  <c r="G1372"/>
  <c r="E1372"/>
  <c r="I1371"/>
  <c r="G1371"/>
  <c r="E1371"/>
  <c r="I1370"/>
  <c r="G1370"/>
  <c r="H1370" s="1"/>
  <c r="E1374" s="1"/>
  <c r="K1374" s="1"/>
  <c r="E1370"/>
  <c r="F1370" s="1"/>
  <c r="I1369"/>
  <c r="G1369"/>
  <c r="E1369"/>
  <c r="I1367"/>
  <c r="G1367"/>
  <c r="E1367"/>
  <c r="I1366"/>
  <c r="G1366"/>
  <c r="E1366"/>
  <c r="I1365"/>
  <c r="G1365"/>
  <c r="H1365" s="1"/>
  <c r="E1365"/>
  <c r="I1360"/>
  <c r="G1360"/>
  <c r="E1360"/>
  <c r="I1359"/>
  <c r="G1359"/>
  <c r="E1359"/>
  <c r="I1358"/>
  <c r="G1358"/>
  <c r="E1358"/>
  <c r="I1357"/>
  <c r="G1357"/>
  <c r="K1357" s="1"/>
  <c r="E1357"/>
  <c r="I1356"/>
  <c r="G1356"/>
  <c r="E1356"/>
  <c r="F1356" s="1"/>
  <c r="I1354"/>
  <c r="G1354"/>
  <c r="E1354"/>
  <c r="I1353"/>
  <c r="K1353" s="1"/>
  <c r="G1353"/>
  <c r="E1353"/>
  <c r="I1352"/>
  <c r="G1352"/>
  <c r="H1352" s="1"/>
  <c r="E1352"/>
  <c r="I1342"/>
  <c r="G1342"/>
  <c r="E1342"/>
  <c r="I1341"/>
  <c r="G1341"/>
  <c r="E1341"/>
  <c r="I1336"/>
  <c r="G1336"/>
  <c r="E1336"/>
  <c r="I1335"/>
  <c r="G1335"/>
  <c r="H1335" s="1"/>
  <c r="E1335"/>
  <c r="F1335" s="1"/>
  <c r="I1331"/>
  <c r="G1331"/>
  <c r="E1331"/>
  <c r="I1330"/>
  <c r="G1330"/>
  <c r="E1330"/>
  <c r="I1325"/>
  <c r="K1325" s="1"/>
  <c r="G1325"/>
  <c r="E1325"/>
  <c r="I1324"/>
  <c r="G1324"/>
  <c r="E1324"/>
  <c r="I1320"/>
  <c r="G1320"/>
  <c r="E1320"/>
  <c r="F1320" s="1"/>
  <c r="I1319"/>
  <c r="G1319"/>
  <c r="E1319"/>
  <c r="I1314"/>
  <c r="K1314" s="1"/>
  <c r="G1314"/>
  <c r="E1314"/>
  <c r="I1313"/>
  <c r="G1313"/>
  <c r="E1313"/>
  <c r="I1309"/>
  <c r="G1309"/>
  <c r="E1309"/>
  <c r="F1309" s="1"/>
  <c r="F1310" s="1"/>
  <c r="I1305"/>
  <c r="G1305"/>
  <c r="E1305"/>
  <c r="I1303"/>
  <c r="K1303" s="1"/>
  <c r="G1303"/>
  <c r="E1303"/>
  <c r="I1302"/>
  <c r="G1302"/>
  <c r="E1302"/>
  <c r="I1297"/>
  <c r="G1297"/>
  <c r="E1297"/>
  <c r="I1291"/>
  <c r="G1291"/>
  <c r="E1291"/>
  <c r="I1286"/>
  <c r="J1286" s="1"/>
  <c r="G1286"/>
  <c r="E1286"/>
  <c r="I1285"/>
  <c r="G1285"/>
  <c r="H1285" s="1"/>
  <c r="H1288" s="1"/>
  <c r="F209" i="8" s="1"/>
  <c r="G326" i="7" s="1"/>
  <c r="H326" s="1"/>
  <c r="E1285"/>
  <c r="I1280"/>
  <c r="G1280"/>
  <c r="E1280"/>
  <c r="I1279"/>
  <c r="K1279" s="1"/>
  <c r="G1279"/>
  <c r="E1279"/>
  <c r="I1275"/>
  <c r="J1275" s="1"/>
  <c r="J1276" s="1"/>
  <c r="G207" i="8" s="1"/>
  <c r="I1260" i="7" s="1"/>
  <c r="J1260" s="1"/>
  <c r="G1275"/>
  <c r="E1275"/>
  <c r="I1270"/>
  <c r="G1270"/>
  <c r="H1270" s="1"/>
  <c r="H1272" s="1"/>
  <c r="F206" i="8" s="1"/>
  <c r="G1259" i="7" s="1"/>
  <c r="H1259" s="1"/>
  <c r="E1270"/>
  <c r="I1269"/>
  <c r="G1269"/>
  <c r="E1269"/>
  <c r="F1269" s="1"/>
  <c r="I1265"/>
  <c r="G1265"/>
  <c r="E1265"/>
  <c r="I1264"/>
  <c r="G1264"/>
  <c r="E1264"/>
  <c r="I1253"/>
  <c r="G1253"/>
  <c r="E1253"/>
  <c r="I1252"/>
  <c r="K1252" s="1"/>
  <c r="G1252"/>
  <c r="E1252"/>
  <c r="I1248"/>
  <c r="G1248"/>
  <c r="H1248" s="1"/>
  <c r="H1249" s="1"/>
  <c r="F202" i="8" s="1"/>
  <c r="G1233" i="7" s="1"/>
  <c r="H1233" s="1"/>
  <c r="E1248"/>
  <c r="I1243"/>
  <c r="G1243"/>
  <c r="E1243"/>
  <c r="I1242"/>
  <c r="G1242"/>
  <c r="E1242"/>
  <c r="I1238"/>
  <c r="J1238" s="1"/>
  <c r="G1238"/>
  <c r="E1238"/>
  <c r="F1238" s="1"/>
  <c r="I1237"/>
  <c r="G1237"/>
  <c r="E1237"/>
  <c r="I1225"/>
  <c r="G1225"/>
  <c r="E1225"/>
  <c r="I1224"/>
  <c r="J1224" s="1"/>
  <c r="G1224"/>
  <c r="E1224"/>
  <c r="I1219"/>
  <c r="G1219"/>
  <c r="H1219" s="1"/>
  <c r="E1219"/>
  <c r="I1218"/>
  <c r="G1218"/>
  <c r="E1218"/>
  <c r="I1213"/>
  <c r="G1213"/>
  <c r="E1213"/>
  <c r="I1212"/>
  <c r="K1212" s="1"/>
  <c r="G1212"/>
  <c r="E1212"/>
  <c r="I1207"/>
  <c r="J1207" s="1"/>
  <c r="G1207"/>
  <c r="E1207"/>
  <c r="I1206"/>
  <c r="G1206"/>
  <c r="E1206"/>
  <c r="I1202"/>
  <c r="G1202"/>
  <c r="H1202" s="1"/>
  <c r="E1202"/>
  <c r="I1201"/>
  <c r="G1201"/>
  <c r="E1201"/>
  <c r="I1197"/>
  <c r="J1197" s="1"/>
  <c r="G1197"/>
  <c r="E1197"/>
  <c r="I1196"/>
  <c r="G1196"/>
  <c r="E1196"/>
  <c r="I1192"/>
  <c r="G1192"/>
  <c r="E1192"/>
  <c r="I1191"/>
  <c r="G1191"/>
  <c r="E1191"/>
  <c r="I1187"/>
  <c r="G1187"/>
  <c r="E1187"/>
  <c r="I1186"/>
  <c r="G1186"/>
  <c r="E1186"/>
  <c r="I1181"/>
  <c r="G1181"/>
  <c r="E1181"/>
  <c r="I1180"/>
  <c r="G1180"/>
  <c r="E1180"/>
  <c r="I1175"/>
  <c r="G1175"/>
  <c r="E1175"/>
  <c r="I1174"/>
  <c r="G1174"/>
  <c r="E1174"/>
  <c r="I1168"/>
  <c r="G1168"/>
  <c r="E1168"/>
  <c r="I1164"/>
  <c r="G1164"/>
  <c r="E1164"/>
  <c r="I1163"/>
  <c r="G1163"/>
  <c r="E1163"/>
  <c r="I1158"/>
  <c r="G1158"/>
  <c r="E1158"/>
  <c r="F1158" s="1"/>
  <c r="I1157"/>
  <c r="G1157"/>
  <c r="E1157"/>
  <c r="I1152"/>
  <c r="G1152"/>
  <c r="E1152"/>
  <c r="I1151"/>
  <c r="G1151"/>
  <c r="E1151"/>
  <c r="I1146"/>
  <c r="G1146"/>
  <c r="E1146"/>
  <c r="I1145"/>
  <c r="G1145"/>
  <c r="E1145"/>
  <c r="I1140"/>
  <c r="G1140"/>
  <c r="E1140"/>
  <c r="I1139"/>
  <c r="G1139"/>
  <c r="E1139"/>
  <c r="I1138"/>
  <c r="G1138"/>
  <c r="E1138"/>
  <c r="I1137"/>
  <c r="J1137" s="1"/>
  <c r="G1137"/>
  <c r="H1137" s="1"/>
  <c r="E1137"/>
  <c r="F1137" s="1"/>
  <c r="I1136"/>
  <c r="K1136" s="1"/>
  <c r="G1136"/>
  <c r="E1136"/>
  <c r="I1135"/>
  <c r="G1135"/>
  <c r="E1135"/>
  <c r="I1130"/>
  <c r="G1130"/>
  <c r="E1130"/>
  <c r="I1129"/>
  <c r="G1129"/>
  <c r="E1129"/>
  <c r="I1123"/>
  <c r="G1123"/>
  <c r="E1123"/>
  <c r="I1122"/>
  <c r="G1122"/>
  <c r="E1122"/>
  <c r="I1117"/>
  <c r="G1117"/>
  <c r="E1117"/>
  <c r="I1116"/>
  <c r="G1116"/>
  <c r="E1116"/>
  <c r="I1110"/>
  <c r="G1110"/>
  <c r="E1110"/>
  <c r="I1109"/>
  <c r="G1109"/>
  <c r="E1109"/>
  <c r="I1105"/>
  <c r="G1105"/>
  <c r="E1105"/>
  <c r="I1101"/>
  <c r="G1101"/>
  <c r="E1101"/>
  <c r="I1100"/>
  <c r="G1100"/>
  <c r="E1100"/>
  <c r="I1095"/>
  <c r="G1095"/>
  <c r="E1095"/>
  <c r="I1094"/>
  <c r="G1094"/>
  <c r="E1094"/>
  <c r="I1093"/>
  <c r="G1093"/>
  <c r="E1093"/>
  <c r="I1089"/>
  <c r="G1089"/>
  <c r="E1089"/>
  <c r="I1088"/>
  <c r="G1088"/>
  <c r="E1088"/>
  <c r="F1088" s="1"/>
  <c r="I1084"/>
  <c r="G1084"/>
  <c r="E1084"/>
  <c r="I1082"/>
  <c r="G1082"/>
  <c r="E1082"/>
  <c r="I1081"/>
  <c r="G1081"/>
  <c r="H1081" s="1"/>
  <c r="E1081"/>
  <c r="I1077"/>
  <c r="G1077"/>
  <c r="E1077"/>
  <c r="I1075"/>
  <c r="G1075"/>
  <c r="E1075"/>
  <c r="I1074"/>
  <c r="G1074"/>
  <c r="H1074" s="1"/>
  <c r="E1074"/>
  <c r="I1070"/>
  <c r="J1070" s="1"/>
  <c r="G1070"/>
  <c r="E1070"/>
  <c r="I1068"/>
  <c r="G1068"/>
  <c r="E1068"/>
  <c r="I1067"/>
  <c r="G1067"/>
  <c r="E1067"/>
  <c r="I1063"/>
  <c r="G1063"/>
  <c r="E1063"/>
  <c r="I1061"/>
  <c r="G1061"/>
  <c r="E1061"/>
  <c r="F1061" s="1"/>
  <c r="I1060"/>
  <c r="G1060"/>
  <c r="E1060"/>
  <c r="I1056"/>
  <c r="G1056"/>
  <c r="E1056"/>
  <c r="I1052"/>
  <c r="G1052"/>
  <c r="E1052"/>
  <c r="I1050"/>
  <c r="J1050" s="1"/>
  <c r="G1050"/>
  <c r="E1050"/>
  <c r="I1049"/>
  <c r="G1049"/>
  <c r="E1049"/>
  <c r="I1045"/>
  <c r="G1045"/>
  <c r="H1045" s="1"/>
  <c r="E1045"/>
  <c r="F1045" s="1"/>
  <c r="I1043"/>
  <c r="G1043"/>
  <c r="E1043"/>
  <c r="I1042"/>
  <c r="G1042"/>
  <c r="E1042"/>
  <c r="I1038"/>
  <c r="G1038"/>
  <c r="E1038"/>
  <c r="I1034"/>
  <c r="G1034"/>
  <c r="E1034"/>
  <c r="I1030"/>
  <c r="G1030"/>
  <c r="E1030"/>
  <c r="I1029"/>
  <c r="G1029"/>
  <c r="E1029"/>
  <c r="I1025"/>
  <c r="G1025"/>
  <c r="E1025"/>
  <c r="F1025" s="1"/>
  <c r="I1024"/>
  <c r="G1024"/>
  <c r="E1024"/>
  <c r="I1020"/>
  <c r="G1020"/>
  <c r="H1020" s="1"/>
  <c r="E1020"/>
  <c r="I1019"/>
  <c r="G1019"/>
  <c r="E1019"/>
  <c r="I1014"/>
  <c r="G1014"/>
  <c r="E1014"/>
  <c r="I1013"/>
  <c r="G1013"/>
  <c r="E1013"/>
  <c r="I1008"/>
  <c r="G1008"/>
  <c r="E1008"/>
  <c r="I1007"/>
  <c r="G1007"/>
  <c r="E1007"/>
  <c r="I1002"/>
  <c r="G1002"/>
  <c r="E1002"/>
  <c r="I1001"/>
  <c r="G1001"/>
  <c r="E1001"/>
  <c r="I997"/>
  <c r="G997"/>
  <c r="E997"/>
  <c r="I995"/>
  <c r="G995"/>
  <c r="E995"/>
  <c r="I994"/>
  <c r="J994" s="1"/>
  <c r="G994"/>
  <c r="E994"/>
  <c r="I988"/>
  <c r="G988"/>
  <c r="E988"/>
  <c r="I987"/>
  <c r="G987"/>
  <c r="E987"/>
  <c r="I981"/>
  <c r="G981"/>
  <c r="E981"/>
  <c r="F981" s="1"/>
  <c r="I980"/>
  <c r="G980"/>
  <c r="E980"/>
  <c r="I976"/>
  <c r="G976"/>
  <c r="E976"/>
  <c r="I975"/>
  <c r="G975"/>
  <c r="E975"/>
  <c r="I974"/>
  <c r="G974"/>
  <c r="E974"/>
  <c r="I973"/>
  <c r="G973"/>
  <c r="E973"/>
  <c r="I969"/>
  <c r="G969"/>
  <c r="K969" s="1"/>
  <c r="E969"/>
  <c r="I968"/>
  <c r="G968"/>
  <c r="E968"/>
  <c r="I964"/>
  <c r="G964"/>
  <c r="E964"/>
  <c r="F964" s="1"/>
  <c r="I963"/>
  <c r="J963" s="1"/>
  <c r="G963"/>
  <c r="E963"/>
  <c r="I957"/>
  <c r="G957"/>
  <c r="E957"/>
  <c r="I951"/>
  <c r="G951"/>
  <c r="E951"/>
  <c r="I949"/>
  <c r="G949"/>
  <c r="E949"/>
  <c r="I948"/>
  <c r="G948"/>
  <c r="E948"/>
  <c r="I944"/>
  <c r="G944"/>
  <c r="E944"/>
  <c r="I943"/>
  <c r="G943"/>
  <c r="H943" s="1"/>
  <c r="E943"/>
  <c r="I942"/>
  <c r="G942"/>
  <c r="E942"/>
  <c r="I938"/>
  <c r="G938"/>
  <c r="E938"/>
  <c r="I934"/>
  <c r="G934"/>
  <c r="E934"/>
  <c r="I930"/>
  <c r="G930"/>
  <c r="E930"/>
  <c r="I926"/>
  <c r="G926"/>
  <c r="E926"/>
  <c r="I922"/>
  <c r="G922"/>
  <c r="E922"/>
  <c r="I917"/>
  <c r="G917"/>
  <c r="E917"/>
  <c r="I916"/>
  <c r="G916"/>
  <c r="E916"/>
  <c r="I911"/>
  <c r="G911"/>
  <c r="E911"/>
  <c r="I910"/>
  <c r="G910"/>
  <c r="E910"/>
  <c r="I909"/>
  <c r="G909"/>
  <c r="E909"/>
  <c r="I907"/>
  <c r="G907"/>
  <c r="E907"/>
  <c r="F907" s="1"/>
  <c r="I906"/>
  <c r="G906"/>
  <c r="E906"/>
  <c r="F906" s="1"/>
  <c r="I905"/>
  <c r="G905"/>
  <c r="E905"/>
  <c r="I900"/>
  <c r="G900"/>
  <c r="E900"/>
  <c r="I895"/>
  <c r="G895"/>
  <c r="E895"/>
  <c r="I890"/>
  <c r="G890"/>
  <c r="E890"/>
  <c r="I889"/>
  <c r="G889"/>
  <c r="E889"/>
  <c r="I884"/>
  <c r="G884"/>
  <c r="E884"/>
  <c r="I879"/>
  <c r="G879"/>
  <c r="E879"/>
  <c r="I874"/>
  <c r="G874"/>
  <c r="E874"/>
  <c r="I873"/>
  <c r="G873"/>
  <c r="E873"/>
  <c r="I868"/>
  <c r="G868"/>
  <c r="E868"/>
  <c r="F868" s="1"/>
  <c r="I867"/>
  <c r="G867"/>
  <c r="E867"/>
  <c r="I862"/>
  <c r="G862"/>
  <c r="E862"/>
  <c r="I861"/>
  <c r="K861" s="1"/>
  <c r="G861"/>
  <c r="E861"/>
  <c r="I856"/>
  <c r="G856"/>
  <c r="E856"/>
  <c r="I848"/>
  <c r="G848"/>
  <c r="E848"/>
  <c r="I827"/>
  <c r="G827"/>
  <c r="E827"/>
  <c r="I826"/>
  <c r="G826"/>
  <c r="E826"/>
  <c r="I820"/>
  <c r="G820"/>
  <c r="E820"/>
  <c r="I819"/>
  <c r="G819"/>
  <c r="E819"/>
  <c r="I784"/>
  <c r="G784"/>
  <c r="E784"/>
  <c r="I780"/>
  <c r="G780"/>
  <c r="E780"/>
  <c r="I776"/>
  <c r="J776" s="1"/>
  <c r="J777" s="1"/>
  <c r="G120" i="8" s="1"/>
  <c r="I337" i="9" s="1"/>
  <c r="G776" i="7"/>
  <c r="E776"/>
  <c r="F776" s="1"/>
  <c r="I772"/>
  <c r="J772" s="1"/>
  <c r="J773" s="1"/>
  <c r="G119" i="8" s="1"/>
  <c r="I336" i="9" s="1"/>
  <c r="J336" s="1"/>
  <c r="G772" i="7"/>
  <c r="H772" s="1"/>
  <c r="H773" s="1"/>
  <c r="F119" i="8" s="1"/>
  <c r="G336" i="9" s="1"/>
  <c r="E772" i="7"/>
  <c r="I768"/>
  <c r="G768"/>
  <c r="E768"/>
  <c r="I764"/>
  <c r="G764"/>
  <c r="E764"/>
  <c r="F764" s="1"/>
  <c r="F765" s="1"/>
  <c r="I760"/>
  <c r="G760"/>
  <c r="H760" s="1"/>
  <c r="E760"/>
  <c r="I756"/>
  <c r="J756" s="1"/>
  <c r="J757" s="1"/>
  <c r="G115" i="8" s="1"/>
  <c r="I332" i="9" s="1"/>
  <c r="J332" s="1"/>
  <c r="G756" i="7"/>
  <c r="E756"/>
  <c r="I750"/>
  <c r="G750"/>
  <c r="E750"/>
  <c r="I749"/>
  <c r="G749"/>
  <c r="E749"/>
  <c r="I748"/>
  <c r="G748"/>
  <c r="E748"/>
  <c r="I744"/>
  <c r="G744"/>
  <c r="E744"/>
  <c r="I742"/>
  <c r="G742"/>
  <c r="E742"/>
  <c r="I738"/>
  <c r="G738"/>
  <c r="E738"/>
  <c r="F738" s="1"/>
  <c r="I737"/>
  <c r="G737"/>
  <c r="E737"/>
  <c r="I736"/>
  <c r="G736"/>
  <c r="E736"/>
  <c r="F736" s="1"/>
  <c r="I735"/>
  <c r="J735" s="1"/>
  <c r="G735"/>
  <c r="H735" s="1"/>
  <c r="E735"/>
  <c r="F735" s="1"/>
  <c r="I730"/>
  <c r="G730"/>
  <c r="E730"/>
  <c r="I729"/>
  <c r="G729"/>
  <c r="E729"/>
  <c r="I724"/>
  <c r="G724"/>
  <c r="E724"/>
  <c r="I723"/>
  <c r="G723"/>
  <c r="E723"/>
  <c r="F723" s="1"/>
  <c r="I718"/>
  <c r="G718"/>
  <c r="E718"/>
  <c r="I713"/>
  <c r="G713"/>
  <c r="E713"/>
  <c r="I709"/>
  <c r="G709"/>
  <c r="H709" s="1"/>
  <c r="E709"/>
  <c r="F709" s="1"/>
  <c r="I708"/>
  <c r="G708"/>
  <c r="E708"/>
  <c r="I707"/>
  <c r="G707"/>
  <c r="E707"/>
  <c r="I706"/>
  <c r="G706"/>
  <c r="E706"/>
  <c r="I702"/>
  <c r="G702"/>
  <c r="E702"/>
  <c r="I701"/>
  <c r="G701"/>
  <c r="E701"/>
  <c r="I700"/>
  <c r="G700"/>
  <c r="E700"/>
  <c r="I699"/>
  <c r="G699"/>
  <c r="E699"/>
  <c r="I698"/>
  <c r="G698"/>
  <c r="E698"/>
  <c r="I697"/>
  <c r="G697"/>
  <c r="E697"/>
  <c r="I693"/>
  <c r="G693"/>
  <c r="E693"/>
  <c r="I692"/>
  <c r="G692"/>
  <c r="E692"/>
  <c r="I691"/>
  <c r="G691"/>
  <c r="E691"/>
  <c r="I690"/>
  <c r="G690"/>
  <c r="E690"/>
  <c r="I689"/>
  <c r="G689"/>
  <c r="E689"/>
  <c r="I688"/>
  <c r="G688"/>
  <c r="E688"/>
  <c r="I687"/>
  <c r="G687"/>
  <c r="E687"/>
  <c r="I683"/>
  <c r="G683"/>
  <c r="E683"/>
  <c r="I679"/>
  <c r="G679"/>
  <c r="E679"/>
  <c r="I675"/>
  <c r="G675"/>
  <c r="E675"/>
  <c r="I671"/>
  <c r="G671"/>
  <c r="H671" s="1"/>
  <c r="E671"/>
  <c r="I670"/>
  <c r="G670"/>
  <c r="E670"/>
  <c r="I665"/>
  <c r="G665"/>
  <c r="E665"/>
  <c r="I664"/>
  <c r="G664"/>
  <c r="E664"/>
  <c r="I660"/>
  <c r="G660"/>
  <c r="E660"/>
  <c r="I656"/>
  <c r="G656"/>
  <c r="H656" s="1"/>
  <c r="E656"/>
  <c r="I655"/>
  <c r="K655" s="1"/>
  <c r="G655"/>
  <c r="H655" s="1"/>
  <c r="E655"/>
  <c r="I651"/>
  <c r="G651"/>
  <c r="E651"/>
  <c r="I650"/>
  <c r="J650" s="1"/>
  <c r="G650"/>
  <c r="E650"/>
  <c r="I649"/>
  <c r="G649"/>
  <c r="E649"/>
  <c r="I648"/>
  <c r="G648"/>
  <c r="E648"/>
  <c r="I647"/>
  <c r="G647"/>
  <c r="E647"/>
  <c r="I646"/>
  <c r="G646"/>
  <c r="E646"/>
  <c r="I642"/>
  <c r="G642"/>
  <c r="E642"/>
  <c r="I641"/>
  <c r="G641"/>
  <c r="E641"/>
  <c r="I640"/>
  <c r="G640"/>
  <c r="E640"/>
  <c r="I639"/>
  <c r="G639"/>
  <c r="E639"/>
  <c r="I638"/>
  <c r="G638"/>
  <c r="E638"/>
  <c r="I637"/>
  <c r="K637" s="1"/>
  <c r="G637"/>
  <c r="E637"/>
  <c r="I636"/>
  <c r="G636"/>
  <c r="E636"/>
  <c r="I632"/>
  <c r="G632"/>
  <c r="E632"/>
  <c r="I631"/>
  <c r="G631"/>
  <c r="E631"/>
  <c r="I630"/>
  <c r="G630"/>
  <c r="E630"/>
  <c r="I629"/>
  <c r="G629"/>
  <c r="E629"/>
  <c r="I628"/>
  <c r="J628" s="1"/>
  <c r="G628"/>
  <c r="E628"/>
  <c r="I627"/>
  <c r="G627"/>
  <c r="E627"/>
  <c r="I626"/>
  <c r="G626"/>
  <c r="E626"/>
  <c r="I622"/>
  <c r="G622"/>
  <c r="E622"/>
  <c r="I621"/>
  <c r="G621"/>
  <c r="E621"/>
  <c r="I620"/>
  <c r="G620"/>
  <c r="E620"/>
  <c r="F620" s="1"/>
  <c r="I619"/>
  <c r="G619"/>
  <c r="E619"/>
  <c r="I618"/>
  <c r="G618"/>
  <c r="E618"/>
  <c r="I617"/>
  <c r="G617"/>
  <c r="E617"/>
  <c r="I616"/>
  <c r="G616"/>
  <c r="E616"/>
  <c r="I612"/>
  <c r="G612"/>
  <c r="E612"/>
  <c r="I611"/>
  <c r="G611"/>
  <c r="E611"/>
  <c r="I610"/>
  <c r="G610"/>
  <c r="E610"/>
  <c r="I605"/>
  <c r="G605"/>
  <c r="E605"/>
  <c r="I601"/>
  <c r="G601"/>
  <c r="E601"/>
  <c r="I590"/>
  <c r="G590"/>
  <c r="E590"/>
  <c r="I563"/>
  <c r="G563"/>
  <c r="E563"/>
  <c r="I559"/>
  <c r="G559"/>
  <c r="E559"/>
  <c r="I558"/>
  <c r="G558"/>
  <c r="E558"/>
  <c r="I555"/>
  <c r="G555"/>
  <c r="E555"/>
  <c r="I554"/>
  <c r="G554"/>
  <c r="E554"/>
  <c r="I553"/>
  <c r="G553"/>
  <c r="E553"/>
  <c r="I547"/>
  <c r="G547"/>
  <c r="E547"/>
  <c r="I546"/>
  <c r="G546"/>
  <c r="E546"/>
  <c r="I541"/>
  <c r="G541"/>
  <c r="E541"/>
  <c r="I537"/>
  <c r="G537"/>
  <c r="E537"/>
  <c r="I536"/>
  <c r="G536"/>
  <c r="E536"/>
  <c r="I535"/>
  <c r="G535"/>
  <c r="E535"/>
  <c r="F535" s="1"/>
  <c r="I534"/>
  <c r="G534"/>
  <c r="E534"/>
  <c r="I533"/>
  <c r="G533"/>
  <c r="E533"/>
  <c r="I532"/>
  <c r="G532"/>
  <c r="E532"/>
  <c r="I531"/>
  <c r="G531"/>
  <c r="E531"/>
  <c r="I530"/>
  <c r="G530"/>
  <c r="H530" s="1"/>
  <c r="E530"/>
  <c r="I529"/>
  <c r="G529"/>
  <c r="E529"/>
  <c r="I528"/>
  <c r="G528"/>
  <c r="E528"/>
  <c r="I527"/>
  <c r="G527"/>
  <c r="E527"/>
  <c r="I523"/>
  <c r="G523"/>
  <c r="E523"/>
  <c r="I522"/>
  <c r="G522"/>
  <c r="E522"/>
  <c r="I521"/>
  <c r="G521"/>
  <c r="E521"/>
  <c r="I520"/>
  <c r="G520"/>
  <c r="E520"/>
  <c r="I519"/>
  <c r="G519"/>
  <c r="H519" s="1"/>
  <c r="E519"/>
  <c r="I518"/>
  <c r="G518"/>
  <c r="E518"/>
  <c r="I517"/>
  <c r="G517"/>
  <c r="E517"/>
  <c r="I516"/>
  <c r="G516"/>
  <c r="E516"/>
  <c r="I515"/>
  <c r="G515"/>
  <c r="E515"/>
  <c r="I514"/>
  <c r="G514"/>
  <c r="E514"/>
  <c r="I513"/>
  <c r="G513"/>
  <c r="E513"/>
  <c r="I509"/>
  <c r="G509"/>
  <c r="E509"/>
  <c r="I508"/>
  <c r="G508"/>
  <c r="E508"/>
  <c r="I507"/>
  <c r="G507"/>
  <c r="E507"/>
  <c r="F507" s="1"/>
  <c r="I506"/>
  <c r="G506"/>
  <c r="E506"/>
  <c r="I505"/>
  <c r="G505"/>
  <c r="E505"/>
  <c r="I504"/>
  <c r="G504"/>
  <c r="E504"/>
  <c r="I503"/>
  <c r="K503" s="1"/>
  <c r="G503"/>
  <c r="E503"/>
  <c r="I502"/>
  <c r="G502"/>
  <c r="E502"/>
  <c r="I501"/>
  <c r="G501"/>
  <c r="E501"/>
  <c r="I500"/>
  <c r="G500"/>
  <c r="E500"/>
  <c r="I499"/>
  <c r="G499"/>
  <c r="E499"/>
  <c r="F499" s="1"/>
  <c r="I495"/>
  <c r="G495"/>
  <c r="E495"/>
  <c r="I494"/>
  <c r="G494"/>
  <c r="E494"/>
  <c r="I493"/>
  <c r="K493" s="1"/>
  <c r="G493"/>
  <c r="E493"/>
  <c r="I492"/>
  <c r="G492"/>
  <c r="E492"/>
  <c r="I491"/>
  <c r="G491"/>
  <c r="E491"/>
  <c r="I490"/>
  <c r="G490"/>
  <c r="E490"/>
  <c r="I489"/>
  <c r="G489"/>
  <c r="E489"/>
  <c r="F489" s="1"/>
  <c r="I488"/>
  <c r="G488"/>
  <c r="E488"/>
  <c r="I487"/>
  <c r="G487"/>
  <c r="E487"/>
  <c r="I486"/>
  <c r="G486"/>
  <c r="H486" s="1"/>
  <c r="E486"/>
  <c r="I485"/>
  <c r="G485"/>
  <c r="E485"/>
  <c r="I484"/>
  <c r="G484"/>
  <c r="E484"/>
  <c r="I479"/>
  <c r="G479"/>
  <c r="E479"/>
  <c r="I478"/>
  <c r="G478"/>
  <c r="E478"/>
  <c r="I477"/>
  <c r="K477" s="1"/>
  <c r="G477"/>
  <c r="E477"/>
  <c r="I476"/>
  <c r="G476"/>
  <c r="E476"/>
  <c r="I475"/>
  <c r="G475"/>
  <c r="E475"/>
  <c r="I474"/>
  <c r="G474"/>
  <c r="E474"/>
  <c r="I473"/>
  <c r="G473"/>
  <c r="E473"/>
  <c r="I472"/>
  <c r="G472"/>
  <c r="E472"/>
  <c r="I471"/>
  <c r="G471"/>
  <c r="E471"/>
  <c r="I470"/>
  <c r="G470"/>
  <c r="E470"/>
  <c r="I464"/>
  <c r="G464"/>
  <c r="E464"/>
  <c r="I460"/>
  <c r="G460"/>
  <c r="E460"/>
  <c r="I454"/>
  <c r="G454"/>
  <c r="E454"/>
  <c r="I453"/>
  <c r="G453"/>
  <c r="E453"/>
  <c r="I452"/>
  <c r="J452" s="1"/>
  <c r="G452"/>
  <c r="H452" s="1"/>
  <c r="E452"/>
  <c r="I446"/>
  <c r="G446"/>
  <c r="E446"/>
  <c r="I445"/>
  <c r="G445"/>
  <c r="E445"/>
  <c r="F445" s="1"/>
  <c r="I444"/>
  <c r="G444"/>
  <c r="E444"/>
  <c r="I438"/>
  <c r="G438"/>
  <c r="E438"/>
  <c r="I437"/>
  <c r="G437"/>
  <c r="E437"/>
  <c r="I436"/>
  <c r="G436"/>
  <c r="E436"/>
  <c r="I430"/>
  <c r="G430"/>
  <c r="E430"/>
  <c r="I429"/>
  <c r="G429"/>
  <c r="E429"/>
  <c r="I428"/>
  <c r="G428"/>
  <c r="E428"/>
  <c r="I422"/>
  <c r="G422"/>
  <c r="E422"/>
  <c r="I421"/>
  <c r="G421"/>
  <c r="E421"/>
  <c r="I420"/>
  <c r="G420"/>
  <c r="E420"/>
  <c r="I414"/>
  <c r="G414"/>
  <c r="E414"/>
  <c r="I413"/>
  <c r="G413"/>
  <c r="E413"/>
  <c r="I412"/>
  <c r="G412"/>
  <c r="E412"/>
  <c r="I406"/>
  <c r="G406"/>
  <c r="E406"/>
  <c r="I405"/>
  <c r="G405"/>
  <c r="E405"/>
  <c r="F405" s="1"/>
  <c r="I404"/>
  <c r="G404"/>
  <c r="E404"/>
  <c r="I398"/>
  <c r="G398"/>
  <c r="E398"/>
  <c r="I397"/>
  <c r="G397"/>
  <c r="E397"/>
  <c r="I396"/>
  <c r="G396"/>
  <c r="E396"/>
  <c r="I395"/>
  <c r="G395"/>
  <c r="E395"/>
  <c r="I391"/>
  <c r="G391"/>
  <c r="E391"/>
  <c r="I390"/>
  <c r="G390"/>
  <c r="E390"/>
  <c r="I386"/>
  <c r="G386"/>
  <c r="E386"/>
  <c r="I382"/>
  <c r="G382"/>
  <c r="E382"/>
  <c r="I376"/>
  <c r="G376"/>
  <c r="E376"/>
  <c r="I370"/>
  <c r="G370"/>
  <c r="E370"/>
  <c r="I365"/>
  <c r="G365"/>
  <c r="E365"/>
  <c r="F365" s="1"/>
  <c r="I360"/>
  <c r="G360"/>
  <c r="E360"/>
  <c r="I355"/>
  <c r="G355"/>
  <c r="E355"/>
  <c r="I350"/>
  <c r="G350"/>
  <c r="E350"/>
  <c r="I349"/>
  <c r="G349"/>
  <c r="E349"/>
  <c r="I348"/>
  <c r="G348"/>
  <c r="E348"/>
  <c r="I347"/>
  <c r="G347"/>
  <c r="E347"/>
  <c r="I340"/>
  <c r="G340"/>
  <c r="E340"/>
  <c r="I339"/>
  <c r="G339"/>
  <c r="E339"/>
  <c r="I338"/>
  <c r="G338"/>
  <c r="E338"/>
  <c r="I337"/>
  <c r="G337"/>
  <c r="E337"/>
  <c r="I325"/>
  <c r="G325"/>
  <c r="E325"/>
  <c r="I324"/>
  <c r="G324"/>
  <c r="E324"/>
  <c r="I323"/>
  <c r="G323"/>
  <c r="E323"/>
  <c r="I318"/>
  <c r="G318"/>
  <c r="E318"/>
  <c r="I317"/>
  <c r="G317"/>
  <c r="E317"/>
  <c r="I316"/>
  <c r="G316"/>
  <c r="E316"/>
  <c r="I309"/>
  <c r="G309"/>
  <c r="E309"/>
  <c r="I305"/>
  <c r="G305"/>
  <c r="E305"/>
  <c r="I300"/>
  <c r="K300" s="1"/>
  <c r="G300"/>
  <c r="E300"/>
  <c r="I296"/>
  <c r="G296"/>
  <c r="E296"/>
  <c r="I292"/>
  <c r="G292"/>
  <c r="E292"/>
  <c r="I286"/>
  <c r="G286"/>
  <c r="E286"/>
  <c r="I280"/>
  <c r="G280"/>
  <c r="E280"/>
  <c r="I274"/>
  <c r="G274"/>
  <c r="E274"/>
  <c r="I273"/>
  <c r="G273"/>
  <c r="E273"/>
  <c r="I267"/>
  <c r="G267"/>
  <c r="E267"/>
  <c r="I266"/>
  <c r="G266"/>
  <c r="E266"/>
  <c r="I260"/>
  <c r="G260"/>
  <c r="E260"/>
  <c r="I259"/>
  <c r="G259"/>
  <c r="E259"/>
  <c r="I253"/>
  <c r="G253"/>
  <c r="E253"/>
  <c r="I252"/>
  <c r="G252"/>
  <c r="H252" s="1"/>
  <c r="E252"/>
  <c r="I246"/>
  <c r="G246"/>
  <c r="E246"/>
  <c r="F246" s="1"/>
  <c r="I240"/>
  <c r="J240" s="1"/>
  <c r="G240"/>
  <c r="E240"/>
  <c r="I235"/>
  <c r="G235"/>
  <c r="E235"/>
  <c r="I230"/>
  <c r="G230"/>
  <c r="E230"/>
  <c r="I225"/>
  <c r="G225"/>
  <c r="E225"/>
  <c r="F225" s="1"/>
  <c r="I223"/>
  <c r="G223"/>
  <c r="E223"/>
  <c r="I218"/>
  <c r="G218"/>
  <c r="E218"/>
  <c r="I216"/>
  <c r="G216"/>
  <c r="E216"/>
  <c r="I210"/>
  <c r="G210"/>
  <c r="E210"/>
  <c r="F210" s="1"/>
  <c r="I205"/>
  <c r="G205"/>
  <c r="E205"/>
  <c r="I203"/>
  <c r="G203"/>
  <c r="E203"/>
  <c r="I202"/>
  <c r="G202"/>
  <c r="H202" s="1"/>
  <c r="E202"/>
  <c r="F202" s="1"/>
  <c r="I201"/>
  <c r="G201"/>
  <c r="E201"/>
  <c r="I195"/>
  <c r="G195"/>
  <c r="E195"/>
  <c r="I193"/>
  <c r="G193"/>
  <c r="E193"/>
  <c r="F193" s="1"/>
  <c r="I192"/>
  <c r="G192"/>
  <c r="E192"/>
  <c r="I191"/>
  <c r="G191"/>
  <c r="E191"/>
  <c r="I186"/>
  <c r="G186"/>
  <c r="E186"/>
  <c r="I182"/>
  <c r="G182"/>
  <c r="E182"/>
  <c r="I178"/>
  <c r="G178"/>
  <c r="E178"/>
  <c r="I174"/>
  <c r="G174"/>
  <c r="E174"/>
  <c r="I169"/>
  <c r="G169"/>
  <c r="E169"/>
  <c r="I168"/>
  <c r="G168"/>
  <c r="E168"/>
  <c r="I162"/>
  <c r="G162"/>
  <c r="E162"/>
  <c r="I161"/>
  <c r="G161"/>
  <c r="E161"/>
  <c r="I156"/>
  <c r="G156"/>
  <c r="E156"/>
  <c r="I155"/>
  <c r="G155"/>
  <c r="E155"/>
  <c r="I154"/>
  <c r="G154"/>
  <c r="E154"/>
  <c r="I152"/>
  <c r="G152"/>
  <c r="E152"/>
  <c r="I151"/>
  <c r="J151" s="1"/>
  <c r="G151"/>
  <c r="H151" s="1"/>
  <c r="E151"/>
  <c r="F151" s="1"/>
  <c r="I122"/>
  <c r="G122"/>
  <c r="E122"/>
  <c r="F122" s="1"/>
  <c r="I117"/>
  <c r="G117"/>
  <c r="E117"/>
  <c r="I116"/>
  <c r="G116"/>
  <c r="E116"/>
  <c r="I115"/>
  <c r="G115"/>
  <c r="E115"/>
  <c r="I114"/>
  <c r="G114"/>
  <c r="E114"/>
  <c r="I110"/>
  <c r="K110" s="1"/>
  <c r="G110"/>
  <c r="E110"/>
  <c r="I109"/>
  <c r="K109" s="1"/>
  <c r="G109"/>
  <c r="E109"/>
  <c r="I103"/>
  <c r="G103"/>
  <c r="E103"/>
  <c r="I102"/>
  <c r="G102"/>
  <c r="E102"/>
  <c r="I98"/>
  <c r="G98"/>
  <c r="E98"/>
  <c r="I97"/>
  <c r="G97"/>
  <c r="E97"/>
  <c r="I96"/>
  <c r="G96"/>
  <c r="E96"/>
  <c r="I92"/>
  <c r="J92" s="1"/>
  <c r="J93" s="1"/>
  <c r="G16" i="8" s="1"/>
  <c r="G92" i="7"/>
  <c r="E92"/>
  <c r="I83"/>
  <c r="G83"/>
  <c r="E83"/>
  <c r="I77"/>
  <c r="G77"/>
  <c r="E77"/>
  <c r="I71"/>
  <c r="G71"/>
  <c r="E71"/>
  <c r="I67"/>
  <c r="G67"/>
  <c r="E67"/>
  <c r="I66"/>
  <c r="G66"/>
  <c r="E66"/>
  <c r="I65"/>
  <c r="G65"/>
  <c r="E65"/>
  <c r="I61"/>
  <c r="G61"/>
  <c r="E61"/>
  <c r="I60"/>
  <c r="G60"/>
  <c r="E60"/>
  <c r="I59"/>
  <c r="G59"/>
  <c r="E59"/>
  <c r="I54"/>
  <c r="K54" s="1"/>
  <c r="G54"/>
  <c r="E54"/>
  <c r="I53"/>
  <c r="G53"/>
  <c r="E53"/>
  <c r="I52"/>
  <c r="G52"/>
  <c r="E52"/>
  <c r="I51"/>
  <c r="G51"/>
  <c r="E51"/>
  <c r="I50"/>
  <c r="G50"/>
  <c r="E50"/>
  <c r="I49"/>
  <c r="G49"/>
  <c r="E49"/>
  <c r="I48"/>
  <c r="G48"/>
  <c r="H48" s="1"/>
  <c r="E48"/>
  <c r="I47"/>
  <c r="G47"/>
  <c r="E47"/>
  <c r="I46"/>
  <c r="G46"/>
  <c r="E46"/>
  <c r="I41"/>
  <c r="G41"/>
  <c r="E41"/>
  <c r="I40"/>
  <c r="G40"/>
  <c r="E40"/>
  <c r="I39"/>
  <c r="G39"/>
  <c r="E39"/>
  <c r="I34"/>
  <c r="G34"/>
  <c r="E34"/>
  <c r="I33"/>
  <c r="G33"/>
  <c r="E33"/>
  <c r="I32"/>
  <c r="G32"/>
  <c r="E32"/>
  <c r="I31"/>
  <c r="G31"/>
  <c r="E31"/>
  <c r="I30"/>
  <c r="G30"/>
  <c r="E30"/>
  <c r="I29"/>
  <c r="G29"/>
  <c r="E29"/>
  <c r="I24"/>
  <c r="G24"/>
  <c r="E24"/>
  <c r="I23"/>
  <c r="G23"/>
  <c r="E23"/>
  <c r="I22"/>
  <c r="G22"/>
  <c r="E22"/>
  <c r="I21"/>
  <c r="G21"/>
  <c r="E21"/>
  <c r="F21" s="1"/>
  <c r="I20"/>
  <c r="G20"/>
  <c r="E20"/>
  <c r="I19"/>
  <c r="G19"/>
  <c r="H19" s="1"/>
  <c r="E19"/>
  <c r="F19" s="1"/>
  <c r="I12"/>
  <c r="G12"/>
  <c r="E12"/>
  <c r="I5"/>
  <c r="G5"/>
  <c r="E5"/>
  <c r="V277" i="4"/>
  <c r="O276"/>
  <c r="O275"/>
  <c r="O274"/>
  <c r="O273"/>
  <c r="O272"/>
  <c r="O271"/>
  <c r="O270"/>
  <c r="O269"/>
  <c r="O268"/>
  <c r="O267"/>
  <c r="O266"/>
  <c r="O265"/>
  <c r="O264"/>
  <c r="O263"/>
  <c r="O262"/>
  <c r="O261"/>
  <c r="O260"/>
  <c r="O259"/>
  <c r="O258"/>
  <c r="O257"/>
  <c r="O256"/>
  <c r="O255"/>
  <c r="O254"/>
  <c r="O253"/>
  <c r="O252"/>
  <c r="O251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V99"/>
  <c r="V98"/>
  <c r="V97"/>
  <c r="V96"/>
  <c r="O87"/>
  <c r="O86"/>
  <c r="O85"/>
  <c r="O84"/>
  <c r="O83"/>
  <c r="O82"/>
  <c r="O81"/>
  <c r="O80"/>
  <c r="O79"/>
  <c r="O78"/>
  <c r="O77"/>
  <c r="O76"/>
  <c r="O75"/>
  <c r="O74"/>
  <c r="O73"/>
  <c r="O72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5"/>
  <c r="O24"/>
  <c r="O23"/>
  <c r="V22"/>
  <c r="V21"/>
  <c r="V20"/>
  <c r="V19"/>
  <c r="V18"/>
  <c r="V17"/>
  <c r="V16"/>
  <c r="V15"/>
  <c r="V14"/>
  <c r="V13"/>
  <c r="V12"/>
  <c r="V11"/>
  <c r="V10"/>
  <c r="V9"/>
  <c r="V8"/>
  <c r="V7"/>
  <c r="V6"/>
  <c r="V5"/>
  <c r="J1769" i="7"/>
  <c r="H1768"/>
  <c r="J1768"/>
  <c r="F1767"/>
  <c r="E1768" s="1"/>
  <c r="F1768" s="1"/>
  <c r="L1768" s="1"/>
  <c r="H1767"/>
  <c r="J1767"/>
  <c r="F1766"/>
  <c r="H1766"/>
  <c r="H1770" s="1"/>
  <c r="F281" i="8" s="1"/>
  <c r="J1766" i="7"/>
  <c r="F1762"/>
  <c r="H1762"/>
  <c r="E1761"/>
  <c r="F1761" s="1"/>
  <c r="L1761" s="1"/>
  <c r="H1761"/>
  <c r="J1761"/>
  <c r="F1760"/>
  <c r="J1760"/>
  <c r="F1759"/>
  <c r="J1759"/>
  <c r="F1755"/>
  <c r="H1754"/>
  <c r="J1754"/>
  <c r="H1753"/>
  <c r="J1753"/>
  <c r="K1753"/>
  <c r="F1748"/>
  <c r="H1748"/>
  <c r="H1747"/>
  <c r="H1749" s="1"/>
  <c r="F278" i="8" s="1"/>
  <c r="J1747" i="7"/>
  <c r="H1746"/>
  <c r="J1746"/>
  <c r="F1743"/>
  <c r="F1742"/>
  <c r="H1742"/>
  <c r="F1741"/>
  <c r="H1741"/>
  <c r="J1741"/>
  <c r="K1741"/>
  <c r="F1740"/>
  <c r="H1736"/>
  <c r="J1736"/>
  <c r="H1735"/>
  <c r="H1737" s="1"/>
  <c r="F276" i="8" s="1"/>
  <c r="G901" i="7" s="1"/>
  <c r="H901" s="1"/>
  <c r="J1735"/>
  <c r="F1732"/>
  <c r="H1732"/>
  <c r="F275" i="8" s="1"/>
  <c r="G896" i="7" s="1"/>
  <c r="H896" s="1"/>
  <c r="F1731"/>
  <c r="H1731"/>
  <c r="J1731"/>
  <c r="J1732" s="1"/>
  <c r="G275" i="8" s="1"/>
  <c r="I896" i="7" s="1"/>
  <c r="J896" s="1"/>
  <c r="K1731"/>
  <c r="F1730"/>
  <c r="J1730"/>
  <c r="K1730"/>
  <c r="J1727"/>
  <c r="G274" i="8" s="1"/>
  <c r="I891" i="7" s="1"/>
  <c r="J891" s="1"/>
  <c r="F1726"/>
  <c r="J1726"/>
  <c r="K1726"/>
  <c r="F1725"/>
  <c r="F1727" s="1"/>
  <c r="H1725"/>
  <c r="J1725"/>
  <c r="K1725"/>
  <c r="F1721"/>
  <c r="H1721"/>
  <c r="K1721"/>
  <c r="F1720"/>
  <c r="F1722" s="1"/>
  <c r="K1720"/>
  <c r="J1717"/>
  <c r="G272" i="8" s="1"/>
  <c r="I875" i="7" s="1"/>
  <c r="J875" s="1"/>
  <c r="F1716"/>
  <c r="F1717" s="1"/>
  <c r="H1716"/>
  <c r="J1716"/>
  <c r="F1715"/>
  <c r="H1715"/>
  <c r="H1717" s="1"/>
  <c r="F272" i="8" s="1"/>
  <c r="G875" i="7" s="1"/>
  <c r="H875" s="1"/>
  <c r="J1715"/>
  <c r="H1712"/>
  <c r="F271" i="8" s="1"/>
  <c r="F1711" i="7"/>
  <c r="H1711"/>
  <c r="I1711"/>
  <c r="J1711" s="1"/>
  <c r="L1711" s="1"/>
  <c r="F1710"/>
  <c r="H1710"/>
  <c r="K1710"/>
  <c r="F1709"/>
  <c r="F1712" s="1"/>
  <c r="K1709"/>
  <c r="H1706"/>
  <c r="F270" i="8" s="1"/>
  <c r="G857" i="7" s="1"/>
  <c r="H857" s="1"/>
  <c r="J1705"/>
  <c r="F1704"/>
  <c r="H1704"/>
  <c r="J1704"/>
  <c r="K1704"/>
  <c r="F1703"/>
  <c r="H1703"/>
  <c r="K1703"/>
  <c r="H1700"/>
  <c r="F269" i="8" s="1"/>
  <c r="G1692" i="7" s="1"/>
  <c r="H1692" s="1"/>
  <c r="H1693" s="1"/>
  <c r="F268" i="8" s="1"/>
  <c r="G852" i="7" s="1"/>
  <c r="H852" s="1"/>
  <c r="H853" s="1"/>
  <c r="F134" i="8" s="1"/>
  <c r="G361" i="9" s="1"/>
  <c r="F1699" i="7"/>
  <c r="H1699"/>
  <c r="J1699"/>
  <c r="H1698"/>
  <c r="J1698"/>
  <c r="F1697"/>
  <c r="J1697"/>
  <c r="K1697"/>
  <c r="L1697"/>
  <c r="H1696"/>
  <c r="J1696"/>
  <c r="J1700" s="1"/>
  <c r="G269" i="8" s="1"/>
  <c r="I1692" i="7" s="1"/>
  <c r="J1692" s="1"/>
  <c r="J1693" s="1"/>
  <c r="G268" i="8" s="1"/>
  <c r="I852" i="7" s="1"/>
  <c r="J852" s="1"/>
  <c r="J853" s="1"/>
  <c r="G134" i="8" s="1"/>
  <c r="I361" i="9" s="1"/>
  <c r="J361" s="1"/>
  <c r="K1696" i="7"/>
  <c r="H1688"/>
  <c r="J1688"/>
  <c r="H1687"/>
  <c r="J1687"/>
  <c r="F1686"/>
  <c r="E1687" s="1"/>
  <c r="K1687" s="1"/>
  <c r="K1686"/>
  <c r="F1685"/>
  <c r="J1685"/>
  <c r="J1689" s="1"/>
  <c r="G267" i="8" s="1"/>
  <c r="K1685" i="7"/>
  <c r="H1681"/>
  <c r="J1681"/>
  <c r="K1681"/>
  <c r="H1680"/>
  <c r="J1680"/>
  <c r="F1679"/>
  <c r="J1679"/>
  <c r="J1682" s="1"/>
  <c r="G266" i="8" s="1"/>
  <c r="I1674" i="7" s="1"/>
  <c r="J1674" s="1"/>
  <c r="J1675" s="1"/>
  <c r="G265" i="8" s="1"/>
  <c r="I844" i="7" s="1"/>
  <c r="J844" s="1"/>
  <c r="J845" s="1"/>
  <c r="G132" i="8" s="1"/>
  <c r="I359" i="9" s="1"/>
  <c r="J359" s="1"/>
  <c r="F1678" i="7"/>
  <c r="K1678"/>
  <c r="H1671"/>
  <c r="F264" i="8" s="1"/>
  <c r="G834" i="7" s="1"/>
  <c r="H834" s="1"/>
  <c r="H1670"/>
  <c r="J1670"/>
  <c r="H1669"/>
  <c r="J1669"/>
  <c r="J1671" s="1"/>
  <c r="G264" i="8" s="1"/>
  <c r="I834" i="7" s="1"/>
  <c r="J834" s="1"/>
  <c r="F1665"/>
  <c r="H1665"/>
  <c r="F1664"/>
  <c r="H1664"/>
  <c r="J1664"/>
  <c r="J1663"/>
  <c r="F1662"/>
  <c r="H1662"/>
  <c r="J1662"/>
  <c r="K1662"/>
  <c r="F1659"/>
  <c r="F1658"/>
  <c r="H1658"/>
  <c r="F1657"/>
  <c r="J1657"/>
  <c r="F1656"/>
  <c r="H1656"/>
  <c r="J1656"/>
  <c r="K1656"/>
  <c r="F1655"/>
  <c r="J1655"/>
  <c r="F1651"/>
  <c r="J1651"/>
  <c r="H1650"/>
  <c r="J1650"/>
  <c r="H1649"/>
  <c r="F1648"/>
  <c r="J1647"/>
  <c r="F1644"/>
  <c r="F1643"/>
  <c r="H1643"/>
  <c r="I1643"/>
  <c r="J1643" s="1"/>
  <c r="J1642"/>
  <c r="K1642"/>
  <c r="H1641"/>
  <c r="J1641"/>
  <c r="K1641"/>
  <c r="F1637"/>
  <c r="H1637"/>
  <c r="I1637"/>
  <c r="J1637" s="1"/>
  <c r="L1637" s="1"/>
  <c r="F1636"/>
  <c r="H1636"/>
  <c r="K1636"/>
  <c r="F1635"/>
  <c r="K1635"/>
  <c r="F1634"/>
  <c r="H1633"/>
  <c r="J1633"/>
  <c r="F1632"/>
  <c r="H1632"/>
  <c r="F1631"/>
  <c r="K1631"/>
  <c r="F1627"/>
  <c r="J1627"/>
  <c r="K1627"/>
  <c r="F1626"/>
  <c r="H1626"/>
  <c r="J1626"/>
  <c r="K1626"/>
  <c r="F1625"/>
  <c r="H1625"/>
  <c r="K1625"/>
  <c r="F1624"/>
  <c r="K1624"/>
  <c r="H1621"/>
  <c r="F257" i="8" s="1"/>
  <c r="J1621" i="7"/>
  <c r="G257" i="8" s="1"/>
  <c r="I807" i="7" s="1"/>
  <c r="J807" s="1"/>
  <c r="H1620"/>
  <c r="J1620"/>
  <c r="F1619"/>
  <c r="E1620" s="1"/>
  <c r="J1619"/>
  <c r="K1619"/>
  <c r="F1615"/>
  <c r="H1615"/>
  <c r="J1615"/>
  <c r="K1615"/>
  <c r="F1614"/>
  <c r="H1614"/>
  <c r="K1614"/>
  <c r="F1613"/>
  <c r="K1613"/>
  <c r="F1612"/>
  <c r="J1612"/>
  <c r="K1612"/>
  <c r="F1608"/>
  <c r="H1608"/>
  <c r="J1608"/>
  <c r="K1608"/>
  <c r="F1607"/>
  <c r="H1607"/>
  <c r="K1607"/>
  <c r="H1606"/>
  <c r="H1605"/>
  <c r="J1605"/>
  <c r="H1604"/>
  <c r="F1603"/>
  <c r="H1603"/>
  <c r="J1600"/>
  <c r="G254" i="8" s="1"/>
  <c r="I801" i="7" s="1"/>
  <c r="J801" s="1"/>
  <c r="H1599"/>
  <c r="J1599"/>
  <c r="F1598"/>
  <c r="E1599" s="1"/>
  <c r="H1598"/>
  <c r="H1600" s="1"/>
  <c r="F254" i="8" s="1"/>
  <c r="G801" i="7" s="1"/>
  <c r="H801" s="1"/>
  <c r="J1598"/>
  <c r="F1594"/>
  <c r="H1594"/>
  <c r="I1594"/>
  <c r="J1594" s="1"/>
  <c r="L1594" s="1"/>
  <c r="J1593"/>
  <c r="K1593"/>
  <c r="H1592"/>
  <c r="J1592"/>
  <c r="K1592"/>
  <c r="F1591"/>
  <c r="H1591"/>
  <c r="J1591"/>
  <c r="K1591"/>
  <c r="F1590"/>
  <c r="K1590"/>
  <c r="F1589"/>
  <c r="J1589"/>
  <c r="K1589"/>
  <c r="F1588"/>
  <c r="F1595" s="1"/>
  <c r="H1588"/>
  <c r="J1588"/>
  <c r="K1588"/>
  <c r="F1584"/>
  <c r="H1584"/>
  <c r="F1583"/>
  <c r="F1585" s="1"/>
  <c r="H1583"/>
  <c r="H1585" s="1"/>
  <c r="F252" i="8" s="1"/>
  <c r="F1579" i="7"/>
  <c r="H1579"/>
  <c r="J1579"/>
  <c r="F1578"/>
  <c r="H1578"/>
  <c r="J1578"/>
  <c r="F1577"/>
  <c r="H1577"/>
  <c r="F1576"/>
  <c r="J1576"/>
  <c r="F1572"/>
  <c r="H1572"/>
  <c r="J1572"/>
  <c r="F1571"/>
  <c r="H1571"/>
  <c r="J1571"/>
  <c r="F1570"/>
  <c r="H1570"/>
  <c r="F1569"/>
  <c r="F1573" s="1"/>
  <c r="E250" i="8" s="1"/>
  <c r="E788" i="7" s="1"/>
  <c r="H1569"/>
  <c r="F1566"/>
  <c r="H1566"/>
  <c r="F249" i="8" s="1"/>
  <c r="G1526" i="7" s="1"/>
  <c r="H1526" s="1"/>
  <c r="J1565"/>
  <c r="K1565"/>
  <c r="H1564"/>
  <c r="J1564"/>
  <c r="K1564"/>
  <c r="F1563"/>
  <c r="H1563"/>
  <c r="J1563"/>
  <c r="K1563"/>
  <c r="F1562"/>
  <c r="H1558"/>
  <c r="J1558"/>
  <c r="J1557"/>
  <c r="K1557"/>
  <c r="H1556"/>
  <c r="H1552"/>
  <c r="J1552"/>
  <c r="F1551"/>
  <c r="H1551"/>
  <c r="J1551"/>
  <c r="K1551"/>
  <c r="F1550"/>
  <c r="J1550"/>
  <c r="K1550"/>
  <c r="J1549"/>
  <c r="K1549"/>
  <c r="H1548"/>
  <c r="J1548"/>
  <c r="F1547"/>
  <c r="H1547"/>
  <c r="K1547"/>
  <c r="F1545"/>
  <c r="J1545"/>
  <c r="H1544"/>
  <c r="F1543"/>
  <c r="H1543"/>
  <c r="J1543"/>
  <c r="H1539"/>
  <c r="J1539"/>
  <c r="F1537"/>
  <c r="J1537"/>
  <c r="H1536"/>
  <c r="J1536"/>
  <c r="F1535"/>
  <c r="H1535"/>
  <c r="K1535"/>
  <c r="F1534"/>
  <c r="H1532"/>
  <c r="J1532"/>
  <c r="F1531"/>
  <c r="F1530"/>
  <c r="F1516"/>
  <c r="H1516"/>
  <c r="H1515"/>
  <c r="J1515"/>
  <c r="H1514"/>
  <c r="K1514"/>
  <c r="F1510"/>
  <c r="H1510"/>
  <c r="F1509"/>
  <c r="J1509"/>
  <c r="F1508"/>
  <c r="J1508"/>
  <c r="F1504"/>
  <c r="H1504"/>
  <c r="J1504"/>
  <c r="K1504"/>
  <c r="F1503"/>
  <c r="H1503"/>
  <c r="H1505" s="1"/>
  <c r="F241" i="8" s="1"/>
  <c r="G581" i="7" s="1"/>
  <c r="H581" s="1"/>
  <c r="F1499"/>
  <c r="J1499"/>
  <c r="J1500" s="1"/>
  <c r="G240" i="8" s="1"/>
  <c r="I576" i="7" s="1"/>
  <c r="J576" s="1"/>
  <c r="J1498"/>
  <c r="F1495"/>
  <c r="F1494"/>
  <c r="H1494"/>
  <c r="H1495" s="1"/>
  <c r="F239" i="8" s="1"/>
  <c r="G1485" i="7" s="1"/>
  <c r="H1485" s="1"/>
  <c r="J1494"/>
  <c r="J1495" s="1"/>
  <c r="G239" i="8" s="1"/>
  <c r="I1485" i="7" s="1"/>
  <c r="F1491"/>
  <c r="F1490"/>
  <c r="H1490"/>
  <c r="J1490"/>
  <c r="F1489"/>
  <c r="J1489"/>
  <c r="H1484"/>
  <c r="J1484"/>
  <c r="H1483"/>
  <c r="J1483"/>
  <c r="F1479"/>
  <c r="H1479"/>
  <c r="F1478"/>
  <c r="F1480" s="1"/>
  <c r="H1478"/>
  <c r="I1479" s="1"/>
  <c r="J1479" s="1"/>
  <c r="L1479" s="1"/>
  <c r="H1474"/>
  <c r="J1474"/>
  <c r="F1473"/>
  <c r="J1473"/>
  <c r="H1471"/>
  <c r="K1471"/>
  <c r="F1470"/>
  <c r="H1470"/>
  <c r="F1469"/>
  <c r="F1467"/>
  <c r="H1467"/>
  <c r="J1467"/>
  <c r="F1466"/>
  <c r="H1466"/>
  <c r="F1465"/>
  <c r="H1465"/>
  <c r="H1461"/>
  <c r="J1461"/>
  <c r="J1460"/>
  <c r="F1459"/>
  <c r="H1459"/>
  <c r="J1459"/>
  <c r="H1458"/>
  <c r="J1458"/>
  <c r="F1457"/>
  <c r="J1457"/>
  <c r="K1457"/>
  <c r="J1456"/>
  <c r="F1454"/>
  <c r="H1454"/>
  <c r="K1454"/>
  <c r="F1453"/>
  <c r="F1452"/>
  <c r="J1452"/>
  <c r="H1448"/>
  <c r="J1448"/>
  <c r="H1447"/>
  <c r="J1447"/>
  <c r="H1446"/>
  <c r="F1445"/>
  <c r="H1445"/>
  <c r="F1444"/>
  <c r="J1444"/>
  <c r="H1443"/>
  <c r="J1443"/>
  <c r="F1441"/>
  <c r="J1441"/>
  <c r="K1441"/>
  <c r="J1440"/>
  <c r="F1439"/>
  <c r="H1439"/>
  <c r="J1439"/>
  <c r="H1435"/>
  <c r="J1435"/>
  <c r="F1434"/>
  <c r="H1434"/>
  <c r="J1434"/>
  <c r="K1434"/>
  <c r="F1433"/>
  <c r="J1433"/>
  <c r="K1433"/>
  <c r="J1432"/>
  <c r="K1432"/>
  <c r="H1431"/>
  <c r="J1431"/>
  <c r="F1430"/>
  <c r="H1430"/>
  <c r="J1428"/>
  <c r="K1428"/>
  <c r="H1427"/>
  <c r="J1427"/>
  <c r="K1427"/>
  <c r="F1426"/>
  <c r="H1426"/>
  <c r="J1426"/>
  <c r="L1426" s="1"/>
  <c r="K1426"/>
  <c r="F1412"/>
  <c r="H1412"/>
  <c r="J1411"/>
  <c r="K1411"/>
  <c r="F1407"/>
  <c r="H1407"/>
  <c r="I1407"/>
  <c r="J1407" s="1"/>
  <c r="L1407" s="1"/>
  <c r="H1406"/>
  <c r="J1406"/>
  <c r="K1406"/>
  <c r="F1405"/>
  <c r="H1405"/>
  <c r="H1408" s="1"/>
  <c r="F228" i="8" s="1"/>
  <c r="G480" i="7" s="1"/>
  <c r="H480" s="1"/>
  <c r="H1402"/>
  <c r="F227" i="8" s="1"/>
  <c r="G466" i="7" s="1"/>
  <c r="H466" s="1"/>
  <c r="H467" s="1"/>
  <c r="F75" i="8" s="1"/>
  <c r="G227" i="9" s="1"/>
  <c r="F1401" i="7"/>
  <c r="F1402" s="1"/>
  <c r="H1401"/>
  <c r="J1401"/>
  <c r="J1402" s="1"/>
  <c r="G227" i="8" s="1"/>
  <c r="I466" i="7" s="1"/>
  <c r="J466" s="1"/>
  <c r="H1397"/>
  <c r="J1397"/>
  <c r="F1396"/>
  <c r="H1396"/>
  <c r="F1395"/>
  <c r="H1395"/>
  <c r="J1395"/>
  <c r="F1394"/>
  <c r="H1394"/>
  <c r="J1394"/>
  <c r="F1393"/>
  <c r="H1393"/>
  <c r="J1393"/>
  <c r="F1389"/>
  <c r="H1389"/>
  <c r="J1389"/>
  <c r="K1389"/>
  <c r="H1387"/>
  <c r="J1387"/>
  <c r="H1383"/>
  <c r="F1382"/>
  <c r="F1378"/>
  <c r="J1378"/>
  <c r="J1379" s="1"/>
  <c r="G223" i="8" s="1"/>
  <c r="H1374" i="7"/>
  <c r="J1374"/>
  <c r="H1373"/>
  <c r="J1373"/>
  <c r="F1372"/>
  <c r="H1372"/>
  <c r="K1372"/>
  <c r="F1371"/>
  <c r="H1371"/>
  <c r="J1370"/>
  <c r="H1369"/>
  <c r="J1369"/>
  <c r="F1367"/>
  <c r="H1367"/>
  <c r="J1367"/>
  <c r="K1367"/>
  <c r="F1366"/>
  <c r="H1366"/>
  <c r="F1365"/>
  <c r="H1361"/>
  <c r="J1361"/>
  <c r="H1360"/>
  <c r="J1360"/>
  <c r="F1359"/>
  <c r="H1359"/>
  <c r="J1359"/>
  <c r="K1359"/>
  <c r="F1358"/>
  <c r="H1358"/>
  <c r="F1357"/>
  <c r="J1357"/>
  <c r="H1356"/>
  <c r="J1356"/>
  <c r="F1354"/>
  <c r="H1354"/>
  <c r="J1354"/>
  <c r="L1354" s="1"/>
  <c r="K1354"/>
  <c r="F1353"/>
  <c r="H1353"/>
  <c r="F1352"/>
  <c r="J1352"/>
  <c r="F1343"/>
  <c r="H1343"/>
  <c r="H1342"/>
  <c r="J1342"/>
  <c r="F1341"/>
  <c r="H1341"/>
  <c r="J1341"/>
  <c r="K1341"/>
  <c r="H1337"/>
  <c r="J1337"/>
  <c r="F1336"/>
  <c r="H1336"/>
  <c r="J1335"/>
  <c r="H1331"/>
  <c r="J1331"/>
  <c r="F1330"/>
  <c r="H1330"/>
  <c r="H1332" s="1"/>
  <c r="F217" i="8" s="1"/>
  <c r="G346" i="7" s="1"/>
  <c r="H346" s="1"/>
  <c r="J1330"/>
  <c r="J1332" s="1"/>
  <c r="G217" i="8" s="1"/>
  <c r="I346" i="7" s="1"/>
  <c r="J346" s="1"/>
  <c r="K1330"/>
  <c r="H1326"/>
  <c r="J1326"/>
  <c r="F1325"/>
  <c r="H1325"/>
  <c r="F1324"/>
  <c r="J1324"/>
  <c r="J1321"/>
  <c r="G215" i="8" s="1"/>
  <c r="I336" i="7" s="1"/>
  <c r="J336" s="1"/>
  <c r="H1320"/>
  <c r="J1320"/>
  <c r="K1320"/>
  <c r="F1319"/>
  <c r="H1319"/>
  <c r="J1319"/>
  <c r="K1319"/>
  <c r="F1316"/>
  <c r="F1315"/>
  <c r="H1315"/>
  <c r="F1314"/>
  <c r="H1314"/>
  <c r="F1313"/>
  <c r="J1313"/>
  <c r="H1310"/>
  <c r="F213" i="8" s="1"/>
  <c r="H1309" i="7"/>
  <c r="H1305"/>
  <c r="J1305"/>
  <c r="H1304"/>
  <c r="J1304"/>
  <c r="F1303"/>
  <c r="E1304" s="1"/>
  <c r="F1304" s="1"/>
  <c r="L1304" s="1"/>
  <c r="H1303"/>
  <c r="F1302"/>
  <c r="J1302"/>
  <c r="H1297"/>
  <c r="J1297"/>
  <c r="H1292"/>
  <c r="J1292"/>
  <c r="F1291"/>
  <c r="H1291"/>
  <c r="E1292" s="1"/>
  <c r="J1291"/>
  <c r="K1291"/>
  <c r="F1288"/>
  <c r="F1287"/>
  <c r="H1287"/>
  <c r="I1287"/>
  <c r="J1287" s="1"/>
  <c r="L1287" s="1"/>
  <c r="F1286"/>
  <c r="H1286"/>
  <c r="F1285"/>
  <c r="J1285"/>
  <c r="F1281"/>
  <c r="H1281"/>
  <c r="H1280"/>
  <c r="J1280"/>
  <c r="F1279"/>
  <c r="H1279"/>
  <c r="F1275"/>
  <c r="F1276" s="1"/>
  <c r="H1275"/>
  <c r="H1276" s="1"/>
  <c r="F207" i="8" s="1"/>
  <c r="G1260" i="7" s="1"/>
  <c r="H1260" s="1"/>
  <c r="F1271"/>
  <c r="H1271"/>
  <c r="F1270"/>
  <c r="J1270"/>
  <c r="H1269"/>
  <c r="F1265"/>
  <c r="H1265"/>
  <c r="J1265"/>
  <c r="K1265"/>
  <c r="F1264"/>
  <c r="F1266" s="1"/>
  <c r="H1264"/>
  <c r="H1266" s="1"/>
  <c r="F205" i="8" s="1"/>
  <c r="G1257" i="7" s="1"/>
  <c r="H1257" s="1"/>
  <c r="H1254"/>
  <c r="F203" i="8" s="1"/>
  <c r="G586" i="7" s="1"/>
  <c r="H586" s="1"/>
  <c r="F1253"/>
  <c r="H1253"/>
  <c r="J1253"/>
  <c r="K1253"/>
  <c r="F1252"/>
  <c r="F1254" s="1"/>
  <c r="E203" i="8" s="1"/>
  <c r="E586" i="7" s="1"/>
  <c r="H1252"/>
  <c r="J1252"/>
  <c r="J1254" s="1"/>
  <c r="G203" i="8" s="1"/>
  <c r="I586" i="7" s="1"/>
  <c r="J586" s="1"/>
  <c r="J1249"/>
  <c r="G202" i="8" s="1"/>
  <c r="I1233" i="7" s="1"/>
  <c r="J1233" s="1"/>
  <c r="F1248"/>
  <c r="F1249" s="1"/>
  <c r="J1248"/>
  <c r="K1248"/>
  <c r="H1245"/>
  <c r="F201" i="8" s="1"/>
  <c r="G1232" i="7" s="1"/>
  <c r="H1232" s="1"/>
  <c r="F1244"/>
  <c r="H1244"/>
  <c r="I1244"/>
  <c r="J1244" s="1"/>
  <c r="L1244" s="1"/>
  <c r="H1243"/>
  <c r="J1243"/>
  <c r="F1242"/>
  <c r="H1242"/>
  <c r="J1242"/>
  <c r="K1242"/>
  <c r="H1238"/>
  <c r="F1237"/>
  <c r="J1237"/>
  <c r="J1230"/>
  <c r="F1227"/>
  <c r="F1226"/>
  <c r="H1226"/>
  <c r="F1225"/>
  <c r="H1225"/>
  <c r="L1225" s="1"/>
  <c r="J1225"/>
  <c r="K1225"/>
  <c r="F1224"/>
  <c r="H1224"/>
  <c r="H1227" s="1"/>
  <c r="F198" i="8" s="1"/>
  <c r="G282" i="7" s="1"/>
  <c r="H282" s="1"/>
  <c r="F1220"/>
  <c r="H1220"/>
  <c r="F1219"/>
  <c r="F1221" s="1"/>
  <c r="J1219"/>
  <c r="K1219"/>
  <c r="F1218"/>
  <c r="H1218"/>
  <c r="J1218"/>
  <c r="K1218"/>
  <c r="F1214"/>
  <c r="H1214"/>
  <c r="F1213"/>
  <c r="J1213"/>
  <c r="F1212"/>
  <c r="F1215" s="1"/>
  <c r="H1212"/>
  <c r="F1208"/>
  <c r="H1208"/>
  <c r="F1207"/>
  <c r="F1209" s="1"/>
  <c r="H1207"/>
  <c r="F1206"/>
  <c r="H1206"/>
  <c r="J1206"/>
  <c r="K1206"/>
  <c r="J1203"/>
  <c r="G194" i="8" s="1"/>
  <c r="F1202" i="7"/>
  <c r="J1202"/>
  <c r="F1201"/>
  <c r="F1203" s="1"/>
  <c r="H1201"/>
  <c r="J1201"/>
  <c r="K1201"/>
  <c r="F1197"/>
  <c r="H1197"/>
  <c r="K1197"/>
  <c r="F1196"/>
  <c r="F1198" s="1"/>
  <c r="H1196"/>
  <c r="J1196"/>
  <c r="K1196"/>
  <c r="F1192"/>
  <c r="H1192"/>
  <c r="J1192"/>
  <c r="K1192"/>
  <c r="F1191"/>
  <c r="F1193" s="1"/>
  <c r="H1191"/>
  <c r="H1193" s="1"/>
  <c r="F192" i="8" s="1"/>
  <c r="J1191" i="7"/>
  <c r="J1193" s="1"/>
  <c r="G192" i="8" s="1"/>
  <c r="K1191" i="7"/>
  <c r="J1188"/>
  <c r="G191" i="8" s="1"/>
  <c r="I1170" i="7" s="1"/>
  <c r="J1170" s="1"/>
  <c r="F1187"/>
  <c r="H1187"/>
  <c r="J1187"/>
  <c r="K1187"/>
  <c r="F1186"/>
  <c r="F1188" s="1"/>
  <c r="H1186"/>
  <c r="H1188" s="1"/>
  <c r="F191" i="8" s="1"/>
  <c r="G1170" i="7" s="1"/>
  <c r="H1170" s="1"/>
  <c r="J1186"/>
  <c r="K1186"/>
  <c r="J1183"/>
  <c r="G190" i="8" s="1"/>
  <c r="I1169" i="7" s="1"/>
  <c r="J1169" s="1"/>
  <c r="H1182"/>
  <c r="J1182"/>
  <c r="F1181"/>
  <c r="H1181"/>
  <c r="J1181"/>
  <c r="K1181"/>
  <c r="F1180"/>
  <c r="H1180"/>
  <c r="J1180"/>
  <c r="K1180"/>
  <c r="F1177"/>
  <c r="H1177"/>
  <c r="F189" i="8" s="1"/>
  <c r="F1176" i="7"/>
  <c r="H1176"/>
  <c r="I1176"/>
  <c r="J1176" s="1"/>
  <c r="L1176" s="1"/>
  <c r="F1175"/>
  <c r="L1175" s="1"/>
  <c r="H1175"/>
  <c r="J1175"/>
  <c r="K1175"/>
  <c r="F1174"/>
  <c r="H1174"/>
  <c r="J1174"/>
  <c r="K1174"/>
  <c r="F1168"/>
  <c r="H1168"/>
  <c r="J1168"/>
  <c r="K1168"/>
  <c r="F1164"/>
  <c r="H1164"/>
  <c r="J1164"/>
  <c r="K1164"/>
  <c r="F1163"/>
  <c r="H1163"/>
  <c r="H1165" s="1"/>
  <c r="F187" i="8" s="1"/>
  <c r="G1230" i="7" s="1"/>
  <c r="H1230" s="1"/>
  <c r="J1163"/>
  <c r="J1165" s="1"/>
  <c r="G187" i="8" s="1"/>
  <c r="I1230" i="7" s="1"/>
  <c r="K1163"/>
  <c r="F1159"/>
  <c r="H1159"/>
  <c r="H1158"/>
  <c r="J1158"/>
  <c r="K1158"/>
  <c r="F1157"/>
  <c r="H1157"/>
  <c r="F1154"/>
  <c r="F1153"/>
  <c r="H1153"/>
  <c r="F1152"/>
  <c r="H1152"/>
  <c r="H1154" s="1"/>
  <c r="F185" i="8" s="1"/>
  <c r="G142" i="7" s="1"/>
  <c r="H142" s="1"/>
  <c r="J1152"/>
  <c r="F1151"/>
  <c r="H1151"/>
  <c r="J1151"/>
  <c r="K1151"/>
  <c r="F1147"/>
  <c r="H1147"/>
  <c r="F1146"/>
  <c r="H1146"/>
  <c r="J1146"/>
  <c r="K1146"/>
  <c r="F1145"/>
  <c r="F1148" s="1"/>
  <c r="E184" i="8" s="1"/>
  <c r="E137" i="7" s="1"/>
  <c r="H1145"/>
  <c r="J1145"/>
  <c r="H1141"/>
  <c r="J1141"/>
  <c r="F1140"/>
  <c r="H1140"/>
  <c r="J1140"/>
  <c r="L1140" s="1"/>
  <c r="K1140"/>
  <c r="F1139"/>
  <c r="H1139"/>
  <c r="J1139"/>
  <c r="K1139"/>
  <c r="F1138"/>
  <c r="H1138"/>
  <c r="J1138"/>
  <c r="K1138"/>
  <c r="K1137"/>
  <c r="F1136"/>
  <c r="H1136"/>
  <c r="F1135"/>
  <c r="H1135"/>
  <c r="J1135"/>
  <c r="K1135"/>
  <c r="F1132"/>
  <c r="H1132"/>
  <c r="F182" i="8" s="1"/>
  <c r="G132" i="7" s="1"/>
  <c r="H132" s="1"/>
  <c r="F1131"/>
  <c r="H1131"/>
  <c r="I1131"/>
  <c r="J1131" s="1"/>
  <c r="L1131" s="1"/>
  <c r="F1130"/>
  <c r="H1130"/>
  <c r="J1130"/>
  <c r="K1130"/>
  <c r="F1129"/>
  <c r="H1129"/>
  <c r="J1129"/>
  <c r="K1129"/>
  <c r="H1126"/>
  <c r="F181" i="8" s="1"/>
  <c r="G131" i="7" s="1"/>
  <c r="H131" s="1"/>
  <c r="J1126"/>
  <c r="G181" i="8" s="1"/>
  <c r="I131" i="7" s="1"/>
  <c r="J131" s="1"/>
  <c r="H1125"/>
  <c r="J1125"/>
  <c r="H1124"/>
  <c r="J1124"/>
  <c r="F1123"/>
  <c r="H1123"/>
  <c r="J1123"/>
  <c r="K1123"/>
  <c r="F1122"/>
  <c r="E1124" s="1"/>
  <c r="F1124" s="1"/>
  <c r="H1122"/>
  <c r="J1122"/>
  <c r="K1122"/>
  <c r="F1119"/>
  <c r="H1119"/>
  <c r="F180" i="8" s="1"/>
  <c r="G127" i="7" s="1"/>
  <c r="H127" s="1"/>
  <c r="F1118"/>
  <c r="H1118"/>
  <c r="I1118"/>
  <c r="J1118" s="1"/>
  <c r="J1119" s="1"/>
  <c r="G180" i="8" s="1"/>
  <c r="I127" i="7" s="1"/>
  <c r="J127" s="1"/>
  <c r="F1117"/>
  <c r="H1117"/>
  <c r="J1117"/>
  <c r="K1117"/>
  <c r="F1116"/>
  <c r="H1116"/>
  <c r="J1116"/>
  <c r="K1116"/>
  <c r="H1113"/>
  <c r="F179" i="8" s="1"/>
  <c r="G126" i="7" s="1"/>
  <c r="H126" s="1"/>
  <c r="J1113"/>
  <c r="G179" i="8" s="1"/>
  <c r="I126" i="7" s="1"/>
  <c r="J126" s="1"/>
  <c r="H1112"/>
  <c r="J1112"/>
  <c r="H1111"/>
  <c r="J1111"/>
  <c r="F1110"/>
  <c r="H1110"/>
  <c r="J1110"/>
  <c r="K1110"/>
  <c r="F1109"/>
  <c r="E1111" s="1"/>
  <c r="F1111" s="1"/>
  <c r="H1109"/>
  <c r="J1109"/>
  <c r="K1109"/>
  <c r="H1106"/>
  <c r="F178" i="8" s="1"/>
  <c r="G121" i="7" s="1"/>
  <c r="H121" s="1"/>
  <c r="F1105"/>
  <c r="F1106" s="1"/>
  <c r="H1105"/>
  <c r="J1105"/>
  <c r="J1106" s="1"/>
  <c r="G178" i="8" s="1"/>
  <c r="I121" i="7" s="1"/>
  <c r="J121" s="1"/>
  <c r="K1105"/>
  <c r="F1101"/>
  <c r="H1101"/>
  <c r="F1100"/>
  <c r="F1102" s="1"/>
  <c r="H1100"/>
  <c r="H1102" s="1"/>
  <c r="F177" i="8" s="1"/>
  <c r="G120" i="7" s="1"/>
  <c r="H120" s="1"/>
  <c r="J1100"/>
  <c r="K1100"/>
  <c r="E1096"/>
  <c r="K1096" s="1"/>
  <c r="H1096"/>
  <c r="J1096"/>
  <c r="F1095"/>
  <c r="H1095"/>
  <c r="J1095"/>
  <c r="K1095"/>
  <c r="F1094"/>
  <c r="H1094"/>
  <c r="J1094"/>
  <c r="K1094"/>
  <c r="F1093"/>
  <c r="H1093"/>
  <c r="H1097" s="1"/>
  <c r="F176" i="8" s="1"/>
  <c r="G119" i="7" s="1"/>
  <c r="H119" s="1"/>
  <c r="J1093"/>
  <c r="J1097" s="1"/>
  <c r="G176" i="8" s="1"/>
  <c r="I119" i="7" s="1"/>
  <c r="J119" s="1"/>
  <c r="K1093"/>
  <c r="F1089"/>
  <c r="H1089"/>
  <c r="J1089"/>
  <c r="K1089"/>
  <c r="H1088"/>
  <c r="J1088"/>
  <c r="J1090" s="1"/>
  <c r="G175" i="8" s="1"/>
  <c r="I118" i="7" s="1"/>
  <c r="J118" s="1"/>
  <c r="F1084"/>
  <c r="H1084"/>
  <c r="J1084"/>
  <c r="K1084"/>
  <c r="H1083"/>
  <c r="J1083"/>
  <c r="F1082"/>
  <c r="E1083" s="1"/>
  <c r="F1083" s="1"/>
  <c r="L1083" s="1"/>
  <c r="H1082"/>
  <c r="J1082"/>
  <c r="F1081"/>
  <c r="J1081"/>
  <c r="J1085" s="1"/>
  <c r="G174" i="8" s="1"/>
  <c r="J1078" i="7"/>
  <c r="G173" i="8" s="1"/>
  <c r="I108" i="7" s="1"/>
  <c r="J108" s="1"/>
  <c r="F1077"/>
  <c r="H1077"/>
  <c r="J1077"/>
  <c r="K1077"/>
  <c r="H1076"/>
  <c r="J1076"/>
  <c r="F1075"/>
  <c r="E1076" s="1"/>
  <c r="F1076" s="1"/>
  <c r="L1076" s="1"/>
  <c r="H1075"/>
  <c r="J1075"/>
  <c r="K1075"/>
  <c r="F1074"/>
  <c r="F1078" s="1"/>
  <c r="J1074"/>
  <c r="K1074"/>
  <c r="F1070"/>
  <c r="H1070"/>
  <c r="K1070"/>
  <c r="E1069"/>
  <c r="F1069" s="1"/>
  <c r="L1069" s="1"/>
  <c r="H1069"/>
  <c r="J1069"/>
  <c r="F1068"/>
  <c r="H1068"/>
  <c r="L1068" s="1"/>
  <c r="J1068"/>
  <c r="K1068"/>
  <c r="F1067"/>
  <c r="F1071" s="1"/>
  <c r="H1067"/>
  <c r="H1071" s="1"/>
  <c r="F172" i="8" s="1"/>
  <c r="G107" i="7" s="1"/>
  <c r="H107" s="1"/>
  <c r="J1067"/>
  <c r="K1067"/>
  <c r="F1063"/>
  <c r="H1063"/>
  <c r="J1063"/>
  <c r="K1063"/>
  <c r="H1062"/>
  <c r="J1062"/>
  <c r="H1061"/>
  <c r="J1061"/>
  <c r="F1060"/>
  <c r="H1060"/>
  <c r="H1064" s="1"/>
  <c r="F171" i="8" s="1"/>
  <c r="J1060" i="7"/>
  <c r="J1064" s="1"/>
  <c r="G171" i="8" s="1"/>
  <c r="K1060" i="7"/>
  <c r="H1057"/>
  <c r="F170" i="8" s="1"/>
  <c r="F1056" i="7"/>
  <c r="F1057" s="1"/>
  <c r="H1056"/>
  <c r="J1056"/>
  <c r="J1057" s="1"/>
  <c r="G170" i="8" s="1"/>
  <c r="K1056" i="7"/>
  <c r="F1052"/>
  <c r="H1052"/>
  <c r="J1052"/>
  <c r="K1052"/>
  <c r="H1051"/>
  <c r="J1051"/>
  <c r="F1050"/>
  <c r="E1051" s="1"/>
  <c r="K1051" s="1"/>
  <c r="H1050"/>
  <c r="K1050"/>
  <c r="F1049"/>
  <c r="H1049"/>
  <c r="J1049"/>
  <c r="K1049"/>
  <c r="J1045"/>
  <c r="H1044"/>
  <c r="J1044"/>
  <c r="F1043"/>
  <c r="E1044" s="1"/>
  <c r="K1044" s="1"/>
  <c r="H1043"/>
  <c r="J1043"/>
  <c r="K1043"/>
  <c r="F1042"/>
  <c r="H1042"/>
  <c r="J1042"/>
  <c r="J1046" s="1"/>
  <c r="G168" i="8" s="1"/>
  <c r="K1042" i="7"/>
  <c r="J1039"/>
  <c r="G167" i="8" s="1"/>
  <c r="I88" i="7" s="1"/>
  <c r="J88" s="1"/>
  <c r="F1038"/>
  <c r="F1039" s="1"/>
  <c r="E167" i="8" s="1"/>
  <c r="E88" i="7" s="1"/>
  <c r="H1038"/>
  <c r="H1039" s="1"/>
  <c r="F167" i="8" s="1"/>
  <c r="G88" i="7" s="1"/>
  <c r="H88" s="1"/>
  <c r="J1038"/>
  <c r="K1038"/>
  <c r="F1035"/>
  <c r="J1035"/>
  <c r="G166" i="8" s="1"/>
  <c r="I87" i="7" s="1"/>
  <c r="J87" s="1"/>
  <c r="F1034"/>
  <c r="H1034"/>
  <c r="H1035" s="1"/>
  <c r="F166" i="8" s="1"/>
  <c r="G87" i="7" s="1"/>
  <c r="H87" s="1"/>
  <c r="J1034"/>
  <c r="K1034"/>
  <c r="F1030"/>
  <c r="H1030"/>
  <c r="J1030"/>
  <c r="K1030"/>
  <c r="F1029"/>
  <c r="F1031" s="1"/>
  <c r="H1029"/>
  <c r="H1031" s="1"/>
  <c r="F165" i="8" s="1"/>
  <c r="G79" i="7" s="1"/>
  <c r="H79" s="1"/>
  <c r="J1029"/>
  <c r="J1031" s="1"/>
  <c r="G165" i="8" s="1"/>
  <c r="I79" i="7" s="1"/>
  <c r="J79" s="1"/>
  <c r="K1029"/>
  <c r="H1025"/>
  <c r="J1025"/>
  <c r="J1026" s="1"/>
  <c r="G164" i="8" s="1"/>
  <c r="I73" i="7" s="1"/>
  <c r="J73" s="1"/>
  <c r="F1024"/>
  <c r="H1024"/>
  <c r="H1026" s="1"/>
  <c r="F164" i="8" s="1"/>
  <c r="G73" i="7" s="1"/>
  <c r="H73" s="1"/>
  <c r="H74" s="1"/>
  <c r="F12" i="8" s="1"/>
  <c r="G13" i="9" s="1"/>
  <c r="J1024" i="7"/>
  <c r="K1024"/>
  <c r="F1020"/>
  <c r="J1020"/>
  <c r="J1021" s="1"/>
  <c r="G163" i="8" s="1"/>
  <c r="I55" i="7" s="1"/>
  <c r="J55" s="1"/>
  <c r="F1019"/>
  <c r="F1021" s="1"/>
  <c r="H1019"/>
  <c r="J1019"/>
  <c r="K1019"/>
  <c r="F1015"/>
  <c r="H1015"/>
  <c r="F1014"/>
  <c r="F1016" s="1"/>
  <c r="H1014"/>
  <c r="J1014"/>
  <c r="F1013"/>
  <c r="H1013"/>
  <c r="L1013" s="1"/>
  <c r="J1013"/>
  <c r="K1013"/>
  <c r="F1009"/>
  <c r="H1009"/>
  <c r="F1008"/>
  <c r="H1008"/>
  <c r="J1008"/>
  <c r="K1008"/>
  <c r="F1007"/>
  <c r="F1010" s="1"/>
  <c r="H1007"/>
  <c r="J1007"/>
  <c r="K1007"/>
  <c r="F1004"/>
  <c r="F1003"/>
  <c r="H1003"/>
  <c r="F1002"/>
  <c r="H1002"/>
  <c r="J1002"/>
  <c r="K1002"/>
  <c r="F1001"/>
  <c r="H1001"/>
  <c r="J1001"/>
  <c r="K1001"/>
  <c r="H998"/>
  <c r="F159" i="8" s="1"/>
  <c r="F997" i="7"/>
  <c r="H997"/>
  <c r="J997"/>
  <c r="K997"/>
  <c r="H996"/>
  <c r="J996"/>
  <c r="F995"/>
  <c r="E996" s="1"/>
  <c r="F996" s="1"/>
  <c r="L996" s="1"/>
  <c r="H995"/>
  <c r="J995"/>
  <c r="K995"/>
  <c r="L995"/>
  <c r="F994"/>
  <c r="H994"/>
  <c r="K994"/>
  <c r="F991"/>
  <c r="E158" i="8" s="1"/>
  <c r="E7" i="7" s="1"/>
  <c r="H991"/>
  <c r="F158" i="8" s="1"/>
  <c r="F990" i="7"/>
  <c r="H990"/>
  <c r="F988"/>
  <c r="H988"/>
  <c r="J988"/>
  <c r="K988"/>
  <c r="F987"/>
  <c r="H987"/>
  <c r="J987"/>
  <c r="K987"/>
  <c r="F984"/>
  <c r="H984"/>
  <c r="F157" i="8" s="1"/>
  <c r="G13" i="7" s="1"/>
  <c r="H13" s="1"/>
  <c r="F983"/>
  <c r="H983"/>
  <c r="H981"/>
  <c r="J981"/>
  <c r="K981"/>
  <c r="F980"/>
  <c r="H980"/>
  <c r="L980" s="1"/>
  <c r="J980"/>
  <c r="K980"/>
  <c r="F976"/>
  <c r="H976"/>
  <c r="J976"/>
  <c r="K976"/>
  <c r="F975"/>
  <c r="H975"/>
  <c r="J975"/>
  <c r="K975"/>
  <c r="F974"/>
  <c r="H974"/>
  <c r="J974"/>
  <c r="K974"/>
  <c r="F973"/>
  <c r="F977" s="1"/>
  <c r="H973"/>
  <c r="H977" s="1"/>
  <c r="F156" i="8" s="1"/>
  <c r="G446" i="9" s="1"/>
  <c r="J973" i="7"/>
  <c r="J977" s="1"/>
  <c r="G156" i="8" s="1"/>
  <c r="I446" i="9" s="1"/>
  <c r="J446" s="1"/>
  <c r="K973" i="7"/>
  <c r="F970"/>
  <c r="E155" i="8" s="1"/>
  <c r="E445" i="9" s="1"/>
  <c r="F969" i="7"/>
  <c r="H969"/>
  <c r="J969"/>
  <c r="J970" s="1"/>
  <c r="F968"/>
  <c r="H968"/>
  <c r="J968"/>
  <c r="K968"/>
  <c r="H965"/>
  <c r="F154" i="8" s="1"/>
  <c r="G444" i="9" s="1"/>
  <c r="H964" i="7"/>
  <c r="J964"/>
  <c r="K964"/>
  <c r="F963"/>
  <c r="H963"/>
  <c r="K963"/>
  <c r="E958"/>
  <c r="F958" s="1"/>
  <c r="L958" s="1"/>
  <c r="H958"/>
  <c r="J958"/>
  <c r="F957"/>
  <c r="H957"/>
  <c r="J957"/>
  <c r="K957"/>
  <c r="H952"/>
  <c r="J952"/>
  <c r="F951"/>
  <c r="E952" s="1"/>
  <c r="F952" s="1"/>
  <c r="H951"/>
  <c r="J951"/>
  <c r="K951"/>
  <c r="F949"/>
  <c r="H949"/>
  <c r="J949"/>
  <c r="K949"/>
  <c r="F948"/>
  <c r="H948"/>
  <c r="J948"/>
  <c r="K948"/>
  <c r="F944"/>
  <c r="H944"/>
  <c r="J944"/>
  <c r="K944"/>
  <c r="F943"/>
  <c r="F945" s="1"/>
  <c r="J943"/>
  <c r="K943"/>
  <c r="F942"/>
  <c r="H942"/>
  <c r="J942"/>
  <c r="K942"/>
  <c r="H939"/>
  <c r="F150" i="8" s="1"/>
  <c r="G397" i="9" s="1"/>
  <c r="H397" s="1"/>
  <c r="F938" i="7"/>
  <c r="F939" s="1"/>
  <c r="E150" i="8" s="1"/>
  <c r="E397" i="9" s="1"/>
  <c r="F397" s="1"/>
  <c r="H938" i="7"/>
  <c r="J938"/>
  <c r="J939" s="1"/>
  <c r="G150" i="8" s="1"/>
  <c r="I397" i="9" s="1"/>
  <c r="J397" s="1"/>
  <c r="K938" i="7"/>
  <c r="F935"/>
  <c r="F934"/>
  <c r="H934"/>
  <c r="H935" s="1"/>
  <c r="F149" i="8" s="1"/>
  <c r="G396" i="9" s="1"/>
  <c r="H396" s="1"/>
  <c r="J934" i="7"/>
  <c r="J935" s="1"/>
  <c r="G149" i="8" s="1"/>
  <c r="I396" i="9" s="1"/>
  <c r="J396" s="1"/>
  <c r="K934" i="7"/>
  <c r="H931"/>
  <c r="F148" i="8" s="1"/>
  <c r="G395" i="9" s="1"/>
  <c r="H395" s="1"/>
  <c r="F930" i="7"/>
  <c r="F931" s="1"/>
  <c r="E148" i="8" s="1"/>
  <c r="E395" i="9" s="1"/>
  <c r="K395" s="1"/>
  <c r="H930" i="7"/>
  <c r="J930"/>
  <c r="J931" s="1"/>
  <c r="G148" i="8" s="1"/>
  <c r="I395" i="9" s="1"/>
  <c r="J395" s="1"/>
  <c r="K930" i="7"/>
  <c r="H927"/>
  <c r="F147" i="8" s="1"/>
  <c r="G394" i="9" s="1"/>
  <c r="H394" s="1"/>
  <c r="F926" i="7"/>
  <c r="F927" s="1"/>
  <c r="H926"/>
  <c r="J926"/>
  <c r="J927" s="1"/>
  <c r="G147" i="8" s="1"/>
  <c r="I394" i="9" s="1"/>
  <c r="J394" s="1"/>
  <c r="K926" i="7"/>
  <c r="J923"/>
  <c r="G146" i="8" s="1"/>
  <c r="I393" i="9" s="1"/>
  <c r="J393" s="1"/>
  <c r="F922" i="7"/>
  <c r="F923" s="1"/>
  <c r="E146" i="8" s="1"/>
  <c r="E393" i="9" s="1"/>
  <c r="H922" i="7"/>
  <c r="H923" s="1"/>
  <c r="F146" i="8" s="1"/>
  <c r="G393" i="9" s="1"/>
  <c r="J922" i="7"/>
  <c r="K922"/>
  <c r="F917"/>
  <c r="H917"/>
  <c r="J917"/>
  <c r="K917"/>
  <c r="F916"/>
  <c r="H916"/>
  <c r="L916" s="1"/>
  <c r="J916"/>
  <c r="K916"/>
  <c r="H912"/>
  <c r="J912"/>
  <c r="F911"/>
  <c r="H911"/>
  <c r="J911"/>
  <c r="K911"/>
  <c r="F910"/>
  <c r="H910"/>
  <c r="J910"/>
  <c r="K910"/>
  <c r="F909"/>
  <c r="H909"/>
  <c r="J909"/>
  <c r="K909"/>
  <c r="L909"/>
  <c r="H908"/>
  <c r="J908"/>
  <c r="H907"/>
  <c r="J907"/>
  <c r="H906"/>
  <c r="J906"/>
  <c r="F905"/>
  <c r="H905"/>
  <c r="L905" s="1"/>
  <c r="J905"/>
  <c r="K905"/>
  <c r="F900"/>
  <c r="H900"/>
  <c r="J900"/>
  <c r="K900"/>
  <c r="F895"/>
  <c r="H895"/>
  <c r="J895"/>
  <c r="F890"/>
  <c r="H890"/>
  <c r="J890"/>
  <c r="K890"/>
  <c r="F889"/>
  <c r="H889"/>
  <c r="J889"/>
  <c r="K889"/>
  <c r="F884"/>
  <c r="H884"/>
  <c r="J884"/>
  <c r="K884"/>
  <c r="F879"/>
  <c r="H879"/>
  <c r="J879"/>
  <c r="K879"/>
  <c r="F874"/>
  <c r="H874"/>
  <c r="J874"/>
  <c r="K874"/>
  <c r="F873"/>
  <c r="H873"/>
  <c r="J873"/>
  <c r="L873" s="1"/>
  <c r="K873"/>
  <c r="H868"/>
  <c r="J868"/>
  <c r="F867"/>
  <c r="H867"/>
  <c r="J867"/>
  <c r="K867"/>
  <c r="F862"/>
  <c r="H862"/>
  <c r="J862"/>
  <c r="K862"/>
  <c r="F861"/>
  <c r="H861"/>
  <c r="F856"/>
  <c r="H856"/>
  <c r="J856"/>
  <c r="K856"/>
  <c r="H849"/>
  <c r="F133" i="8" s="1"/>
  <c r="G360" i="9" s="1"/>
  <c r="F848" i="7"/>
  <c r="F849" s="1"/>
  <c r="H848"/>
  <c r="J848"/>
  <c r="J849" s="1"/>
  <c r="G133" i="8" s="1"/>
  <c r="I360" i="9" s="1"/>
  <c r="J360" s="1"/>
  <c r="K848" i="7"/>
  <c r="F827"/>
  <c r="H827"/>
  <c r="J827"/>
  <c r="K827"/>
  <c r="F826"/>
  <c r="H826"/>
  <c r="J826"/>
  <c r="K826"/>
  <c r="F820"/>
  <c r="H820"/>
  <c r="J820"/>
  <c r="K820"/>
  <c r="F819"/>
  <c r="H819"/>
  <c r="J819"/>
  <c r="K819"/>
  <c r="J785"/>
  <c r="G122" i="8" s="1"/>
  <c r="I339" i="9" s="1"/>
  <c r="J339" s="1"/>
  <c r="F784" i="7"/>
  <c r="F785" s="1"/>
  <c r="E122" i="8" s="1"/>
  <c r="E339" i="9" s="1"/>
  <c r="F339" s="1"/>
  <c r="H784" i="7"/>
  <c r="J784"/>
  <c r="K784"/>
  <c r="H781"/>
  <c r="F121" i="8" s="1"/>
  <c r="G338" i="9" s="1"/>
  <c r="F780" i="7"/>
  <c r="F781" s="1"/>
  <c r="E121" i="8" s="1"/>
  <c r="E338" i="9" s="1"/>
  <c r="F338" s="1"/>
  <c r="H780" i="7"/>
  <c r="J780"/>
  <c r="J781" s="1"/>
  <c r="G121" i="8" s="1"/>
  <c r="I338" i="9" s="1"/>
  <c r="J338" s="1"/>
  <c r="K780" i="7"/>
  <c r="F772"/>
  <c r="F773" s="1"/>
  <c r="F768"/>
  <c r="F769" s="1"/>
  <c r="H768"/>
  <c r="J768"/>
  <c r="J769" s="1"/>
  <c r="G118" i="8" s="1"/>
  <c r="I335" i="9" s="1"/>
  <c r="J335" s="1"/>
  <c r="K768" i="7"/>
  <c r="E118" i="8"/>
  <c r="E335" i="9" s="1"/>
  <c r="F335" s="1"/>
  <c r="J765" i="7"/>
  <c r="G117" i="8" s="1"/>
  <c r="I334" i="9" s="1"/>
  <c r="J334" s="1"/>
  <c r="J764" i="7"/>
  <c r="F760"/>
  <c r="F761" s="1"/>
  <c r="F757"/>
  <c r="F756"/>
  <c r="H756"/>
  <c r="H757" s="1"/>
  <c r="F115" i="8" s="1"/>
  <c r="G332" i="9" s="1"/>
  <c r="H332" s="1"/>
  <c r="K756" i="7"/>
  <c r="F750"/>
  <c r="H750"/>
  <c r="J750"/>
  <c r="K750"/>
  <c r="F749"/>
  <c r="H749"/>
  <c r="J749"/>
  <c r="K749"/>
  <c r="F748"/>
  <c r="H748"/>
  <c r="J748"/>
  <c r="L748" s="1"/>
  <c r="K748"/>
  <c r="F744"/>
  <c r="H744"/>
  <c r="J744"/>
  <c r="K744"/>
  <c r="F742"/>
  <c r="H742"/>
  <c r="J742"/>
  <c r="K742"/>
  <c r="H738"/>
  <c r="J738"/>
  <c r="F737"/>
  <c r="H737"/>
  <c r="J737"/>
  <c r="H736"/>
  <c r="J736"/>
  <c r="K736"/>
  <c r="H732"/>
  <c r="F111" i="8" s="1"/>
  <c r="G320" i="9" s="1"/>
  <c r="H320" s="1"/>
  <c r="F731" i="7"/>
  <c r="H731"/>
  <c r="I731"/>
  <c r="J731" s="1"/>
  <c r="L731" s="1"/>
  <c r="F730"/>
  <c r="H730"/>
  <c r="J730"/>
  <c r="L730" s="1"/>
  <c r="K730"/>
  <c r="F729"/>
  <c r="F732" s="1"/>
  <c r="H729"/>
  <c r="J729"/>
  <c r="F725"/>
  <c r="H725"/>
  <c r="F724"/>
  <c r="H724"/>
  <c r="J724"/>
  <c r="K724"/>
  <c r="H723"/>
  <c r="J723"/>
  <c r="F720"/>
  <c r="F719"/>
  <c r="H719"/>
  <c r="F718"/>
  <c r="H718"/>
  <c r="J718"/>
  <c r="K718"/>
  <c r="H715"/>
  <c r="F108" i="8" s="1"/>
  <c r="G317" i="9" s="1"/>
  <c r="H317" s="1"/>
  <c r="F714" i="7"/>
  <c r="H714"/>
  <c r="F713"/>
  <c r="F715" s="1"/>
  <c r="H713"/>
  <c r="I714" s="1"/>
  <c r="J714" s="1"/>
  <c r="J715" s="1"/>
  <c r="G108" i="8" s="1"/>
  <c r="I317" i="9" s="1"/>
  <c r="J317" s="1"/>
  <c r="J713" i="7"/>
  <c r="K713"/>
  <c r="J709"/>
  <c r="K709"/>
  <c r="F708"/>
  <c r="H708"/>
  <c r="J708"/>
  <c r="K708"/>
  <c r="F707"/>
  <c r="H707"/>
  <c r="J707"/>
  <c r="J710" s="1"/>
  <c r="G107" i="8" s="1"/>
  <c r="I307" i="9" s="1"/>
  <c r="J307" s="1"/>
  <c r="K707" i="7"/>
  <c r="F706"/>
  <c r="H706"/>
  <c r="J706"/>
  <c r="K706"/>
  <c r="F702"/>
  <c r="H702"/>
  <c r="H703" s="1"/>
  <c r="F106" i="8" s="1"/>
  <c r="G306" i="9" s="1"/>
  <c r="H306" s="1"/>
  <c r="J702" i="7"/>
  <c r="F701"/>
  <c r="H701"/>
  <c r="J701"/>
  <c r="J703" s="1"/>
  <c r="G106" i="8" s="1"/>
  <c r="I306" i="9" s="1"/>
  <c r="F700" i="7"/>
  <c r="H700"/>
  <c r="J700"/>
  <c r="K700"/>
  <c r="F699"/>
  <c r="H699"/>
  <c r="J699"/>
  <c r="K699"/>
  <c r="F698"/>
  <c r="H698"/>
  <c r="J698"/>
  <c r="K698"/>
  <c r="F697"/>
  <c r="H697"/>
  <c r="J697"/>
  <c r="K697"/>
  <c r="F693"/>
  <c r="H693"/>
  <c r="J693"/>
  <c r="K693"/>
  <c r="F692"/>
  <c r="H692"/>
  <c r="J692"/>
  <c r="K692"/>
  <c r="F691"/>
  <c r="H691"/>
  <c r="J691"/>
  <c r="K691"/>
  <c r="F690"/>
  <c r="H690"/>
  <c r="J690"/>
  <c r="K690"/>
  <c r="F689"/>
  <c r="H689"/>
  <c r="J689"/>
  <c r="K689"/>
  <c r="F688"/>
  <c r="H688"/>
  <c r="J688"/>
  <c r="K688"/>
  <c r="F687"/>
  <c r="H687"/>
  <c r="J687"/>
  <c r="J694" s="1"/>
  <c r="G105" i="8" s="1"/>
  <c r="I305" i="9" s="1"/>
  <c r="K687" i="7"/>
  <c r="F683"/>
  <c r="F684" s="1"/>
  <c r="E104" i="8" s="1"/>
  <c r="E304" i="9" s="1"/>
  <c r="F304" s="1"/>
  <c r="H683" i="7"/>
  <c r="H684" s="1"/>
  <c r="F104" i="8" s="1"/>
  <c r="G304" i="9" s="1"/>
  <c r="H304" s="1"/>
  <c r="J683" i="7"/>
  <c r="J684" s="1"/>
  <c r="G104" i="8" s="1"/>
  <c r="I304" i="9" s="1"/>
  <c r="J304" s="1"/>
  <c r="K683" i="7"/>
  <c r="F679"/>
  <c r="F680" s="1"/>
  <c r="H679"/>
  <c r="H680" s="1"/>
  <c r="F103" i="8" s="1"/>
  <c r="G303" i="9" s="1"/>
  <c r="H303" s="1"/>
  <c r="J679" i="7"/>
  <c r="J680" s="1"/>
  <c r="G103" i="8" s="1"/>
  <c r="I303" i="9" s="1"/>
  <c r="J303" s="1"/>
  <c r="K679" i="7"/>
  <c r="F676"/>
  <c r="F675"/>
  <c r="H675"/>
  <c r="J675"/>
  <c r="J676" s="1"/>
  <c r="G102" i="8" s="1"/>
  <c r="I302" i="9" s="1"/>
  <c r="J302" s="1"/>
  <c r="K675" i="7"/>
  <c r="J672"/>
  <c r="G101" i="8" s="1"/>
  <c r="I301" i="9" s="1"/>
  <c r="J301" s="1"/>
  <c r="F671" i="7"/>
  <c r="J671"/>
  <c r="K671"/>
  <c r="F670"/>
  <c r="F672" s="1"/>
  <c r="H670"/>
  <c r="J670"/>
  <c r="K670"/>
  <c r="F665"/>
  <c r="H665"/>
  <c r="J665"/>
  <c r="K665"/>
  <c r="F664"/>
  <c r="H664"/>
  <c r="J664"/>
  <c r="K664"/>
  <c r="F661"/>
  <c r="F660"/>
  <c r="H660"/>
  <c r="H661" s="1"/>
  <c r="F99" i="8" s="1"/>
  <c r="G299" i="9" s="1"/>
  <c r="H299" s="1"/>
  <c r="J660" i="7"/>
  <c r="J661" s="1"/>
  <c r="G99" i="8" s="1"/>
  <c r="I299" i="9" s="1"/>
  <c r="J299" s="1"/>
  <c r="K660" i="7"/>
  <c r="F656"/>
  <c r="J656"/>
  <c r="F655"/>
  <c r="F657" s="1"/>
  <c r="F651"/>
  <c r="H651"/>
  <c r="J651"/>
  <c r="K651"/>
  <c r="F650"/>
  <c r="H650"/>
  <c r="F649"/>
  <c r="H649"/>
  <c r="J649"/>
  <c r="K649"/>
  <c r="F648"/>
  <c r="H648"/>
  <c r="J648"/>
  <c r="K648"/>
  <c r="F647"/>
  <c r="H647"/>
  <c r="J647"/>
  <c r="K647"/>
  <c r="F646"/>
  <c r="H646"/>
  <c r="J646"/>
  <c r="K646"/>
  <c r="F642"/>
  <c r="H642"/>
  <c r="J642"/>
  <c r="K642"/>
  <c r="F641"/>
  <c r="H641"/>
  <c r="J641"/>
  <c r="K641"/>
  <c r="F640"/>
  <c r="J640"/>
  <c r="F639"/>
  <c r="H639"/>
  <c r="J639"/>
  <c r="K639"/>
  <c r="F638"/>
  <c r="H638"/>
  <c r="J638"/>
  <c r="K638"/>
  <c r="F637"/>
  <c r="H637"/>
  <c r="F636"/>
  <c r="F643" s="1"/>
  <c r="H636"/>
  <c r="J636"/>
  <c r="K636"/>
  <c r="F632"/>
  <c r="H632"/>
  <c r="J632"/>
  <c r="K632"/>
  <c r="F631"/>
  <c r="H631"/>
  <c r="J631"/>
  <c r="F630"/>
  <c r="H630"/>
  <c r="J630"/>
  <c r="K630"/>
  <c r="F629"/>
  <c r="H629"/>
  <c r="J629"/>
  <c r="K629"/>
  <c r="F628"/>
  <c r="F627"/>
  <c r="H627"/>
  <c r="J627"/>
  <c r="K627"/>
  <c r="F626"/>
  <c r="H626"/>
  <c r="J626"/>
  <c r="K626"/>
  <c r="F622"/>
  <c r="H622"/>
  <c r="J622"/>
  <c r="K622"/>
  <c r="F621"/>
  <c r="H621"/>
  <c r="H623" s="1"/>
  <c r="F94" i="8" s="1"/>
  <c r="G294" i="9" s="1"/>
  <c r="H294" s="1"/>
  <c r="J621" i="7"/>
  <c r="K621"/>
  <c r="H620"/>
  <c r="J620"/>
  <c r="K620"/>
  <c r="F619"/>
  <c r="H619"/>
  <c r="J619"/>
  <c r="K619"/>
  <c r="F618"/>
  <c r="H618"/>
  <c r="J618"/>
  <c r="K618"/>
  <c r="F617"/>
  <c r="H617"/>
  <c r="J617"/>
  <c r="K617"/>
  <c r="F616"/>
  <c r="H616"/>
  <c r="J616"/>
  <c r="J623" s="1"/>
  <c r="G94" i="8" s="1"/>
  <c r="I294" i="9" s="1"/>
  <c r="K616" i="7"/>
  <c r="J613"/>
  <c r="G93" i="8" s="1"/>
  <c r="I266" i="9" s="1"/>
  <c r="J266" s="1"/>
  <c r="F612" i="7"/>
  <c r="H612"/>
  <c r="J612"/>
  <c r="K612"/>
  <c r="F611"/>
  <c r="H611"/>
  <c r="J611"/>
  <c r="K611"/>
  <c r="F610"/>
  <c r="F613" s="1"/>
  <c r="H610"/>
  <c r="H613" s="1"/>
  <c r="F93" i="8" s="1"/>
  <c r="G266" i="9" s="1"/>
  <c r="H266" s="1"/>
  <c r="J610" i="7"/>
  <c r="K610"/>
  <c r="H607"/>
  <c r="F92" i="8" s="1"/>
  <c r="G265" i="9" s="1"/>
  <c r="H265" s="1"/>
  <c r="J607" i="7"/>
  <c r="G92" i="8" s="1"/>
  <c r="I265" i="9" s="1"/>
  <c r="J265" s="1"/>
  <c r="H606" i="7"/>
  <c r="J606"/>
  <c r="F605"/>
  <c r="H605"/>
  <c r="E606" s="1"/>
  <c r="F606" s="1"/>
  <c r="J605"/>
  <c r="K605"/>
  <c r="F601"/>
  <c r="F602" s="1"/>
  <c r="E91" i="8" s="1"/>
  <c r="E264" i="9" s="1"/>
  <c r="H601" i="7"/>
  <c r="H602" s="1"/>
  <c r="F91" i="8" s="1"/>
  <c r="G264" i="9" s="1"/>
  <c r="H264" s="1"/>
  <c r="J601" i="7"/>
  <c r="J602" s="1"/>
  <c r="K601"/>
  <c r="F597"/>
  <c r="J597"/>
  <c r="F592"/>
  <c r="F591"/>
  <c r="H591"/>
  <c r="F590"/>
  <c r="J590"/>
  <c r="H564"/>
  <c r="J564"/>
  <c r="F563"/>
  <c r="H563"/>
  <c r="J563"/>
  <c r="K563"/>
  <c r="F559"/>
  <c r="H559"/>
  <c r="J559"/>
  <c r="K559"/>
  <c r="F558"/>
  <c r="H558"/>
  <c r="J558"/>
  <c r="K558"/>
  <c r="F555"/>
  <c r="H555"/>
  <c r="J555"/>
  <c r="K555"/>
  <c r="F554"/>
  <c r="H554"/>
  <c r="J554"/>
  <c r="K554"/>
  <c r="H553"/>
  <c r="J553"/>
  <c r="F547"/>
  <c r="H547"/>
  <c r="J547"/>
  <c r="K547"/>
  <c r="F546"/>
  <c r="H546"/>
  <c r="J546"/>
  <c r="K546"/>
  <c r="F541"/>
  <c r="H541"/>
  <c r="J541"/>
  <c r="K541"/>
  <c r="F537"/>
  <c r="H537"/>
  <c r="J537"/>
  <c r="K537"/>
  <c r="F536"/>
  <c r="H536"/>
  <c r="J536"/>
  <c r="K536"/>
  <c r="H535"/>
  <c r="J535"/>
  <c r="F534"/>
  <c r="H534"/>
  <c r="J534"/>
  <c r="K534"/>
  <c r="F533"/>
  <c r="H533"/>
  <c r="J533"/>
  <c r="K533"/>
  <c r="F532"/>
  <c r="H532"/>
  <c r="J532"/>
  <c r="K532"/>
  <c r="F531"/>
  <c r="H531"/>
  <c r="J531"/>
  <c r="K531"/>
  <c r="F530"/>
  <c r="J530"/>
  <c r="K530"/>
  <c r="F529"/>
  <c r="H529"/>
  <c r="J529"/>
  <c r="K529"/>
  <c r="F528"/>
  <c r="H528"/>
  <c r="J528"/>
  <c r="K528"/>
  <c r="F527"/>
  <c r="J527"/>
  <c r="J524"/>
  <c r="G79" i="8" s="1"/>
  <c r="I231" i="9" s="1"/>
  <c r="J231" s="1"/>
  <c r="F523" i="7"/>
  <c r="H523"/>
  <c r="J523"/>
  <c r="K523"/>
  <c r="F522"/>
  <c r="H522"/>
  <c r="J522"/>
  <c r="K522"/>
  <c r="F521"/>
  <c r="H521"/>
  <c r="J521"/>
  <c r="K521"/>
  <c r="F520"/>
  <c r="H520"/>
  <c r="J520"/>
  <c r="K520"/>
  <c r="F519"/>
  <c r="F524" s="1"/>
  <c r="J519"/>
  <c r="F518"/>
  <c r="H518"/>
  <c r="J518"/>
  <c r="K518"/>
  <c r="F517"/>
  <c r="H517"/>
  <c r="J517"/>
  <c r="K517"/>
  <c r="F516"/>
  <c r="H516"/>
  <c r="J516"/>
  <c r="K516"/>
  <c r="F515"/>
  <c r="H515"/>
  <c r="J515"/>
  <c r="K515"/>
  <c r="F514"/>
  <c r="H514"/>
  <c r="J514"/>
  <c r="K514"/>
  <c r="F513"/>
  <c r="H513"/>
  <c r="J513"/>
  <c r="K513"/>
  <c r="F509"/>
  <c r="H509"/>
  <c r="J509"/>
  <c r="K509"/>
  <c r="F508"/>
  <c r="H508"/>
  <c r="J508"/>
  <c r="K508"/>
  <c r="H507"/>
  <c r="J507"/>
  <c r="K507"/>
  <c r="F506"/>
  <c r="H506"/>
  <c r="F505"/>
  <c r="H505"/>
  <c r="J505"/>
  <c r="K505"/>
  <c r="F504"/>
  <c r="H504"/>
  <c r="J504"/>
  <c r="K504"/>
  <c r="F503"/>
  <c r="H503"/>
  <c r="F502"/>
  <c r="H502"/>
  <c r="J502"/>
  <c r="K502"/>
  <c r="F501"/>
  <c r="H501"/>
  <c r="F500"/>
  <c r="H500"/>
  <c r="J500"/>
  <c r="K500"/>
  <c r="H499"/>
  <c r="J499"/>
  <c r="F495"/>
  <c r="H495"/>
  <c r="J495"/>
  <c r="K495"/>
  <c r="F494"/>
  <c r="H494"/>
  <c r="J494"/>
  <c r="K494"/>
  <c r="F493"/>
  <c r="H493"/>
  <c r="F492"/>
  <c r="H492"/>
  <c r="J492"/>
  <c r="K492"/>
  <c r="F491"/>
  <c r="H491"/>
  <c r="J491"/>
  <c r="K491"/>
  <c r="F490"/>
  <c r="H490"/>
  <c r="J490"/>
  <c r="K490"/>
  <c r="H489"/>
  <c r="J489"/>
  <c r="F488"/>
  <c r="H488"/>
  <c r="J488"/>
  <c r="K488"/>
  <c r="F487"/>
  <c r="H487"/>
  <c r="J487"/>
  <c r="K487"/>
  <c r="F486"/>
  <c r="J486"/>
  <c r="F485"/>
  <c r="H485"/>
  <c r="J485"/>
  <c r="K485"/>
  <c r="F484"/>
  <c r="H484"/>
  <c r="J484"/>
  <c r="K484"/>
  <c r="F479"/>
  <c r="H479"/>
  <c r="J479"/>
  <c r="K479"/>
  <c r="F478"/>
  <c r="H478"/>
  <c r="J478"/>
  <c r="K478"/>
  <c r="F477"/>
  <c r="H477"/>
  <c r="J477"/>
  <c r="F476"/>
  <c r="H476"/>
  <c r="J476"/>
  <c r="K476"/>
  <c r="F475"/>
  <c r="H475"/>
  <c r="J475"/>
  <c r="K475"/>
  <c r="F474"/>
  <c r="H474"/>
  <c r="J474"/>
  <c r="K474"/>
  <c r="F473"/>
  <c r="H473"/>
  <c r="J473"/>
  <c r="K473"/>
  <c r="F472"/>
  <c r="H472"/>
  <c r="J472"/>
  <c r="K472"/>
  <c r="F471"/>
  <c r="H471"/>
  <c r="J471"/>
  <c r="K471"/>
  <c r="F470"/>
  <c r="H470"/>
  <c r="L470" s="1"/>
  <c r="J470"/>
  <c r="K470"/>
  <c r="H465"/>
  <c r="J465"/>
  <c r="F464"/>
  <c r="E465" s="1"/>
  <c r="K465" s="1"/>
  <c r="H464"/>
  <c r="J464"/>
  <c r="K464"/>
  <c r="J461"/>
  <c r="G74" i="8" s="1"/>
  <c r="I226" i="9" s="1"/>
  <c r="F460" i="7"/>
  <c r="F461" s="1"/>
  <c r="H460"/>
  <c r="H461" s="1"/>
  <c r="F74" i="8" s="1"/>
  <c r="G226" i="9" s="1"/>
  <c r="H226" s="1"/>
  <c r="J460" i="7"/>
  <c r="K460"/>
  <c r="F454"/>
  <c r="H454"/>
  <c r="J454"/>
  <c r="K454"/>
  <c r="F453"/>
  <c r="H453"/>
  <c r="J453"/>
  <c r="K453"/>
  <c r="F452"/>
  <c r="F446"/>
  <c r="H446"/>
  <c r="J446"/>
  <c r="L446" s="1"/>
  <c r="K446"/>
  <c r="H445"/>
  <c r="J445"/>
  <c r="K445"/>
  <c r="F444"/>
  <c r="H444"/>
  <c r="J444"/>
  <c r="F438"/>
  <c r="H438"/>
  <c r="J438"/>
  <c r="K438"/>
  <c r="F437"/>
  <c r="H437"/>
  <c r="J437"/>
  <c r="K437"/>
  <c r="F436"/>
  <c r="H436"/>
  <c r="J436"/>
  <c r="K436"/>
  <c r="F430"/>
  <c r="H430"/>
  <c r="J430"/>
  <c r="K430"/>
  <c r="F429"/>
  <c r="H429"/>
  <c r="J429"/>
  <c r="K429"/>
  <c r="F428"/>
  <c r="H428"/>
  <c r="J428"/>
  <c r="K428"/>
  <c r="F422"/>
  <c r="H422"/>
  <c r="J422"/>
  <c r="K422"/>
  <c r="F421"/>
  <c r="H421"/>
  <c r="J421"/>
  <c r="K421"/>
  <c r="F420"/>
  <c r="J420"/>
  <c r="F414"/>
  <c r="H414"/>
  <c r="J414"/>
  <c r="K414"/>
  <c r="F413"/>
  <c r="H413"/>
  <c r="J413"/>
  <c r="K413"/>
  <c r="F412"/>
  <c r="H412"/>
  <c r="J412"/>
  <c r="K412"/>
  <c r="F406"/>
  <c r="H406"/>
  <c r="J406"/>
  <c r="K406"/>
  <c r="H405"/>
  <c r="J405"/>
  <c r="K405"/>
  <c r="F404"/>
  <c r="H404"/>
  <c r="J404"/>
  <c r="K404"/>
  <c r="F398"/>
  <c r="H398"/>
  <c r="J398"/>
  <c r="K398"/>
  <c r="F397"/>
  <c r="H397"/>
  <c r="J397"/>
  <c r="K397"/>
  <c r="F396"/>
  <c r="H396"/>
  <c r="J396"/>
  <c r="K396"/>
  <c r="F395"/>
  <c r="H395"/>
  <c r="J395"/>
  <c r="K395"/>
  <c r="F391"/>
  <c r="H391"/>
  <c r="F390"/>
  <c r="F392" s="1"/>
  <c r="E65" i="8" s="1"/>
  <c r="E217" i="9" s="1"/>
  <c r="H390" i="7"/>
  <c r="H392" s="1"/>
  <c r="F65" i="8" s="1"/>
  <c r="G217" i="9" s="1"/>
  <c r="H217" s="1"/>
  <c r="J390" i="7"/>
  <c r="K390"/>
  <c r="F386"/>
  <c r="F387" s="1"/>
  <c r="E64" i="8" s="1"/>
  <c r="E216" i="9" s="1"/>
  <c r="H386" i="7"/>
  <c r="H387" s="1"/>
  <c r="F64" i="8" s="1"/>
  <c r="J386" i="7"/>
  <c r="J387" s="1"/>
  <c r="G64" i="8" s="1"/>
  <c r="I216" i="9" s="1"/>
  <c r="K386" i="7"/>
  <c r="F382"/>
  <c r="F383" s="1"/>
  <c r="H382"/>
  <c r="H383" s="1"/>
  <c r="F63" i="8" s="1"/>
  <c r="G215" i="9" s="1"/>
  <c r="J382" i="7"/>
  <c r="J383" s="1"/>
  <c r="G63" i="8" s="1"/>
  <c r="I215" i="9" s="1"/>
  <c r="K382" i="7"/>
  <c r="E377"/>
  <c r="F377" s="1"/>
  <c r="L377" s="1"/>
  <c r="H377"/>
  <c r="J377"/>
  <c r="F376"/>
  <c r="H376"/>
  <c r="J376"/>
  <c r="K376"/>
  <c r="H371"/>
  <c r="J371"/>
  <c r="F370"/>
  <c r="E371" s="1"/>
  <c r="F371" s="1"/>
  <c r="L371" s="1"/>
  <c r="H370"/>
  <c r="J370"/>
  <c r="L370" s="1"/>
  <c r="K370"/>
  <c r="H365"/>
  <c r="J365"/>
  <c r="F360"/>
  <c r="H360"/>
  <c r="F355"/>
  <c r="H355"/>
  <c r="J355"/>
  <c r="K355"/>
  <c r="F350"/>
  <c r="H350"/>
  <c r="J350"/>
  <c r="K350"/>
  <c r="F349"/>
  <c r="H349"/>
  <c r="J349"/>
  <c r="K349"/>
  <c r="F348"/>
  <c r="H348"/>
  <c r="J348"/>
  <c r="K348"/>
  <c r="F347"/>
  <c r="H347"/>
  <c r="J347"/>
  <c r="K347"/>
  <c r="F340"/>
  <c r="H340"/>
  <c r="J340"/>
  <c r="K340"/>
  <c r="F339"/>
  <c r="H339"/>
  <c r="J339"/>
  <c r="K339"/>
  <c r="F338"/>
  <c r="H338"/>
  <c r="J338"/>
  <c r="K338"/>
  <c r="F337"/>
  <c r="H337"/>
  <c r="J337"/>
  <c r="K337"/>
  <c r="F325"/>
  <c r="H325"/>
  <c r="J325"/>
  <c r="K325"/>
  <c r="F324"/>
  <c r="H324"/>
  <c r="J324"/>
  <c r="K324"/>
  <c r="F323"/>
  <c r="H323"/>
  <c r="J323"/>
  <c r="K323"/>
  <c r="F318"/>
  <c r="H318"/>
  <c r="J318"/>
  <c r="K318"/>
  <c r="F317"/>
  <c r="H317"/>
  <c r="J317"/>
  <c r="K317"/>
  <c r="F316"/>
  <c r="H316"/>
  <c r="J316"/>
  <c r="L316" s="1"/>
  <c r="K316"/>
  <c r="F309"/>
  <c r="H309"/>
  <c r="J309"/>
  <c r="K309"/>
  <c r="J306"/>
  <c r="G51" i="8" s="1"/>
  <c r="I144" i="9" s="1"/>
  <c r="J144" s="1"/>
  <c r="F305" i="7"/>
  <c r="F306" s="1"/>
  <c r="H305"/>
  <c r="J305"/>
  <c r="K305"/>
  <c r="F300"/>
  <c r="H300"/>
  <c r="J300"/>
  <c r="F297"/>
  <c r="F296"/>
  <c r="H296"/>
  <c r="H297" s="1"/>
  <c r="F49" i="8" s="1"/>
  <c r="G134" i="9" s="1"/>
  <c r="H134" s="1"/>
  <c r="J296" i="7"/>
  <c r="J297" s="1"/>
  <c r="G49" i="8" s="1"/>
  <c r="I134" i="9" s="1"/>
  <c r="J134" s="1"/>
  <c r="K296" i="7"/>
  <c r="H293"/>
  <c r="F48" i="8" s="1"/>
  <c r="G133" i="9" s="1"/>
  <c r="H133" s="1"/>
  <c r="F292" i="7"/>
  <c r="F293" s="1"/>
  <c r="H292"/>
  <c r="J292"/>
  <c r="J293" s="1"/>
  <c r="G48" i="8" s="1"/>
  <c r="I133" i="9" s="1"/>
  <c r="K292" i="7"/>
  <c r="F286"/>
  <c r="H286"/>
  <c r="J286"/>
  <c r="K286"/>
  <c r="F280"/>
  <c r="H280"/>
  <c r="J280"/>
  <c r="K280"/>
  <c r="F274"/>
  <c r="H274"/>
  <c r="J274"/>
  <c r="K274"/>
  <c r="F273"/>
  <c r="H273"/>
  <c r="J273"/>
  <c r="K273"/>
  <c r="F267"/>
  <c r="H267"/>
  <c r="J267"/>
  <c r="F266"/>
  <c r="H266"/>
  <c r="J266"/>
  <c r="K266"/>
  <c r="F260"/>
  <c r="H260"/>
  <c r="J260"/>
  <c r="K260"/>
  <c r="F259"/>
  <c r="H259"/>
  <c r="J259"/>
  <c r="K259"/>
  <c r="F253"/>
  <c r="H253"/>
  <c r="J253"/>
  <c r="K253"/>
  <c r="F252"/>
  <c r="J252"/>
  <c r="K252"/>
  <c r="H246"/>
  <c r="J246"/>
  <c r="F240"/>
  <c r="H240"/>
  <c r="K240"/>
  <c r="F235"/>
  <c r="H235"/>
  <c r="J235"/>
  <c r="K235"/>
  <c r="F230"/>
  <c r="H230"/>
  <c r="J230"/>
  <c r="K230"/>
  <c r="H225"/>
  <c r="J225"/>
  <c r="F223"/>
  <c r="H223"/>
  <c r="J223"/>
  <c r="K223"/>
  <c r="F218"/>
  <c r="H218"/>
  <c r="J218"/>
  <c r="K218"/>
  <c r="F216"/>
  <c r="H216"/>
  <c r="J216"/>
  <c r="K216"/>
  <c r="H210"/>
  <c r="J210"/>
  <c r="F205"/>
  <c r="H205"/>
  <c r="J205"/>
  <c r="F203"/>
  <c r="H203"/>
  <c r="J203"/>
  <c r="K203"/>
  <c r="J202"/>
  <c r="K202"/>
  <c r="F201"/>
  <c r="H201"/>
  <c r="J201"/>
  <c r="K201"/>
  <c r="F195"/>
  <c r="H195"/>
  <c r="J195"/>
  <c r="L195" s="1"/>
  <c r="K195"/>
  <c r="H193"/>
  <c r="J193"/>
  <c r="F192"/>
  <c r="H192"/>
  <c r="J192"/>
  <c r="K192"/>
  <c r="F191"/>
  <c r="H191"/>
  <c r="J191"/>
  <c r="K191"/>
  <c r="F187"/>
  <c r="F186"/>
  <c r="H186"/>
  <c r="J186"/>
  <c r="J187" s="1"/>
  <c r="G32" i="8" s="1"/>
  <c r="I103" i="9" s="1"/>
  <c r="J103" s="1"/>
  <c r="F182" i="7"/>
  <c r="F183" s="1"/>
  <c r="H182"/>
  <c r="J182"/>
  <c r="J183" s="1"/>
  <c r="G31" i="8" s="1"/>
  <c r="I102" i="9" s="1"/>
  <c r="J102" s="1"/>
  <c r="K182" i="7"/>
  <c r="F179"/>
  <c r="F178"/>
  <c r="H178"/>
  <c r="J178"/>
  <c r="J179" s="1"/>
  <c r="G30" i="8" s="1"/>
  <c r="I101" i="9" s="1"/>
  <c r="K178" i="7"/>
  <c r="H175"/>
  <c r="F29" i="8" s="1"/>
  <c r="G100" i="9" s="1"/>
  <c r="F174" i="7"/>
  <c r="F175" s="1"/>
  <c r="E29" i="8" s="1"/>
  <c r="E100" i="9" s="1"/>
  <c r="F100" s="1"/>
  <c r="H174" i="7"/>
  <c r="J174"/>
  <c r="J175" s="1"/>
  <c r="G29" i="8" s="1"/>
  <c r="I100" i="9" s="1"/>
  <c r="K174" i="7"/>
  <c r="F170"/>
  <c r="H170"/>
  <c r="I170"/>
  <c r="J170" s="1"/>
  <c r="L170" s="1"/>
  <c r="F169"/>
  <c r="H169"/>
  <c r="J169"/>
  <c r="K169"/>
  <c r="F168"/>
  <c r="H168"/>
  <c r="J168"/>
  <c r="L168" s="1"/>
  <c r="K168"/>
  <c r="F163"/>
  <c r="H163"/>
  <c r="F162"/>
  <c r="H162"/>
  <c r="J162"/>
  <c r="K162"/>
  <c r="F161"/>
  <c r="H161"/>
  <c r="I163" s="1"/>
  <c r="J161"/>
  <c r="K161"/>
  <c r="F156"/>
  <c r="H156"/>
  <c r="J156"/>
  <c r="K156"/>
  <c r="F155"/>
  <c r="H155"/>
  <c r="J155"/>
  <c r="K155"/>
  <c r="F154"/>
  <c r="H154"/>
  <c r="J154"/>
  <c r="K154"/>
  <c r="F153"/>
  <c r="H153"/>
  <c r="F152"/>
  <c r="H152"/>
  <c r="J152"/>
  <c r="K152"/>
  <c r="H122"/>
  <c r="J122"/>
  <c r="F117"/>
  <c r="H117"/>
  <c r="J117"/>
  <c r="K117"/>
  <c r="F116"/>
  <c r="H116"/>
  <c r="J116"/>
  <c r="K116"/>
  <c r="F115"/>
  <c r="H115"/>
  <c r="F114"/>
  <c r="H114"/>
  <c r="J114"/>
  <c r="L114" s="1"/>
  <c r="K114"/>
  <c r="F110"/>
  <c r="H110"/>
  <c r="F109"/>
  <c r="H109"/>
  <c r="J104"/>
  <c r="G18" i="8" s="1"/>
  <c r="I19" i="9" s="1"/>
  <c r="F103" i="7"/>
  <c r="H103"/>
  <c r="J103"/>
  <c r="K103"/>
  <c r="F102"/>
  <c r="F104" s="1"/>
  <c r="E18" i="8" s="1"/>
  <c r="E19" i="9" s="1"/>
  <c r="H102" i="7"/>
  <c r="H104" s="1"/>
  <c r="F18" i="8" s="1"/>
  <c r="G19" i="9" s="1"/>
  <c r="J102" i="7"/>
  <c r="K102"/>
  <c r="F98"/>
  <c r="H98"/>
  <c r="J98"/>
  <c r="K98"/>
  <c r="F97"/>
  <c r="H97"/>
  <c r="J97"/>
  <c r="K97"/>
  <c r="F96"/>
  <c r="H96"/>
  <c r="J96"/>
  <c r="K96"/>
  <c r="F93"/>
  <c r="F92"/>
  <c r="H92"/>
  <c r="H93" s="1"/>
  <c r="F16" i="8" s="1"/>
  <c r="G17" i="9" s="1"/>
  <c r="F84" i="7"/>
  <c r="F83"/>
  <c r="H83"/>
  <c r="H84" s="1"/>
  <c r="F14" i="8" s="1"/>
  <c r="G15" i="9" s="1"/>
  <c r="H15" s="1"/>
  <c r="J83" i="7"/>
  <c r="J84" s="1"/>
  <c r="G14" i="8" s="1"/>
  <c r="I15" i="9" s="1"/>
  <c r="J15" s="1"/>
  <c r="K83" i="7"/>
  <c r="H78"/>
  <c r="J78"/>
  <c r="F77"/>
  <c r="E78" s="1"/>
  <c r="H77"/>
  <c r="J77"/>
  <c r="H72"/>
  <c r="J72"/>
  <c r="F71"/>
  <c r="H71"/>
  <c r="J71"/>
  <c r="K71"/>
  <c r="F67"/>
  <c r="H67"/>
  <c r="J67"/>
  <c r="F66"/>
  <c r="J66"/>
  <c r="F65"/>
  <c r="H65"/>
  <c r="J65"/>
  <c r="K65"/>
  <c r="F61"/>
  <c r="H61"/>
  <c r="J61"/>
  <c r="K61"/>
  <c r="F60"/>
  <c r="H60"/>
  <c r="J60"/>
  <c r="K60"/>
  <c r="F59"/>
  <c r="F62" s="1"/>
  <c r="H59"/>
  <c r="J59"/>
  <c r="J62" s="1"/>
  <c r="G10" i="8" s="1"/>
  <c r="I11" i="9" s="1"/>
  <c r="K59" i="7"/>
  <c r="F54"/>
  <c r="H54"/>
  <c r="J54"/>
  <c r="F53"/>
  <c r="H53"/>
  <c r="J53"/>
  <c r="K53"/>
  <c r="F52"/>
  <c r="H52"/>
  <c r="J52"/>
  <c r="K52"/>
  <c r="F51"/>
  <c r="H51"/>
  <c r="J51"/>
  <c r="K51"/>
  <c r="F50"/>
  <c r="H50"/>
  <c r="J50"/>
  <c r="F49"/>
  <c r="H49"/>
  <c r="J49"/>
  <c r="L49" s="1"/>
  <c r="K49"/>
  <c r="F48"/>
  <c r="J48"/>
  <c r="F47"/>
  <c r="H47"/>
  <c r="J47"/>
  <c r="K47"/>
  <c r="F46"/>
  <c r="H46"/>
  <c r="J46"/>
  <c r="K46"/>
  <c r="F41"/>
  <c r="H41"/>
  <c r="J41"/>
  <c r="K41"/>
  <c r="F40"/>
  <c r="H40"/>
  <c r="J40"/>
  <c r="K40"/>
  <c r="F39"/>
  <c r="H39"/>
  <c r="J39"/>
  <c r="K39"/>
  <c r="L39"/>
  <c r="F34"/>
  <c r="H34"/>
  <c r="J34"/>
  <c r="K34"/>
  <c r="F33"/>
  <c r="H33"/>
  <c r="J33"/>
  <c r="K33"/>
  <c r="F32"/>
  <c r="H32"/>
  <c r="J32"/>
  <c r="L32" s="1"/>
  <c r="K32"/>
  <c r="F31"/>
  <c r="H31"/>
  <c r="J31"/>
  <c r="K31"/>
  <c r="F30"/>
  <c r="H30"/>
  <c r="J30"/>
  <c r="K30"/>
  <c r="F29"/>
  <c r="H29"/>
  <c r="J29"/>
  <c r="L29" s="1"/>
  <c r="K29"/>
  <c r="F24"/>
  <c r="H24"/>
  <c r="L24" s="1"/>
  <c r="J24"/>
  <c r="K24"/>
  <c r="F23"/>
  <c r="H23"/>
  <c r="L23" s="1"/>
  <c r="J23"/>
  <c r="K23"/>
  <c r="F22"/>
  <c r="H22"/>
  <c r="L22" s="1"/>
  <c r="J22"/>
  <c r="K22"/>
  <c r="H21"/>
  <c r="J21"/>
  <c r="F20"/>
  <c r="H20"/>
  <c r="J20"/>
  <c r="K20"/>
  <c r="J19"/>
  <c r="F16"/>
  <c r="H16"/>
  <c r="F5" i="8" s="1"/>
  <c r="G6" i="9" s="1"/>
  <c r="F15" i="7"/>
  <c r="H15"/>
  <c r="F12"/>
  <c r="H12"/>
  <c r="J12"/>
  <c r="K12"/>
  <c r="F9"/>
  <c r="E4" i="8" s="1"/>
  <c r="E5" i="9" s="1"/>
  <c r="H9" i="7"/>
  <c r="F4" i="8" s="1"/>
  <c r="G5" i="9" s="1"/>
  <c r="F8" i="7"/>
  <c r="H8"/>
  <c r="F5"/>
  <c r="H5"/>
  <c r="J5"/>
  <c r="L5" s="1"/>
  <c r="K5"/>
  <c r="H516" i="9"/>
  <c r="J516"/>
  <c r="F515"/>
  <c r="H515"/>
  <c r="F514"/>
  <c r="J514"/>
  <c r="H513"/>
  <c r="J513"/>
  <c r="F512"/>
  <c r="H512"/>
  <c r="J512"/>
  <c r="K512"/>
  <c r="H495"/>
  <c r="J495"/>
  <c r="F494"/>
  <c r="H493"/>
  <c r="J493"/>
  <c r="F492"/>
  <c r="L492" s="1"/>
  <c r="H492"/>
  <c r="J492"/>
  <c r="F491"/>
  <c r="H491"/>
  <c r="F490"/>
  <c r="J490"/>
  <c r="H489"/>
  <c r="H488"/>
  <c r="F470"/>
  <c r="F469"/>
  <c r="J469"/>
  <c r="K469"/>
  <c r="H468"/>
  <c r="J468"/>
  <c r="F467"/>
  <c r="H467"/>
  <c r="J467"/>
  <c r="K467"/>
  <c r="F466"/>
  <c r="F465"/>
  <c r="H446"/>
  <c r="H444"/>
  <c r="F421"/>
  <c r="H421"/>
  <c r="J421"/>
  <c r="K421"/>
  <c r="F420"/>
  <c r="H420"/>
  <c r="H393"/>
  <c r="F380"/>
  <c r="J380"/>
  <c r="J379"/>
  <c r="F378"/>
  <c r="H378"/>
  <c r="J378"/>
  <c r="F377"/>
  <c r="H377"/>
  <c r="F376"/>
  <c r="H376"/>
  <c r="J376"/>
  <c r="H375"/>
  <c r="J375"/>
  <c r="J374"/>
  <c r="F373"/>
  <c r="H373"/>
  <c r="J373"/>
  <c r="K373"/>
  <c r="H361"/>
  <c r="H360"/>
  <c r="J337"/>
  <c r="H336"/>
  <c r="K331"/>
  <c r="H330"/>
  <c r="J329"/>
  <c r="K329"/>
  <c r="F328"/>
  <c r="H328"/>
  <c r="J328"/>
  <c r="K328"/>
  <c r="F327"/>
  <c r="F316"/>
  <c r="H316"/>
  <c r="K316"/>
  <c r="F315"/>
  <c r="F314"/>
  <c r="H314"/>
  <c r="J314"/>
  <c r="F313"/>
  <c r="H313"/>
  <c r="F312"/>
  <c r="F311"/>
  <c r="H311"/>
  <c r="F309"/>
  <c r="H309"/>
  <c r="J309"/>
  <c r="K309"/>
  <c r="F308"/>
  <c r="H308"/>
  <c r="J305"/>
  <c r="J294"/>
  <c r="J293"/>
  <c r="K293"/>
  <c r="H292"/>
  <c r="F291"/>
  <c r="H291"/>
  <c r="J291"/>
  <c r="F290"/>
  <c r="H290"/>
  <c r="F289"/>
  <c r="H289"/>
  <c r="J289"/>
  <c r="K289"/>
  <c r="H288"/>
  <c r="F287"/>
  <c r="H287"/>
  <c r="J287"/>
  <c r="J286"/>
  <c r="F285"/>
  <c r="H285"/>
  <c r="J285"/>
  <c r="K285"/>
  <c r="J284"/>
  <c r="F283"/>
  <c r="J283"/>
  <c r="K283"/>
  <c r="J282"/>
  <c r="H281"/>
  <c r="H227"/>
  <c r="J226"/>
  <c r="H216"/>
  <c r="J216"/>
  <c r="H215"/>
  <c r="J215"/>
  <c r="F214"/>
  <c r="H214"/>
  <c r="F213"/>
  <c r="H213"/>
  <c r="J213"/>
  <c r="K213"/>
  <c r="F212"/>
  <c r="H212"/>
  <c r="J212"/>
  <c r="K212"/>
  <c r="L212"/>
  <c r="J133"/>
  <c r="J101"/>
  <c r="H100"/>
  <c r="J100"/>
  <c r="H97"/>
  <c r="J97"/>
  <c r="K97"/>
  <c r="H72"/>
  <c r="J72"/>
  <c r="F70"/>
  <c r="H70"/>
  <c r="F69"/>
  <c r="H69"/>
  <c r="J69"/>
  <c r="K69"/>
  <c r="F68"/>
  <c r="H68"/>
  <c r="J68"/>
  <c r="K68"/>
  <c r="F67"/>
  <c r="H67"/>
  <c r="J67"/>
  <c r="K67"/>
  <c r="J60"/>
  <c r="K60"/>
  <c r="F59"/>
  <c r="H59"/>
  <c r="J59"/>
  <c r="K59"/>
  <c r="F58"/>
  <c r="H58"/>
  <c r="J58"/>
  <c r="K58"/>
  <c r="H57"/>
  <c r="J57"/>
  <c r="K57"/>
  <c r="F56"/>
  <c r="H56"/>
  <c r="J56"/>
  <c r="K56"/>
  <c r="F55"/>
  <c r="H55"/>
  <c r="J55"/>
  <c r="K55"/>
  <c r="F54"/>
  <c r="H54"/>
  <c r="J54"/>
  <c r="K54"/>
  <c r="F53"/>
  <c r="H53"/>
  <c r="J53"/>
  <c r="K53"/>
  <c r="F52"/>
  <c r="H52"/>
  <c r="J52"/>
  <c r="F51"/>
  <c r="H51"/>
  <c r="F31"/>
  <c r="J31"/>
  <c r="H30"/>
  <c r="J30"/>
  <c r="F29"/>
  <c r="H29"/>
  <c r="J29"/>
  <c r="K29"/>
  <c r="H28"/>
  <c r="J28"/>
  <c r="H19"/>
  <c r="J19"/>
  <c r="H17"/>
  <c r="J17"/>
  <c r="H13"/>
  <c r="J11"/>
  <c r="H6"/>
  <c r="F5"/>
  <c r="H5"/>
  <c r="F264" l="1"/>
  <c r="L264" s="1"/>
  <c r="K264"/>
  <c r="F393"/>
  <c r="K393"/>
  <c r="E1337" i="7"/>
  <c r="F1337" s="1"/>
  <c r="L1337" s="1"/>
  <c r="H1338"/>
  <c r="F218" i="8" s="1"/>
  <c r="G351" i="7" s="1"/>
  <c r="H351" s="1"/>
  <c r="G1455"/>
  <c r="H1455" s="1"/>
  <c r="G1442"/>
  <c r="G1533"/>
  <c r="H1533" s="1"/>
  <c r="G1429"/>
  <c r="G1546"/>
  <c r="H1546" s="1"/>
  <c r="G1468"/>
  <c r="H1468" s="1"/>
  <c r="F216" i="9"/>
  <c r="K216"/>
  <c r="H338"/>
  <c r="K338"/>
  <c r="F19"/>
  <c r="K19"/>
  <c r="H726" i="7"/>
  <c r="F110" i="8" s="1"/>
  <c r="G319" i="9" s="1"/>
  <c r="H319" s="1"/>
  <c r="I725" i="7"/>
  <c r="J725" s="1"/>
  <c r="L725" s="1"/>
  <c r="H1282"/>
  <c r="F208" i="8" s="1"/>
  <c r="G319" i="7" s="1"/>
  <c r="H319" s="1"/>
  <c r="I1281"/>
  <c r="J1281" s="1"/>
  <c r="L1281" s="1"/>
  <c r="F1297"/>
  <c r="L1297" s="1"/>
  <c r="K1297"/>
  <c r="H1302"/>
  <c r="H1306" s="1"/>
  <c r="F212" i="8" s="1"/>
  <c r="G1293" i="7" s="1"/>
  <c r="H1293" s="1"/>
  <c r="H1294" s="1"/>
  <c r="F210" i="8" s="1"/>
  <c r="G330" i="7" s="1"/>
  <c r="H330" s="1"/>
  <c r="K1302"/>
  <c r="H1313"/>
  <c r="K1313"/>
  <c r="H1324"/>
  <c r="K1324"/>
  <c r="J1371"/>
  <c r="L1371" s="1"/>
  <c r="K1371"/>
  <c r="K491" i="9"/>
  <c r="J491"/>
  <c r="L491" s="1"/>
  <c r="H1004" i="7"/>
  <c r="F160" i="8" s="1"/>
  <c r="G25" i="7" s="1"/>
  <c r="H25" s="1"/>
  <c r="H26" s="1"/>
  <c r="F6" i="8" s="1"/>
  <c r="G7" i="9" s="1"/>
  <c r="H7" s="1"/>
  <c r="L1001" i="7"/>
  <c r="I1003"/>
  <c r="J1003" s="1"/>
  <c r="L1003" s="1"/>
  <c r="K308" i="9"/>
  <c r="J308"/>
  <c r="L308" s="1"/>
  <c r="K310"/>
  <c r="F310"/>
  <c r="K315"/>
  <c r="H315"/>
  <c r="L315" s="1"/>
  <c r="L19"/>
  <c r="F493"/>
  <c r="H1053" i="7"/>
  <c r="F169" i="8" s="1"/>
  <c r="F1321" i="7"/>
  <c r="L1321" s="1"/>
  <c r="L1331"/>
  <c r="H1357"/>
  <c r="H1480"/>
  <c r="F236" i="8" s="1"/>
  <c r="G565" i="7" s="1"/>
  <c r="H565" s="1"/>
  <c r="H566" s="1"/>
  <c r="F84" i="8" s="1"/>
  <c r="G236" i="9" s="1"/>
  <c r="H236" s="1"/>
  <c r="L283"/>
  <c r="F1280" i="7"/>
  <c r="K1280"/>
  <c r="J1453"/>
  <c r="L1453" s="1"/>
  <c r="K1453"/>
  <c r="K515" i="9"/>
  <c r="J515"/>
  <c r="H720" i="7"/>
  <c r="F109" i="8" s="1"/>
  <c r="G318" i="9" s="1"/>
  <c r="H318" s="1"/>
  <c r="I719" i="7"/>
  <c r="J719" s="1"/>
  <c r="L719" s="1"/>
  <c r="F445" i="9"/>
  <c r="H1344" i="7"/>
  <c r="F219" i="8" s="1"/>
  <c r="G361" i="7" s="1"/>
  <c r="H361" s="1"/>
  <c r="H362" s="1"/>
  <c r="F59" i="8" s="1"/>
  <c r="G189" i="9" s="1"/>
  <c r="H189" s="1"/>
  <c r="I1343" i="7"/>
  <c r="J1343" s="1"/>
  <c r="L1343" s="1"/>
  <c r="K1469"/>
  <c r="H1469"/>
  <c r="K1470"/>
  <c r="J1470"/>
  <c r="L1470" s="1"/>
  <c r="H1473"/>
  <c r="K1473"/>
  <c r="K1478"/>
  <c r="J1478"/>
  <c r="L1478" s="1"/>
  <c r="F1484"/>
  <c r="K1484"/>
  <c r="K1489"/>
  <c r="H1489"/>
  <c r="H1491" s="1"/>
  <c r="F238" i="8" s="1"/>
  <c r="G575" i="7" s="1"/>
  <c r="H575" s="1"/>
  <c r="K1498"/>
  <c r="F1498"/>
  <c r="F1500" s="1"/>
  <c r="J1503"/>
  <c r="J1505" s="1"/>
  <c r="G241" i="8" s="1"/>
  <c r="I581" i="7" s="1"/>
  <c r="J581" s="1"/>
  <c r="K1503"/>
  <c r="K1510"/>
  <c r="J1510"/>
  <c r="J1327"/>
  <c r="G216" i="8" s="1"/>
  <c r="I341" i="7" s="1"/>
  <c r="J341" s="1"/>
  <c r="K100" i="9"/>
  <c r="K30"/>
  <c r="J913" i="7"/>
  <c r="G144" i="8" s="1"/>
  <c r="I391" i="9" s="1"/>
  <c r="J391" s="1"/>
  <c r="H913" i="7"/>
  <c r="F144" i="8" s="1"/>
  <c r="G391" i="9" s="1"/>
  <c r="H391" s="1"/>
  <c r="L952" i="7"/>
  <c r="K1270"/>
  <c r="K1285"/>
  <c r="J1303"/>
  <c r="J1306" s="1"/>
  <c r="G212" i="8" s="1"/>
  <c r="I1293" i="7" s="1"/>
  <c r="J1293" s="1"/>
  <c r="J1294" s="1"/>
  <c r="G210" i="8" s="1"/>
  <c r="I330" i="7" s="1"/>
  <c r="J330" s="1"/>
  <c r="J1314"/>
  <c r="J1325"/>
  <c r="L178"/>
  <c r="H179"/>
  <c r="F30" i="8" s="1"/>
  <c r="G101" i="9" s="1"/>
  <c r="H101" s="1"/>
  <c r="F217"/>
  <c r="K1264" i="7"/>
  <c r="J1264"/>
  <c r="J1266" s="1"/>
  <c r="G205" i="8" s="1"/>
  <c r="I1257" i="7" s="1"/>
  <c r="J1257" s="1"/>
  <c r="F1331"/>
  <c r="K1331"/>
  <c r="K1336"/>
  <c r="J1336"/>
  <c r="J1338" s="1"/>
  <c r="G218" i="8" s="1"/>
  <c r="I351" i="7" s="1"/>
  <c r="F1342"/>
  <c r="F1344" s="1"/>
  <c r="K1342"/>
  <c r="K1358"/>
  <c r="J1358"/>
  <c r="F1360"/>
  <c r="K1360"/>
  <c r="K1366"/>
  <c r="J1366"/>
  <c r="F1369"/>
  <c r="K1369"/>
  <c r="F1387"/>
  <c r="K1387"/>
  <c r="K1443"/>
  <c r="F1443"/>
  <c r="H1452"/>
  <c r="K1452"/>
  <c r="K514" i="9"/>
  <c r="H514"/>
  <c r="L514" s="1"/>
  <c r="L675" i="7"/>
  <c r="H676"/>
  <c r="F102" i="8" s="1"/>
  <c r="G302" i="9" s="1"/>
  <c r="H302" s="1"/>
  <c r="K1237" i="7"/>
  <c r="H1237"/>
  <c r="H1239" s="1"/>
  <c r="F200" i="8" s="1"/>
  <c r="F1243" i="7"/>
  <c r="F1245" s="1"/>
  <c r="E201" i="8" s="1"/>
  <c r="K1243" i="7"/>
  <c r="J1534"/>
  <c r="K1534"/>
  <c r="F1536"/>
  <c r="K1536"/>
  <c r="H1537"/>
  <c r="K1537"/>
  <c r="H1545"/>
  <c r="L1545" s="1"/>
  <c r="K1545"/>
  <c r="F395" i="9"/>
  <c r="L395" s="1"/>
  <c r="F513"/>
  <c r="E516" s="1"/>
  <c r="L100"/>
  <c r="K468"/>
  <c r="J74" i="7"/>
  <c r="G12" i="8" s="1"/>
  <c r="I13" i="9" s="1"/>
  <c r="J13" s="1"/>
  <c r="F1085" i="7"/>
  <c r="E174" i="8" s="1"/>
  <c r="I1271" i="7"/>
  <c r="J1271" s="1"/>
  <c r="L1271" s="1"/>
  <c r="K1286"/>
  <c r="E1361"/>
  <c r="K1361" s="1"/>
  <c r="F1373"/>
  <c r="I1355"/>
  <c r="J1355" s="1"/>
  <c r="I1533"/>
  <c r="I1468"/>
  <c r="J1468" s="1"/>
  <c r="I1455"/>
  <c r="J1455" s="1"/>
  <c r="F1633"/>
  <c r="K1633"/>
  <c r="F1735"/>
  <c r="F1737" s="1"/>
  <c r="E276" i="8" s="1"/>
  <c r="K1735" i="7"/>
  <c r="F1746"/>
  <c r="K1746"/>
  <c r="L421" i="9"/>
  <c r="L512"/>
  <c r="L515"/>
  <c r="F99" i="7"/>
  <c r="L182"/>
  <c r="L203"/>
  <c r="L218"/>
  <c r="L223"/>
  <c r="L430"/>
  <c r="L471"/>
  <c r="L517"/>
  <c r="L518"/>
  <c r="L533"/>
  <c r="L554"/>
  <c r="F633"/>
  <c r="L718"/>
  <c r="L768"/>
  <c r="E912"/>
  <c r="F912" s="1"/>
  <c r="L912" s="1"/>
  <c r="L942"/>
  <c r="F998"/>
  <c r="H1016"/>
  <c r="F162" i="8" s="1"/>
  <c r="G42" i="7" s="1"/>
  <c r="H42" s="1"/>
  <c r="H43" s="1"/>
  <c r="F8" i="8" s="1"/>
  <c r="G9" i="9" s="1"/>
  <c r="H9" s="1"/>
  <c r="L1075" i="7"/>
  <c r="L1089"/>
  <c r="L1110"/>
  <c r="L1180"/>
  <c r="F1272"/>
  <c r="L1369"/>
  <c r="L1372"/>
  <c r="H1609"/>
  <c r="F255" i="8" s="1"/>
  <c r="G802" i="7" s="1"/>
  <c r="H802" s="1"/>
  <c r="F1616"/>
  <c r="E256" i="8" s="1"/>
  <c r="E806" i="7" s="1"/>
  <c r="F806" s="1"/>
  <c r="J1644"/>
  <c r="G260" i="8" s="1"/>
  <c r="I821" i="7" s="1"/>
  <c r="J821" s="1"/>
  <c r="J892"/>
  <c r="G141" i="8" s="1"/>
  <c r="I388" i="9" s="1"/>
  <c r="J388" s="1"/>
  <c r="F1763" i="7"/>
  <c r="H1413"/>
  <c r="F229" i="8" s="1"/>
  <c r="G542" i="7" s="1"/>
  <c r="H542" s="1"/>
  <c r="H543" s="1"/>
  <c r="F81" i="8" s="1"/>
  <c r="G233" i="9" s="1"/>
  <c r="H233" s="1"/>
  <c r="I1442" i="7"/>
  <c r="J1442" s="1"/>
  <c r="K1444"/>
  <c r="K1445"/>
  <c r="I1546"/>
  <c r="J1546" s="1"/>
  <c r="J1553" s="1"/>
  <c r="G247" i="8" s="1"/>
  <c r="I1521" i="7" s="1"/>
  <c r="J1521" s="1"/>
  <c r="L1565"/>
  <c r="J1573"/>
  <c r="G250" i="8" s="1"/>
  <c r="I832" i="7" s="1"/>
  <c r="J832" s="1"/>
  <c r="J1585"/>
  <c r="G252" i="8" s="1"/>
  <c r="I790" i="7" s="1"/>
  <c r="J790" s="1"/>
  <c r="L1613"/>
  <c r="H1689"/>
  <c r="F267" i="8" s="1"/>
  <c r="L1709" i="7"/>
  <c r="H892"/>
  <c r="F141" i="8" s="1"/>
  <c r="G388" i="9" s="1"/>
  <c r="H388" s="1"/>
  <c r="K1570" i="7"/>
  <c r="J1570"/>
  <c r="K1577"/>
  <c r="J1577"/>
  <c r="J1580" s="1"/>
  <c r="G251" i="8" s="1"/>
  <c r="I795" i="7" s="1"/>
  <c r="J795" s="1"/>
  <c r="K1584"/>
  <c r="J1584"/>
  <c r="F1650"/>
  <c r="K1650"/>
  <c r="F1670"/>
  <c r="F1671" s="1"/>
  <c r="K1670"/>
  <c r="F1736"/>
  <c r="K1736"/>
  <c r="K1762"/>
  <c r="J1762"/>
  <c r="L493" i="9"/>
  <c r="J532"/>
  <c r="I25" i="10" s="1"/>
  <c r="J25" s="1"/>
  <c r="L60" i="7"/>
  <c r="L65"/>
  <c r="J68"/>
  <c r="G11" i="8" s="1"/>
  <c r="I12" i="9" s="1"/>
  <c r="J12" s="1"/>
  <c r="H99" i="7"/>
  <c r="F17" i="8" s="1"/>
  <c r="G18" i="9" s="1"/>
  <c r="H18" s="1"/>
  <c r="L156" i="7"/>
  <c r="H183"/>
  <c r="F31" i="8" s="1"/>
  <c r="G102" i="9" s="1"/>
  <c r="H102" s="1"/>
  <c r="L436" i="7"/>
  <c r="L437"/>
  <c r="L492"/>
  <c r="L500"/>
  <c r="L636"/>
  <c r="H652"/>
  <c r="F97" i="8" s="1"/>
  <c r="G297" i="9" s="1"/>
  <c r="H297" s="1"/>
  <c r="L665" i="7"/>
  <c r="H769"/>
  <c r="F118" i="8" s="1"/>
  <c r="G335" i="9" s="1"/>
  <c r="H335" s="1"/>
  <c r="L784" i="7"/>
  <c r="L862"/>
  <c r="L968"/>
  <c r="H80"/>
  <c r="F13" i="8" s="1"/>
  <c r="G14" i="9" s="1"/>
  <c r="H14" s="1"/>
  <c r="L1130" i="7"/>
  <c r="L1164"/>
  <c r="L1168"/>
  <c r="L1187"/>
  <c r="J1239"/>
  <c r="G200" i="8" s="1"/>
  <c r="L1319" i="7"/>
  <c r="F1332"/>
  <c r="H1486"/>
  <c r="F237" i="8" s="1"/>
  <c r="G580" i="7" s="1"/>
  <c r="H580" s="1"/>
  <c r="F1580"/>
  <c r="J1737"/>
  <c r="G276" i="8" s="1"/>
  <c r="I901" i="7" s="1"/>
  <c r="J901" s="1"/>
  <c r="J902" s="1"/>
  <c r="G143" i="8" s="1"/>
  <c r="I390" i="9" s="1"/>
  <c r="J390" s="1"/>
  <c r="H1046" i="7"/>
  <c r="F168" i="8" s="1"/>
  <c r="K1395" i="7"/>
  <c r="K1401"/>
  <c r="F1413"/>
  <c r="E229" i="8" s="1"/>
  <c r="I1429" i="7"/>
  <c r="J1429" s="1"/>
  <c r="K1569"/>
  <c r="K1572"/>
  <c r="K1576"/>
  <c r="K1579"/>
  <c r="K1583"/>
  <c r="K1598"/>
  <c r="J1616"/>
  <c r="G256" i="8" s="1"/>
  <c r="I806" i="7" s="1"/>
  <c r="J806" s="1"/>
  <c r="J809" s="1"/>
  <c r="G126" i="8" s="1"/>
  <c r="I353" i="9" s="1"/>
  <c r="J353" s="1"/>
  <c r="H1628" i="7"/>
  <c r="F258" i="8" s="1"/>
  <c r="G814" i="7" s="1"/>
  <c r="H814" s="1"/>
  <c r="H815" s="1"/>
  <c r="F127" i="8" s="1"/>
  <c r="G354" i="9" s="1"/>
  <c r="H354" s="1"/>
  <c r="H1638" i="7"/>
  <c r="F259" i="8" s="1"/>
  <c r="G812" i="7" s="1"/>
  <c r="H812" s="1"/>
  <c r="L1642"/>
  <c r="F1666"/>
  <c r="K1664"/>
  <c r="K1699"/>
  <c r="J1706"/>
  <c r="G270" i="8" s="1"/>
  <c r="I857" i="7" s="1"/>
  <c r="J857" s="1"/>
  <c r="K1716"/>
  <c r="L1730"/>
  <c r="K1767"/>
  <c r="L1746"/>
  <c r="I1748"/>
  <c r="K1430"/>
  <c r="J1430"/>
  <c r="K1466"/>
  <c r="J1466"/>
  <c r="F1483"/>
  <c r="K1483"/>
  <c r="F1532"/>
  <c r="K1532"/>
  <c r="L469" i="9"/>
  <c r="L12" i="7"/>
  <c r="L40"/>
  <c r="L77"/>
  <c r="L96"/>
  <c r="J99"/>
  <c r="G17" i="8" s="1"/>
  <c r="I18" i="9" s="1"/>
  <c r="J18" s="1"/>
  <c r="L260" i="7"/>
  <c r="L266"/>
  <c r="L337"/>
  <c r="L349"/>
  <c r="L390"/>
  <c r="L502"/>
  <c r="H510"/>
  <c r="F78" i="8" s="1"/>
  <c r="G230" i="9" s="1"/>
  <c r="H230" s="1"/>
  <c r="J538" i="7"/>
  <c r="G80" i="8" s="1"/>
  <c r="I232" i="9" s="1"/>
  <c r="L528" i="7"/>
  <c r="L563"/>
  <c r="L780"/>
  <c r="H785"/>
  <c r="F122" i="8" s="1"/>
  <c r="G339" i="9" s="1"/>
  <c r="H339" s="1"/>
  <c r="L848" i="7"/>
  <c r="J945"/>
  <c r="G151" i="8" s="1"/>
  <c r="I419" i="9" s="1"/>
  <c r="J419" s="1"/>
  <c r="L951" i="7"/>
  <c r="J80"/>
  <c r="G13" i="8" s="1"/>
  <c r="I14" i="9" s="1"/>
  <c r="J14" s="1"/>
  <c r="H1090" i="7"/>
  <c r="F175" i="8" s="1"/>
  <c r="G118" i="7" s="1"/>
  <c r="H118" s="1"/>
  <c r="H123" s="1"/>
  <c r="F20" i="8" s="1"/>
  <c r="G61" i="9" s="1"/>
  <c r="H61" s="1"/>
  <c r="E1141" i="7"/>
  <c r="F1141" s="1"/>
  <c r="H1160"/>
  <c r="F186" i="8" s="1"/>
  <c r="G147" i="7" s="1"/>
  <c r="H147" s="1"/>
  <c r="L1174"/>
  <c r="H1198"/>
  <c r="F193" i="8" s="1"/>
  <c r="G212" i="7" s="1"/>
  <c r="H212" s="1"/>
  <c r="L1303"/>
  <c r="H1321"/>
  <c r="F215" i="8" s="1"/>
  <c r="G336" i="7" s="1"/>
  <c r="H336" s="1"/>
  <c r="L1357"/>
  <c r="J467"/>
  <c r="G75" i="8" s="1"/>
  <c r="I227" i="9" s="1"/>
  <c r="L1467" i="7"/>
  <c r="J1491"/>
  <c r="G238" i="8" s="1"/>
  <c r="J1511" i="7"/>
  <c r="G242" i="8" s="1"/>
  <c r="I596" i="7" s="1"/>
  <c r="J596" s="1"/>
  <c r="H1517"/>
  <c r="F243" i="8" s="1"/>
  <c r="G666" i="7" s="1"/>
  <c r="H666" s="1"/>
  <c r="L1598"/>
  <c r="G1651"/>
  <c r="H1651" s="1"/>
  <c r="L1651" s="1"/>
  <c r="L1670"/>
  <c r="L1736"/>
  <c r="J1071"/>
  <c r="G172" i="8" s="1"/>
  <c r="I107" i="7" s="1"/>
  <c r="J107" s="1"/>
  <c r="F1160"/>
  <c r="L1441"/>
  <c r="L1456"/>
  <c r="K1465"/>
  <c r="L1469"/>
  <c r="L1498"/>
  <c r="K287" i="9"/>
  <c r="K311"/>
  <c r="E1435" i="7"/>
  <c r="F1435" s="1"/>
  <c r="L1435" s="1"/>
  <c r="E1448"/>
  <c r="F1448" s="1"/>
  <c r="L1448" s="1"/>
  <c r="E1539"/>
  <c r="F1539" s="1"/>
  <c r="L1539" s="1"/>
  <c r="H1595"/>
  <c r="F253" i="8" s="1"/>
  <c r="L1725" i="7"/>
  <c r="J1770"/>
  <c r="G281" i="8" s="1"/>
  <c r="L1767" i="7"/>
  <c r="K122"/>
  <c r="K267"/>
  <c r="K391"/>
  <c r="K501"/>
  <c r="F1026"/>
  <c r="E164" i="8" s="1"/>
  <c r="E73" i="7" s="1"/>
  <c r="K1101"/>
  <c r="K1152"/>
  <c r="K1157"/>
  <c r="K1269"/>
  <c r="K1309"/>
  <c r="K1356"/>
  <c r="K1556"/>
  <c r="K1648"/>
  <c r="K313" i="9"/>
  <c r="K377"/>
  <c r="L1508" i="7"/>
  <c r="F1511"/>
  <c r="E242" i="8" s="1"/>
  <c r="E596" i="7" s="1"/>
  <c r="E1552"/>
  <c r="F1552" s="1"/>
  <c r="L1552" s="1"/>
  <c r="L1592"/>
  <c r="L1619"/>
  <c r="L1662"/>
  <c r="J1763"/>
  <c r="G280" i="8" s="1"/>
  <c r="K115" i="7"/>
  <c r="K360"/>
  <c r="K506"/>
  <c r="K527"/>
  <c r="K590"/>
  <c r="H672"/>
  <c r="F101" i="8" s="1"/>
  <c r="G301" i="9" s="1"/>
  <c r="H301" s="1"/>
  <c r="K702" i="7"/>
  <c r="K760"/>
  <c r="F965"/>
  <c r="K1365"/>
  <c r="K1472"/>
  <c r="K1605"/>
  <c r="K1634"/>
  <c r="L1754"/>
  <c r="L513" i="9"/>
  <c r="L511"/>
  <c r="K511"/>
  <c r="L494"/>
  <c r="K494"/>
  <c r="K492"/>
  <c r="L490"/>
  <c r="K490"/>
  <c r="L489"/>
  <c r="K489"/>
  <c r="J509"/>
  <c r="I24" i="10" s="1"/>
  <c r="J24" s="1"/>
  <c r="H509" i="9"/>
  <c r="G24" i="10" s="1"/>
  <c r="H24" s="1"/>
  <c r="L488" i="9"/>
  <c r="E495"/>
  <c r="K488"/>
  <c r="L470"/>
  <c r="K470"/>
  <c r="L468"/>
  <c r="L467"/>
  <c r="K466"/>
  <c r="J486"/>
  <c r="I23" i="10" s="1"/>
  <c r="J23" s="1"/>
  <c r="H466" i="9"/>
  <c r="L466" s="1"/>
  <c r="F486"/>
  <c r="E23" i="10" s="1"/>
  <c r="K465" i="9"/>
  <c r="L465"/>
  <c r="J440"/>
  <c r="I21" i="10" s="1"/>
  <c r="J21" s="1"/>
  <c r="L420" i="9"/>
  <c r="K420"/>
  <c r="L397"/>
  <c r="K397"/>
  <c r="L393"/>
  <c r="H383"/>
  <c r="L381"/>
  <c r="K381"/>
  <c r="L380"/>
  <c r="K380"/>
  <c r="L379"/>
  <c r="K379"/>
  <c r="L378"/>
  <c r="K378"/>
  <c r="L377"/>
  <c r="J377"/>
  <c r="L376"/>
  <c r="K376"/>
  <c r="L375"/>
  <c r="L374"/>
  <c r="K374"/>
  <c r="L373"/>
  <c r="L339"/>
  <c r="K339"/>
  <c r="L338"/>
  <c r="L335"/>
  <c r="K335"/>
  <c r="L331"/>
  <c r="L330"/>
  <c r="K330"/>
  <c r="L329"/>
  <c r="L328"/>
  <c r="H348"/>
  <c r="G18" i="10" s="1"/>
  <c r="H18" s="1"/>
  <c r="K327" i="9"/>
  <c r="L327"/>
  <c r="L316"/>
  <c r="L314"/>
  <c r="J313"/>
  <c r="L313" s="1"/>
  <c r="L312"/>
  <c r="K312"/>
  <c r="J311"/>
  <c r="L311" s="1"/>
  <c r="L310"/>
  <c r="L309"/>
  <c r="J306"/>
  <c r="L304"/>
  <c r="K304"/>
  <c r="L299"/>
  <c r="K298"/>
  <c r="L293"/>
  <c r="L292"/>
  <c r="K292"/>
  <c r="L291"/>
  <c r="L290"/>
  <c r="L289"/>
  <c r="L288"/>
  <c r="K288"/>
  <c r="L287"/>
  <c r="L286"/>
  <c r="K286"/>
  <c r="L285"/>
  <c r="L284"/>
  <c r="K284"/>
  <c r="L282"/>
  <c r="K282"/>
  <c r="L281"/>
  <c r="K281"/>
  <c r="J232"/>
  <c r="J227"/>
  <c r="L216"/>
  <c r="L214"/>
  <c r="K214"/>
  <c r="L213"/>
  <c r="L97"/>
  <c r="L72"/>
  <c r="K72"/>
  <c r="K70"/>
  <c r="L70"/>
  <c r="L69"/>
  <c r="L68"/>
  <c r="L67"/>
  <c r="L60"/>
  <c r="L59"/>
  <c r="L58"/>
  <c r="L57"/>
  <c r="L56"/>
  <c r="L55"/>
  <c r="L54"/>
  <c r="L53"/>
  <c r="K52"/>
  <c r="L52"/>
  <c r="J51"/>
  <c r="L31"/>
  <c r="K31"/>
  <c r="L30"/>
  <c r="L29"/>
  <c r="L28"/>
  <c r="K28"/>
  <c r="F1770" i="7"/>
  <c r="L1770" s="1"/>
  <c r="K1769"/>
  <c r="L1769"/>
  <c r="E281" i="8"/>
  <c r="H281" s="1"/>
  <c r="L1766" i="7"/>
  <c r="L1762"/>
  <c r="K1760"/>
  <c r="H1760"/>
  <c r="L1760" s="1"/>
  <c r="L1759"/>
  <c r="K1759"/>
  <c r="E280" i="8"/>
  <c r="K1755" i="7"/>
  <c r="J1756"/>
  <c r="G279" i="8" s="1"/>
  <c r="H1755" i="7"/>
  <c r="L1755" s="1"/>
  <c r="L1753"/>
  <c r="L1752"/>
  <c r="F1756"/>
  <c r="K1752"/>
  <c r="L1747"/>
  <c r="F1749"/>
  <c r="E278" i="8" s="1"/>
  <c r="K1747" i="7"/>
  <c r="G953"/>
  <c r="H953" s="1"/>
  <c r="G959"/>
  <c r="H959" s="1"/>
  <c r="H960" s="1"/>
  <c r="F153" i="8" s="1"/>
  <c r="G443" i="9" s="1"/>
  <c r="H443" s="1"/>
  <c r="L1741" i="7"/>
  <c r="K1740"/>
  <c r="H1740"/>
  <c r="E277" i="8"/>
  <c r="E950" i="7" s="1"/>
  <c r="F950" s="1"/>
  <c r="L1737"/>
  <c r="H902"/>
  <c r="F143" i="8" s="1"/>
  <c r="G390" i="9" s="1"/>
  <c r="H390" s="1"/>
  <c r="L1731" i="7"/>
  <c r="J897"/>
  <c r="G142" i="8" s="1"/>
  <c r="I389" i="9" s="1"/>
  <c r="J389" s="1"/>
  <c r="L1732" i="7"/>
  <c r="E275" i="8"/>
  <c r="E896" i="7" s="1"/>
  <c r="F896" s="1"/>
  <c r="F897" s="1"/>
  <c r="E142" i="8" s="1"/>
  <c r="E389" i="9" s="1"/>
  <c r="F389" s="1"/>
  <c r="L1726" i="7"/>
  <c r="L1727"/>
  <c r="L1721"/>
  <c r="I885"/>
  <c r="J885" s="1"/>
  <c r="I880"/>
  <c r="J880" s="1"/>
  <c r="J881" s="1"/>
  <c r="G139" i="8" s="1"/>
  <c r="I386" i="9" s="1"/>
  <c r="J386" s="1"/>
  <c r="J886" i="7"/>
  <c r="G140" i="8" s="1"/>
  <c r="I387" i="9" s="1"/>
  <c r="J387" s="1"/>
  <c r="G880" i="7"/>
  <c r="H880" s="1"/>
  <c r="H881" s="1"/>
  <c r="F139" i="8" s="1"/>
  <c r="G386" i="9" s="1"/>
  <c r="H386" s="1"/>
  <c r="G885" i="7"/>
  <c r="H885" s="1"/>
  <c r="H886"/>
  <c r="F140" i="8" s="1"/>
  <c r="G387" i="9" s="1"/>
  <c r="H387" s="1"/>
  <c r="L1722" i="7"/>
  <c r="E273" i="8"/>
  <c r="L1720" i="7"/>
  <c r="L1716"/>
  <c r="J876"/>
  <c r="G138" i="8" s="1"/>
  <c r="I385" i="9" s="1"/>
  <c r="J385" s="1"/>
  <c r="L1717" i="7"/>
  <c r="H876"/>
  <c r="F138" i="8" s="1"/>
  <c r="G385" i="9" s="1"/>
  <c r="H385" s="1"/>
  <c r="L1715" i="7"/>
  <c r="L1710"/>
  <c r="G869"/>
  <c r="H869" s="1"/>
  <c r="H870" s="1"/>
  <c r="F137" i="8" s="1"/>
  <c r="G384" i="9" s="1"/>
  <c r="H384" s="1"/>
  <c r="G863" i="7"/>
  <c r="H863" s="1"/>
  <c r="H864" s="1"/>
  <c r="F136" i="8" s="1"/>
  <c r="G383" i="9" s="1"/>
  <c r="J1712" i="7"/>
  <c r="G271" i="8" s="1"/>
  <c r="E271"/>
  <c r="L1705" i="7"/>
  <c r="F1706"/>
  <c r="E270" i="8" s="1"/>
  <c r="E857" i="7" s="1"/>
  <c r="K857" s="1"/>
  <c r="K1705"/>
  <c r="L1704"/>
  <c r="L1703"/>
  <c r="J858"/>
  <c r="G135" i="8" s="1"/>
  <c r="I382" i="9" s="1"/>
  <c r="J382" s="1"/>
  <c r="F857" i="7"/>
  <c r="F858" s="1"/>
  <c r="E135" i="8" s="1"/>
  <c r="E382" i="9" s="1"/>
  <c r="L1699" i="7"/>
  <c r="F1700"/>
  <c r="L1700" s="1"/>
  <c r="E1698"/>
  <c r="F1698" s="1"/>
  <c r="L1698" s="1"/>
  <c r="L1696"/>
  <c r="L1688"/>
  <c r="K1688"/>
  <c r="L1686"/>
  <c r="L1685"/>
  <c r="L1681"/>
  <c r="K1679"/>
  <c r="L1679"/>
  <c r="H1682"/>
  <c r="F266" i="8" s="1"/>
  <c r="G1674" i="7" s="1"/>
  <c r="H1674" s="1"/>
  <c r="H1675" s="1"/>
  <c r="F265" i="8" s="1"/>
  <c r="G844" i="7" s="1"/>
  <c r="H844" s="1"/>
  <c r="H845" s="1"/>
  <c r="F132" i="8" s="1"/>
  <c r="G359" i="9" s="1"/>
  <c r="H359" s="1"/>
  <c r="E1680" i="7"/>
  <c r="K1680" s="1"/>
  <c r="L1678"/>
  <c r="I840"/>
  <c r="J840" s="1"/>
  <c r="G840"/>
  <c r="H840" s="1"/>
  <c r="K1669"/>
  <c r="L1669"/>
  <c r="J1665"/>
  <c r="J1666" s="1"/>
  <c r="G263" i="8" s="1"/>
  <c r="I839" i="7" s="1"/>
  <c r="J839" s="1"/>
  <c r="L1664"/>
  <c r="H1666"/>
  <c r="F263" i="8" s="1"/>
  <c r="G839" i="7" s="1"/>
  <c r="H839" s="1"/>
  <c r="L1663"/>
  <c r="K1663"/>
  <c r="L1656"/>
  <c r="K1655"/>
  <c r="G1657"/>
  <c r="K1657" s="1"/>
  <c r="I1658"/>
  <c r="J1658" s="1"/>
  <c r="L1655"/>
  <c r="E262" i="8"/>
  <c r="E828" i="7" s="1"/>
  <c r="J1652"/>
  <c r="G261" i="8" s="1"/>
  <c r="I825" i="7" s="1"/>
  <c r="J825" s="1"/>
  <c r="L1650"/>
  <c r="K1649"/>
  <c r="L1649"/>
  <c r="H1648"/>
  <c r="L1648" s="1"/>
  <c r="F1652"/>
  <c r="E261" i="8" s="1"/>
  <c r="E825" i="7" s="1"/>
  <c r="K1647"/>
  <c r="L1647"/>
  <c r="L1641"/>
  <c r="K1643"/>
  <c r="L1643"/>
  <c r="L1644"/>
  <c r="L1636"/>
  <c r="L1635"/>
  <c r="J1634"/>
  <c r="L1634" s="1"/>
  <c r="L1633"/>
  <c r="J1632"/>
  <c r="L1632" s="1"/>
  <c r="L1631"/>
  <c r="F1638"/>
  <c r="L1627"/>
  <c r="L1626"/>
  <c r="L1625"/>
  <c r="I814"/>
  <c r="J814" s="1"/>
  <c r="I808"/>
  <c r="J808" s="1"/>
  <c r="G808"/>
  <c r="H808" s="1"/>
  <c r="L1624"/>
  <c r="F1628"/>
  <c r="I813"/>
  <c r="J813" s="1"/>
  <c r="G813"/>
  <c r="H813" s="1"/>
  <c r="G807"/>
  <c r="H807" s="1"/>
  <c r="F1620"/>
  <c r="K1620"/>
  <c r="L1615"/>
  <c r="L1614"/>
  <c r="H1616"/>
  <c r="F256" i="8" s="1"/>
  <c r="G806" i="7" s="1"/>
  <c r="H806" s="1"/>
  <c r="L1612"/>
  <c r="L1608"/>
  <c r="L1607"/>
  <c r="F1609"/>
  <c r="E255" i="8" s="1"/>
  <c r="E802" i="7" s="1"/>
  <c r="L1606"/>
  <c r="K1606"/>
  <c r="J1609"/>
  <c r="G255" i="8" s="1"/>
  <c r="I802" i="7" s="1"/>
  <c r="J802" s="1"/>
  <c r="L1605"/>
  <c r="K1604"/>
  <c r="L1604"/>
  <c r="K1603"/>
  <c r="L1603"/>
  <c r="F1599"/>
  <c r="K1599"/>
  <c r="L1593"/>
  <c r="L1591"/>
  <c r="L1590"/>
  <c r="L1589"/>
  <c r="G838"/>
  <c r="H838" s="1"/>
  <c r="G794"/>
  <c r="H794" s="1"/>
  <c r="L1588"/>
  <c r="J1595"/>
  <c r="G253" i="8" s="1"/>
  <c r="E253"/>
  <c r="H253" s="1"/>
  <c r="L1584" i="7"/>
  <c r="L1583"/>
  <c r="G796"/>
  <c r="H796" s="1"/>
  <c r="G790"/>
  <c r="H790" s="1"/>
  <c r="E252" i="8"/>
  <c r="L1579" i="7"/>
  <c r="L1578"/>
  <c r="I789"/>
  <c r="J789" s="1"/>
  <c r="H1576"/>
  <c r="H1580" s="1"/>
  <c r="F251" i="8" s="1"/>
  <c r="E251"/>
  <c r="L1572" i="7"/>
  <c r="L1571"/>
  <c r="L1570"/>
  <c r="L1569"/>
  <c r="I818"/>
  <c r="J818" s="1"/>
  <c r="I788"/>
  <c r="J788" s="1"/>
  <c r="I800"/>
  <c r="J800" s="1"/>
  <c r="J822"/>
  <c r="G128" i="8" s="1"/>
  <c r="I355" i="9" s="1"/>
  <c r="J355" s="1"/>
  <c r="H1573" i="7"/>
  <c r="F250" i="8" s="1"/>
  <c r="H250" s="1"/>
  <c r="F788" i="7"/>
  <c r="E800"/>
  <c r="E818"/>
  <c r="E832"/>
  <c r="L1564"/>
  <c r="L1563"/>
  <c r="J1562"/>
  <c r="J1566" s="1"/>
  <c r="G249" i="8" s="1"/>
  <c r="I1526" i="7" s="1"/>
  <c r="J1526" s="1"/>
  <c r="E249" i="8"/>
  <c r="E1526" i="7" s="1"/>
  <c r="L1557"/>
  <c r="H1559"/>
  <c r="F248" i="8" s="1"/>
  <c r="G1525" i="7" s="1"/>
  <c r="H1525" s="1"/>
  <c r="H1527" s="1"/>
  <c r="F245" i="8" s="1"/>
  <c r="G752" i="7" s="1"/>
  <c r="H752" s="1"/>
  <c r="J1556"/>
  <c r="J1559" s="1"/>
  <c r="G248" i="8" s="1"/>
  <c r="I1525" i="7" s="1"/>
  <c r="J1525" s="1"/>
  <c r="J1527" s="1"/>
  <c r="G245" i="8" s="1"/>
  <c r="I752" i="7" s="1"/>
  <c r="J752" s="1"/>
  <c r="E1558"/>
  <c r="L1551"/>
  <c r="L1550"/>
  <c r="L1549"/>
  <c r="K1548"/>
  <c r="L1548"/>
  <c r="L1547"/>
  <c r="K1544"/>
  <c r="L1544"/>
  <c r="K1543"/>
  <c r="K1552"/>
  <c r="L1543"/>
  <c r="K1538"/>
  <c r="L1538"/>
  <c r="L1537"/>
  <c r="L1536"/>
  <c r="L1535"/>
  <c r="L1534"/>
  <c r="J1533"/>
  <c r="J1540" s="1"/>
  <c r="G246" i="8" s="1"/>
  <c r="I1520" i="7" s="1"/>
  <c r="J1520" s="1"/>
  <c r="L1531"/>
  <c r="K1531"/>
  <c r="K1530"/>
  <c r="H1530"/>
  <c r="I1516"/>
  <c r="J1516" s="1"/>
  <c r="L1516" s="1"/>
  <c r="K1515"/>
  <c r="L1515"/>
  <c r="L1514"/>
  <c r="H667"/>
  <c r="F100" i="8" s="1"/>
  <c r="G300" i="9" s="1"/>
  <c r="H300" s="1"/>
  <c r="F666" i="7"/>
  <c r="F667"/>
  <c r="L1510"/>
  <c r="H1511"/>
  <c r="F242" i="8" s="1"/>
  <c r="G596" i="7" s="1"/>
  <c r="H596" s="1"/>
  <c r="L1509"/>
  <c r="K1509"/>
  <c r="L1504"/>
  <c r="H582"/>
  <c r="F87" i="8" s="1"/>
  <c r="G260" i="9" s="1"/>
  <c r="H260" s="1"/>
  <c r="F1505" i="7"/>
  <c r="L1499"/>
  <c r="H1500"/>
  <c r="F240" i="8" s="1"/>
  <c r="G576" i="7" s="1"/>
  <c r="H576" s="1"/>
  <c r="K1499"/>
  <c r="L1494"/>
  <c r="L1495"/>
  <c r="E239" i="8"/>
  <c r="E1485" i="7" s="1"/>
  <c r="F1485" s="1"/>
  <c r="F1486" s="1"/>
  <c r="E237" i="8" s="1"/>
  <c r="E585" i="7" s="1"/>
  <c r="F585" s="1"/>
  <c r="L1490"/>
  <c r="I575"/>
  <c r="J575" s="1"/>
  <c r="I570"/>
  <c r="J570" s="1"/>
  <c r="G570"/>
  <c r="H570" s="1"/>
  <c r="L1489"/>
  <c r="J1485"/>
  <c r="J1486" s="1"/>
  <c r="G237" i="8" s="1"/>
  <c r="I918" i="7" s="1"/>
  <c r="J918" s="1"/>
  <c r="J919" s="1"/>
  <c r="G145" i="8" s="1"/>
  <c r="I392" i="9" s="1"/>
  <c r="J392" s="1"/>
  <c r="L1484" i="7"/>
  <c r="L1483"/>
  <c r="G569"/>
  <c r="H569" s="1"/>
  <c r="G585"/>
  <c r="H585" s="1"/>
  <c r="G918"/>
  <c r="H918" s="1"/>
  <c r="H919" s="1"/>
  <c r="F145" i="8" s="1"/>
  <c r="G392" i="9" s="1"/>
  <c r="H392" s="1"/>
  <c r="G574" i="7"/>
  <c r="H574" s="1"/>
  <c r="H577" s="1"/>
  <c r="F86" i="8" s="1"/>
  <c r="G259" i="9" s="1"/>
  <c r="H259" s="1"/>
  <c r="E574" i="7"/>
  <c r="F574" s="1"/>
  <c r="J1480"/>
  <c r="G236" i="8" s="1"/>
  <c r="I565" i="7" s="1"/>
  <c r="J565" s="1"/>
  <c r="J566" s="1"/>
  <c r="G84" i="8" s="1"/>
  <c r="I236" i="9" s="1"/>
  <c r="J236" s="1"/>
  <c r="E1474" i="7"/>
  <c r="F1474" s="1"/>
  <c r="L1474" s="1"/>
  <c r="L1473"/>
  <c r="J1472"/>
  <c r="L1471"/>
  <c r="L1466"/>
  <c r="H1475"/>
  <c r="F235" i="8" s="1"/>
  <c r="G1422" i="7" s="1"/>
  <c r="H1422" s="1"/>
  <c r="L1465"/>
  <c r="H1462"/>
  <c r="F234" i="8" s="1"/>
  <c r="G1421" i="7" s="1"/>
  <c r="H1421" s="1"/>
  <c r="K1460"/>
  <c r="E1461"/>
  <c r="F1461" s="1"/>
  <c r="L1461" s="1"/>
  <c r="L1460"/>
  <c r="L1459"/>
  <c r="K1458"/>
  <c r="L1458"/>
  <c r="L1457"/>
  <c r="K1456"/>
  <c r="L1454"/>
  <c r="L1452"/>
  <c r="K1461"/>
  <c r="K1447"/>
  <c r="L1447"/>
  <c r="K1446"/>
  <c r="L1446"/>
  <c r="L1445"/>
  <c r="L1444"/>
  <c r="L1443"/>
  <c r="H1442"/>
  <c r="J1449"/>
  <c r="G233" i="8" s="1"/>
  <c r="I1417" i="7" s="1"/>
  <c r="J1417" s="1"/>
  <c r="H1449"/>
  <c r="F233" i="8" s="1"/>
  <c r="G1417" i="7" s="1"/>
  <c r="H1417" s="1"/>
  <c r="K1440"/>
  <c r="L1440"/>
  <c r="L1439"/>
  <c r="L1434"/>
  <c r="L1433"/>
  <c r="L1432"/>
  <c r="L1431"/>
  <c r="K1431"/>
  <c r="L1430"/>
  <c r="H1429"/>
  <c r="L1428"/>
  <c r="L1427"/>
  <c r="H1436"/>
  <c r="F232" i="8" s="1"/>
  <c r="G1416" i="7" s="1"/>
  <c r="H1416" s="1"/>
  <c r="J1436"/>
  <c r="G232" i="8" s="1"/>
  <c r="I1416" i="7" s="1"/>
  <c r="J1416" s="1"/>
  <c r="K1435"/>
  <c r="J1412"/>
  <c r="J1413" s="1"/>
  <c r="G229" i="8" s="1"/>
  <c r="I542" i="7" s="1"/>
  <c r="J542" s="1"/>
  <c r="J543" s="1"/>
  <c r="G81" i="8" s="1"/>
  <c r="I233" i="9" s="1"/>
  <c r="J233" s="1"/>
  <c r="L1411" i="7"/>
  <c r="L1406"/>
  <c r="J1405"/>
  <c r="L1405" s="1"/>
  <c r="E228" i="8"/>
  <c r="L1401" i="7"/>
  <c r="L1402"/>
  <c r="L1395"/>
  <c r="I1396"/>
  <c r="J1396" s="1"/>
  <c r="L1396" s="1"/>
  <c r="L1394"/>
  <c r="L1393"/>
  <c r="E1397"/>
  <c r="H1398"/>
  <c r="F226" i="8" s="1"/>
  <c r="L1389" i="7"/>
  <c r="L1387"/>
  <c r="H1384"/>
  <c r="F224" i="8" s="1"/>
  <c r="G378" i="7" s="1"/>
  <c r="H378" s="1"/>
  <c r="H379" s="1"/>
  <c r="F62" i="8" s="1"/>
  <c r="G192" i="9" s="1"/>
  <c r="H192" s="1"/>
  <c r="L1383" i="7"/>
  <c r="F1384"/>
  <c r="E224" i="8" s="1"/>
  <c r="K1383" i="7"/>
  <c r="I378"/>
  <c r="J378" s="1"/>
  <c r="J379" s="1"/>
  <c r="G62" i="8" s="1"/>
  <c r="I192" i="9" s="1"/>
  <c r="J192" s="1"/>
  <c r="I372" i="7"/>
  <c r="J372" s="1"/>
  <c r="J373" s="1"/>
  <c r="G61" i="8" s="1"/>
  <c r="I191" i="9" s="1"/>
  <c r="J191" s="1"/>
  <c r="K1382" i="7"/>
  <c r="L1382"/>
  <c r="I1368"/>
  <c r="J1368" s="1"/>
  <c r="G1368"/>
  <c r="H1368" s="1"/>
  <c r="G1355"/>
  <c r="H1355" s="1"/>
  <c r="H1362" s="1"/>
  <c r="F221" i="8" s="1"/>
  <c r="H1375" i="7"/>
  <c r="F222" i="8" s="1"/>
  <c r="G1348" i="7" s="1"/>
  <c r="H1348" s="1"/>
  <c r="K1378"/>
  <c r="L1378"/>
  <c r="F1379"/>
  <c r="L1373"/>
  <c r="L1370"/>
  <c r="K1370"/>
  <c r="L1367"/>
  <c r="L1366"/>
  <c r="J1365"/>
  <c r="L1360"/>
  <c r="L1359"/>
  <c r="L1358"/>
  <c r="L1356"/>
  <c r="J1353"/>
  <c r="J1362" s="1"/>
  <c r="G221" i="8" s="1"/>
  <c r="L1352" i="7"/>
  <c r="K1352"/>
  <c r="L1342"/>
  <c r="J1344"/>
  <c r="G219" i="8" s="1"/>
  <c r="I361" i="7" s="1"/>
  <c r="J361" s="1"/>
  <c r="L1341"/>
  <c r="L1335"/>
  <c r="F1338"/>
  <c r="L1338" s="1"/>
  <c r="K1335"/>
  <c r="L1330"/>
  <c r="L1332"/>
  <c r="E217" i="8"/>
  <c r="E346" i="7" s="1"/>
  <c r="L1325"/>
  <c r="L1324"/>
  <c r="L1320"/>
  <c r="L1314"/>
  <c r="L1309"/>
  <c r="J1309"/>
  <c r="J1310" s="1"/>
  <c r="G213" i="8" s="1"/>
  <c r="G356" i="7"/>
  <c r="H356" s="1"/>
  <c r="H357" s="1"/>
  <c r="F58" i="8" s="1"/>
  <c r="G171" i="9" s="1"/>
  <c r="H171" s="1"/>
  <c r="G1298" i="7"/>
  <c r="H1298" s="1"/>
  <c r="H1299" s="1"/>
  <c r="F211" i="8" s="1"/>
  <c r="G331" i="7" s="1"/>
  <c r="H331" s="1"/>
  <c r="L1310"/>
  <c r="K1305"/>
  <c r="F1305"/>
  <c r="F1306" s="1"/>
  <c r="L1302"/>
  <c r="H332"/>
  <c r="F55" i="8" s="1"/>
  <c r="G168" i="9" s="1"/>
  <c r="H168" s="1"/>
  <c r="F1292" i="7"/>
  <c r="K1292"/>
  <c r="L1291"/>
  <c r="L1286"/>
  <c r="J1288"/>
  <c r="G209" i="8" s="1"/>
  <c r="I326" i="7" s="1"/>
  <c r="J326" s="1"/>
  <c r="J327" s="1"/>
  <c r="G54" i="8" s="1"/>
  <c r="I167" i="9" s="1"/>
  <c r="J167" s="1"/>
  <c r="L1285" i="7"/>
  <c r="J1279"/>
  <c r="L1279" s="1"/>
  <c r="H320"/>
  <c r="F53" i="8" s="1"/>
  <c r="G166" i="9" s="1"/>
  <c r="H166" s="1"/>
  <c r="K1275" i="7"/>
  <c r="L1276"/>
  <c r="L1275"/>
  <c r="E207" i="8"/>
  <c r="E1260" i="7" s="1"/>
  <c r="L1270"/>
  <c r="J1269"/>
  <c r="L1269" s="1"/>
  <c r="L1265"/>
  <c r="L1266"/>
  <c r="E205" i="8"/>
  <c r="L1264" i="7"/>
  <c r="L1253"/>
  <c r="L1252"/>
  <c r="I311"/>
  <c r="J311" s="1"/>
  <c r="L1254"/>
  <c r="H587"/>
  <c r="F88" i="8" s="1"/>
  <c r="G261" i="9" s="1"/>
  <c r="H261" s="1"/>
  <c r="G311" i="7"/>
  <c r="H311" s="1"/>
  <c r="F586"/>
  <c r="L586" s="1"/>
  <c r="K586"/>
  <c r="E311"/>
  <c r="L1248"/>
  <c r="L1249"/>
  <c r="E202" i="8"/>
  <c r="L1243" i="7"/>
  <c r="L1242"/>
  <c r="J1245"/>
  <c r="G201" i="8" s="1"/>
  <c r="I1232" i="7" s="1"/>
  <c r="J1232" s="1"/>
  <c r="L1238"/>
  <c r="K1238"/>
  <c r="F1239"/>
  <c r="K1224"/>
  <c r="I1226"/>
  <c r="J1226" s="1"/>
  <c r="L1224"/>
  <c r="E198" i="8"/>
  <c r="E282" i="7" s="1"/>
  <c r="H1221"/>
  <c r="F197" i="8" s="1"/>
  <c r="G269" i="7" s="1"/>
  <c r="H269" s="1"/>
  <c r="H270" s="1"/>
  <c r="F44" i="8" s="1"/>
  <c r="G129" i="9" s="1"/>
  <c r="H129" s="1"/>
  <c r="I1220" i="7"/>
  <c r="J1220" s="1"/>
  <c r="L1220" s="1"/>
  <c r="L1219"/>
  <c r="L1218"/>
  <c r="K1213"/>
  <c r="H1213"/>
  <c r="J1212"/>
  <c r="L1212" s="1"/>
  <c r="E196" i="8"/>
  <c r="K1207" i="7"/>
  <c r="L1207"/>
  <c r="I1208"/>
  <c r="J1208" s="1"/>
  <c r="H1209"/>
  <c r="F195" i="8" s="1"/>
  <c r="L1206" i="7"/>
  <c r="G226"/>
  <c r="H226" s="1"/>
  <c r="E195" i="8"/>
  <c r="L1202" i="7"/>
  <c r="H1203"/>
  <c r="F194" i="8" s="1"/>
  <c r="G281" i="7" s="1"/>
  <c r="H281" s="1"/>
  <c r="H283" s="1"/>
  <c r="F46" i="8" s="1"/>
  <c r="G131" i="9" s="1"/>
  <c r="H131" s="1"/>
  <c r="K1202" i="7"/>
  <c r="I281"/>
  <c r="J281" s="1"/>
  <c r="I217"/>
  <c r="J217" s="1"/>
  <c r="I224"/>
  <c r="J224" s="1"/>
  <c r="L1201"/>
  <c r="E194" i="8"/>
  <c r="L1197" i="7"/>
  <c r="J1198"/>
  <c r="G193" i="8" s="1"/>
  <c r="I212" i="7" s="1"/>
  <c r="J212" s="1"/>
  <c r="L1196"/>
  <c r="L1192"/>
  <c r="I241"/>
  <c r="J241" s="1"/>
  <c r="I268"/>
  <c r="J268" s="1"/>
  <c r="I254"/>
  <c r="J254" s="1"/>
  <c r="I211"/>
  <c r="J211" s="1"/>
  <c r="I287"/>
  <c r="J287" s="1"/>
  <c r="I275"/>
  <c r="J275" s="1"/>
  <c r="I261"/>
  <c r="J261" s="1"/>
  <c r="I247"/>
  <c r="J247" s="1"/>
  <c r="G261"/>
  <c r="H261" s="1"/>
  <c r="G254"/>
  <c r="H254" s="1"/>
  <c r="G275"/>
  <c r="H275" s="1"/>
  <c r="G247"/>
  <c r="H247" s="1"/>
  <c r="G241"/>
  <c r="H241" s="1"/>
  <c r="G211"/>
  <c r="G287"/>
  <c r="H287" s="1"/>
  <c r="G268"/>
  <c r="H268" s="1"/>
  <c r="L1191"/>
  <c r="L1193"/>
  <c r="E192" i="8"/>
  <c r="J1171" i="7"/>
  <c r="G188" i="8" s="1"/>
  <c r="I204" i="7" s="1"/>
  <c r="J204" s="1"/>
  <c r="L1186"/>
  <c r="L1188"/>
  <c r="L1181"/>
  <c r="H1183"/>
  <c r="F190" i="8" s="1"/>
  <c r="G1169" i="7" s="1"/>
  <c r="H1169" s="1"/>
  <c r="H1171" s="1"/>
  <c r="F188" i="8" s="1"/>
  <c r="G194" i="7" s="1"/>
  <c r="H194" s="1"/>
  <c r="E1182"/>
  <c r="G206"/>
  <c r="H206" s="1"/>
  <c r="G196"/>
  <c r="H196" s="1"/>
  <c r="J1177"/>
  <c r="G189" i="8" s="1"/>
  <c r="H189" s="1"/>
  <c r="E189"/>
  <c r="I167" i="7"/>
  <c r="J167" s="1"/>
  <c r="I160"/>
  <c r="J160" s="1"/>
  <c r="I310"/>
  <c r="J310" s="1"/>
  <c r="G167"/>
  <c r="H167" s="1"/>
  <c r="H171" s="1"/>
  <c r="F28" i="8" s="1"/>
  <c r="G99" i="9" s="1"/>
  <c r="H99" s="1"/>
  <c r="G160" i="7"/>
  <c r="H160" s="1"/>
  <c r="H164" s="1"/>
  <c r="F27" i="8" s="1"/>
  <c r="G98" i="9" s="1"/>
  <c r="H98" s="1"/>
  <c r="G310" i="7"/>
  <c r="H310" s="1"/>
  <c r="L1163"/>
  <c r="F1165"/>
  <c r="I1159"/>
  <c r="J1159" s="1"/>
  <c r="L1159" s="1"/>
  <c r="L1158"/>
  <c r="L1157"/>
  <c r="J1157"/>
  <c r="J1160" s="1"/>
  <c r="G186" i="8" s="1"/>
  <c r="I147" i="7" s="1"/>
  <c r="J147" s="1"/>
  <c r="I1153"/>
  <c r="J1153" s="1"/>
  <c r="L1153" s="1"/>
  <c r="L1152"/>
  <c r="L1151"/>
  <c r="E185" i="8"/>
  <c r="L1146" i="7"/>
  <c r="L1145"/>
  <c r="K1145"/>
  <c r="I1147"/>
  <c r="J1147" s="1"/>
  <c r="H1148"/>
  <c r="F184" i="8" s="1"/>
  <c r="G137" i="7" s="1"/>
  <c r="H137" s="1"/>
  <c r="F137"/>
  <c r="L1139"/>
  <c r="L1138"/>
  <c r="L1137"/>
  <c r="L1136"/>
  <c r="J1142"/>
  <c r="G183" i="8" s="1"/>
  <c r="I136" i="7" s="1"/>
  <c r="J136" s="1"/>
  <c r="J1136"/>
  <c r="L1141"/>
  <c r="F1142"/>
  <c r="E183" i="8" s="1"/>
  <c r="L1135" i="7"/>
  <c r="H1142"/>
  <c r="F183" i="8" s="1"/>
  <c r="K1141" i="7"/>
  <c r="J1132"/>
  <c r="G182" i="8" s="1"/>
  <c r="I132" i="7" s="1"/>
  <c r="J132" s="1"/>
  <c r="J133" s="1"/>
  <c r="G22" i="8" s="1"/>
  <c r="I63" i="9" s="1"/>
  <c r="J63" s="1"/>
  <c r="H133" i="7"/>
  <c r="F22" i="8" s="1"/>
  <c r="L1129" i="7"/>
  <c r="L1123"/>
  <c r="L1122"/>
  <c r="G200"/>
  <c r="H200" s="1"/>
  <c r="L1124"/>
  <c r="L1117"/>
  <c r="L1116"/>
  <c r="L1119"/>
  <c r="H128"/>
  <c r="F21" i="8" s="1"/>
  <c r="G62" i="9" s="1"/>
  <c r="H62" s="1"/>
  <c r="J128" i="7"/>
  <c r="G21" i="8" s="1"/>
  <c r="I62" i="9" s="1"/>
  <c r="J62" s="1"/>
  <c r="K1118" i="7"/>
  <c r="L1118"/>
  <c r="E180" i="8"/>
  <c r="E127" i="7" s="1"/>
  <c r="L1109"/>
  <c r="L1111"/>
  <c r="L1105"/>
  <c r="L1106"/>
  <c r="E178" i="8"/>
  <c r="E121" i="7" s="1"/>
  <c r="L1101"/>
  <c r="J1101"/>
  <c r="J1102" s="1"/>
  <c r="G177" i="8" s="1"/>
  <c r="I120" i="7" s="1"/>
  <c r="J120" s="1"/>
  <c r="E177" i="8"/>
  <c r="E120" i="7" s="1"/>
  <c r="F120" s="1"/>
  <c r="L1100"/>
  <c r="L1095"/>
  <c r="L1094"/>
  <c r="L1093"/>
  <c r="K1088"/>
  <c r="F1090"/>
  <c r="L1088"/>
  <c r="L1084"/>
  <c r="L1082"/>
  <c r="K1082"/>
  <c r="H1085"/>
  <c r="F174" i="8" s="1"/>
  <c r="H174" s="1"/>
  <c r="L1081" i="7"/>
  <c r="K1081"/>
  <c r="L1077"/>
  <c r="H1078"/>
  <c r="F173" i="8" s="1"/>
  <c r="G108" i="7" s="1"/>
  <c r="H108" s="1"/>
  <c r="H111" s="1"/>
  <c r="F19" i="8" s="1"/>
  <c r="G32" i="9" s="1"/>
  <c r="H32" s="1"/>
  <c r="H49" s="1"/>
  <c r="G8" i="10" s="1"/>
  <c r="H8" s="1"/>
  <c r="L1074" i="7"/>
  <c r="L1070"/>
  <c r="L1067"/>
  <c r="L1063"/>
  <c r="L1061"/>
  <c r="E1062"/>
  <c r="K1062" s="1"/>
  <c r="K1061"/>
  <c r="L1060"/>
  <c r="L1057"/>
  <c r="L1056"/>
  <c r="J1053"/>
  <c r="G169" i="8" s="1"/>
  <c r="L1052" i="7"/>
  <c r="L1050"/>
  <c r="L1049"/>
  <c r="L1045"/>
  <c r="K1045"/>
  <c r="L1043"/>
  <c r="L1042"/>
  <c r="L1038"/>
  <c r="J89"/>
  <c r="G15" i="8" s="1"/>
  <c r="I16" i="9" s="1"/>
  <c r="J16" s="1"/>
  <c r="L1039" i="7"/>
  <c r="H89"/>
  <c r="F15" i="8" s="1"/>
  <c r="G16" i="9" s="1"/>
  <c r="H16" s="1"/>
  <c r="F88" i="7"/>
  <c r="L88" s="1"/>
  <c r="K88"/>
  <c r="L1034"/>
  <c r="L1035"/>
  <c r="E166" i="8"/>
  <c r="L1030" i="7"/>
  <c r="L1029"/>
  <c r="L1031"/>
  <c r="L1025"/>
  <c r="K1025"/>
  <c r="L1024"/>
  <c r="L1026"/>
  <c r="F73"/>
  <c r="L73" s="1"/>
  <c r="K73"/>
  <c r="H164" i="8"/>
  <c r="L1020" i="7"/>
  <c r="H1021"/>
  <c r="F163" i="8" s="1"/>
  <c r="G55" i="7" s="1"/>
  <c r="H55" s="1"/>
  <c r="K1020"/>
  <c r="J56"/>
  <c r="G9" i="8" s="1"/>
  <c r="I10" i="9" s="1"/>
  <c r="J10" s="1"/>
  <c r="L1019" i="7"/>
  <c r="L1021"/>
  <c r="E163" i="8"/>
  <c r="E55" i="7" s="1"/>
  <c r="K1014"/>
  <c r="I1015"/>
  <c r="J1015" s="1"/>
  <c r="L1015" s="1"/>
  <c r="L1014"/>
  <c r="E162" i="8"/>
  <c r="E42" i="7" s="1"/>
  <c r="L1008"/>
  <c r="L1007"/>
  <c r="I1009"/>
  <c r="H1010"/>
  <c r="F161" i="8" s="1"/>
  <c r="G35" i="7" s="1"/>
  <c r="H35" s="1"/>
  <c r="H36" s="1"/>
  <c r="F7" i="8" s="1"/>
  <c r="G8" i="9" s="1"/>
  <c r="H8" s="1"/>
  <c r="E161" i="8"/>
  <c r="E35" i="7" s="1"/>
  <c r="L1002"/>
  <c r="J1004"/>
  <c r="G160" i="8" s="1"/>
  <c r="I25" i="7" s="1"/>
  <c r="J25" s="1"/>
  <c r="J26" s="1"/>
  <c r="G6" i="8" s="1"/>
  <c r="I7" i="9" s="1"/>
  <c r="L997" i="7"/>
  <c r="L994"/>
  <c r="J998"/>
  <c r="G159" i="8" s="1"/>
  <c r="G989" i="7"/>
  <c r="H989" s="1"/>
  <c r="G982"/>
  <c r="H982" s="1"/>
  <c r="E159" i="8"/>
  <c r="L988" i="7"/>
  <c r="G14"/>
  <c r="H14" s="1"/>
  <c r="G7"/>
  <c r="H7" s="1"/>
  <c r="F7"/>
  <c r="E14"/>
  <c r="L987"/>
  <c r="L981"/>
  <c r="G6"/>
  <c r="H6" s="1"/>
  <c r="L976"/>
  <c r="L975"/>
  <c r="L974"/>
  <c r="L977"/>
  <c r="E156" i="8"/>
  <c r="L973" i="7"/>
  <c r="L969"/>
  <c r="H970"/>
  <c r="F155" i="8" s="1"/>
  <c r="G445" i="9" s="1"/>
  <c r="H445" s="1"/>
  <c r="J965" i="7"/>
  <c r="G154" i="8" s="1"/>
  <c r="I444" i="9" s="1"/>
  <c r="J444" s="1"/>
  <c r="L964" i="7"/>
  <c r="L963"/>
  <c r="E154" i="8"/>
  <c r="L957" i="7"/>
  <c r="L949"/>
  <c r="L948"/>
  <c r="L944"/>
  <c r="L943"/>
  <c r="H945"/>
  <c r="F151" i="8" s="1"/>
  <c r="G419" i="9" s="1"/>
  <c r="H419" s="1"/>
  <c r="H440" s="1"/>
  <c r="G21" i="10" s="1"/>
  <c r="H21" s="1"/>
  <c r="L938" i="7"/>
  <c r="L939"/>
  <c r="L934"/>
  <c r="L935"/>
  <c r="E149" i="8"/>
  <c r="E396" i="9" s="1"/>
  <c r="F396" s="1"/>
  <c r="L396" s="1"/>
  <c r="L930" i="7"/>
  <c r="L931"/>
  <c r="L926"/>
  <c r="L927"/>
  <c r="L922"/>
  <c r="L923"/>
  <c r="H146" i="8"/>
  <c r="L917" i="7"/>
  <c r="L911"/>
  <c r="L910"/>
  <c r="L907"/>
  <c r="K907"/>
  <c r="E908"/>
  <c r="F908" s="1"/>
  <c r="L908" s="1"/>
  <c r="L906"/>
  <c r="K906"/>
  <c r="K912"/>
  <c r="L900"/>
  <c r="L896"/>
  <c r="K896"/>
  <c r="H897"/>
  <c r="F142" i="8" s="1"/>
  <c r="G389" i="9" s="1"/>
  <c r="H389" s="1"/>
  <c r="L389" s="1"/>
  <c r="L895" i="7"/>
  <c r="K895"/>
  <c r="L890"/>
  <c r="L889"/>
  <c r="L884"/>
  <c r="L879"/>
  <c r="L874"/>
  <c r="L868"/>
  <c r="K868"/>
  <c r="L867"/>
  <c r="J861"/>
  <c r="L856"/>
  <c r="H858"/>
  <c r="F135" i="8" s="1"/>
  <c r="G382" i="9" s="1"/>
  <c r="H382" s="1"/>
  <c r="L849" i="7"/>
  <c r="L827"/>
  <c r="L826"/>
  <c r="L820"/>
  <c r="L819"/>
  <c r="L785"/>
  <c r="L781"/>
  <c r="K776"/>
  <c r="H776"/>
  <c r="H777" s="1"/>
  <c r="F120" i="8" s="1"/>
  <c r="G337" i="9" s="1"/>
  <c r="H337" s="1"/>
  <c r="F777" i="7"/>
  <c r="K772"/>
  <c r="L773"/>
  <c r="E119" i="8"/>
  <c r="L772" i="7"/>
  <c r="L769"/>
  <c r="K764"/>
  <c r="H764"/>
  <c r="H765" s="1"/>
  <c r="F117" i="8" s="1"/>
  <c r="G334" i="9" s="1"/>
  <c r="H334" s="1"/>
  <c r="E117" i="8"/>
  <c r="E334" i="9" s="1"/>
  <c r="J760" i="7"/>
  <c r="J761" s="1"/>
  <c r="G116" i="8" s="1"/>
  <c r="I333" i="9" s="1"/>
  <c r="J333" s="1"/>
  <c r="J348" s="1"/>
  <c r="I18" i="10" s="1"/>
  <c r="J18" s="1"/>
  <c r="H761" i="7"/>
  <c r="F116" i="8" s="1"/>
  <c r="G333" i="9" s="1"/>
  <c r="H333" s="1"/>
  <c r="L333" s="1"/>
  <c r="E116" i="8"/>
  <c r="E333" i="9" s="1"/>
  <c r="F333" s="1"/>
  <c r="L756" i="7"/>
  <c r="L757"/>
  <c r="E115" i="8"/>
  <c r="L750" i="7"/>
  <c r="L749"/>
  <c r="L744"/>
  <c r="L742"/>
  <c r="L738"/>
  <c r="K738"/>
  <c r="K737"/>
  <c r="L737"/>
  <c r="J739"/>
  <c r="G112" i="8" s="1"/>
  <c r="I321" i="9" s="1"/>
  <c r="J321" s="1"/>
  <c r="L736" i="7"/>
  <c r="H739"/>
  <c r="F112" i="8" s="1"/>
  <c r="G321" i="9" s="1"/>
  <c r="H321" s="1"/>
  <c r="F739" i="7"/>
  <c r="E112" i="8" s="1"/>
  <c r="E321" i="9" s="1"/>
  <c r="K735" i="7"/>
  <c r="L735"/>
  <c r="K729"/>
  <c r="J732"/>
  <c r="G111" i="8" s="1"/>
  <c r="I320" i="9" s="1"/>
  <c r="J320" s="1"/>
  <c r="L320" s="1"/>
  <c r="E111" i="8"/>
  <c r="E320" i="9" s="1"/>
  <c r="F320" s="1"/>
  <c r="L729" i="7"/>
  <c r="L724"/>
  <c r="L723"/>
  <c r="F726"/>
  <c r="K723"/>
  <c r="E109" i="8"/>
  <c r="E318" i="9" s="1"/>
  <c r="L713" i="7"/>
  <c r="L715"/>
  <c r="K714"/>
  <c r="L714"/>
  <c r="L709"/>
  <c r="F710"/>
  <c r="E107" i="8" s="1"/>
  <c r="E307" i="9" s="1"/>
  <c r="L708" i="7"/>
  <c r="L707"/>
  <c r="H710"/>
  <c r="F107" i="8" s="1"/>
  <c r="G307" i="9" s="1"/>
  <c r="H307" s="1"/>
  <c r="L706" i="7"/>
  <c r="L702"/>
  <c r="L701"/>
  <c r="K701"/>
  <c r="F703"/>
  <c r="E106" i="8" s="1"/>
  <c r="L700" i="7"/>
  <c r="L699"/>
  <c r="L698"/>
  <c r="L697"/>
  <c r="L693"/>
  <c r="L692"/>
  <c r="H694"/>
  <c r="F105" i="8" s="1"/>
  <c r="G305" i="9" s="1"/>
  <c r="H305" s="1"/>
  <c r="L691" i="7"/>
  <c r="L690"/>
  <c r="L689"/>
  <c r="L688"/>
  <c r="L687"/>
  <c r="F694"/>
  <c r="L683"/>
  <c r="L684"/>
  <c r="L679"/>
  <c r="L680"/>
  <c r="L676"/>
  <c r="L671"/>
  <c r="L670"/>
  <c r="L672"/>
  <c r="L664"/>
  <c r="L660"/>
  <c r="L661"/>
  <c r="E99" i="8"/>
  <c r="E299" i="9" s="1"/>
  <c r="F299" s="1"/>
  <c r="K656" i="7"/>
  <c r="L656"/>
  <c r="J655"/>
  <c r="J657" s="1"/>
  <c r="G98" i="8" s="1"/>
  <c r="I298" i="9" s="1"/>
  <c r="J298" s="1"/>
  <c r="H657" i="7"/>
  <c r="F98" i="8" s="1"/>
  <c r="G298" i="9" s="1"/>
  <c r="H298" s="1"/>
  <c r="E98" i="8"/>
  <c r="E298" i="9" s="1"/>
  <c r="F298" s="1"/>
  <c r="L298" s="1"/>
  <c r="L651" i="7"/>
  <c r="K650"/>
  <c r="L650"/>
  <c r="J652"/>
  <c r="G97" i="8" s="1"/>
  <c r="I297" i="9" s="1"/>
  <c r="J297" s="1"/>
  <c r="L649" i="7"/>
  <c r="L648"/>
  <c r="L647"/>
  <c r="L646"/>
  <c r="F652"/>
  <c r="L642"/>
  <c r="L641"/>
  <c r="K640"/>
  <c r="H640"/>
  <c r="L639"/>
  <c r="L638"/>
  <c r="J637"/>
  <c r="E96" i="8"/>
  <c r="E296" i="9" s="1"/>
  <c r="L632" i="7"/>
  <c r="K631"/>
  <c r="L631"/>
  <c r="L630"/>
  <c r="L629"/>
  <c r="J633"/>
  <c r="G95" i="8" s="1"/>
  <c r="I295" i="9" s="1"/>
  <c r="J295" s="1"/>
  <c r="K628" i="7"/>
  <c r="H628"/>
  <c r="H633" s="1"/>
  <c r="F95" i="8" s="1"/>
  <c r="G295" i="9" s="1"/>
  <c r="H295" s="1"/>
  <c r="L627" i="7"/>
  <c r="L626"/>
  <c r="L622"/>
  <c r="L621"/>
  <c r="F623"/>
  <c r="E94" i="8" s="1"/>
  <c r="L620" i="7"/>
  <c r="L619"/>
  <c r="L618"/>
  <c r="L617"/>
  <c r="L616"/>
  <c r="L612"/>
  <c r="L611"/>
  <c r="L610"/>
  <c r="L613"/>
  <c r="L606"/>
  <c r="F607"/>
  <c r="L607" s="1"/>
  <c r="L605"/>
  <c r="L601"/>
  <c r="L602"/>
  <c r="H590"/>
  <c r="L590" s="1"/>
  <c r="E564"/>
  <c r="L559"/>
  <c r="L558"/>
  <c r="L555"/>
  <c r="K553"/>
  <c r="F553"/>
  <c r="L547"/>
  <c r="L546"/>
  <c r="L541"/>
  <c r="L537"/>
  <c r="L536"/>
  <c r="L535"/>
  <c r="K535"/>
  <c r="F538"/>
  <c r="E80" i="8" s="1"/>
  <c r="E232" i="9" s="1"/>
  <c r="F232" s="1"/>
  <c r="L534" i="7"/>
  <c r="L532"/>
  <c r="L531"/>
  <c r="L530"/>
  <c r="L529"/>
  <c r="H527"/>
  <c r="L523"/>
  <c r="L522"/>
  <c r="L521"/>
  <c r="L520"/>
  <c r="H524"/>
  <c r="F79" i="8" s="1"/>
  <c r="G231" i="9" s="1"/>
  <c r="H231" s="1"/>
  <c r="L519" i="7"/>
  <c r="K519"/>
  <c r="L516"/>
  <c r="L515"/>
  <c r="L514"/>
  <c r="L513"/>
  <c r="L509"/>
  <c r="L508"/>
  <c r="L507"/>
  <c r="J506"/>
  <c r="L506" s="1"/>
  <c r="L505"/>
  <c r="L504"/>
  <c r="J503"/>
  <c r="L503" s="1"/>
  <c r="J501"/>
  <c r="F510"/>
  <c r="L499"/>
  <c r="K499"/>
  <c r="L495"/>
  <c r="L494"/>
  <c r="J493"/>
  <c r="L493" s="1"/>
  <c r="L491"/>
  <c r="L490"/>
  <c r="L489"/>
  <c r="F496"/>
  <c r="E77" i="8" s="1"/>
  <c r="E229" i="9" s="1"/>
  <c r="K489" i="7"/>
  <c r="L488"/>
  <c r="L487"/>
  <c r="J496"/>
  <c r="G77" i="8" s="1"/>
  <c r="I229" i="9" s="1"/>
  <c r="J229" s="1"/>
  <c r="K486" i="7"/>
  <c r="H496"/>
  <c r="F77" i="8" s="1"/>
  <c r="G229" i="9" s="1"/>
  <c r="H229" s="1"/>
  <c r="L486" i="7"/>
  <c r="L485"/>
  <c r="L484"/>
  <c r="L479"/>
  <c r="L478"/>
  <c r="L477"/>
  <c r="L476"/>
  <c r="L475"/>
  <c r="L474"/>
  <c r="L473"/>
  <c r="H481"/>
  <c r="F76" i="8" s="1"/>
  <c r="G228" i="9" s="1"/>
  <c r="H228" s="1"/>
  <c r="L472" i="7"/>
  <c r="L464"/>
  <c r="L460"/>
  <c r="L461"/>
  <c r="E74" i="8"/>
  <c r="E226" i="9" s="1"/>
  <c r="L454" i="7"/>
  <c r="L453"/>
  <c r="K452"/>
  <c r="L452"/>
  <c r="L445"/>
  <c r="L444"/>
  <c r="K444"/>
  <c r="L438"/>
  <c r="L429"/>
  <c r="L428"/>
  <c r="L422"/>
  <c r="L421"/>
  <c r="K420"/>
  <c r="H420"/>
  <c r="L414"/>
  <c r="L413"/>
  <c r="L412"/>
  <c r="L406"/>
  <c r="L405"/>
  <c r="L404"/>
  <c r="L398"/>
  <c r="L397"/>
  <c r="L396"/>
  <c r="L395"/>
  <c r="J391"/>
  <c r="J392" s="1"/>
  <c r="G65" i="8" s="1"/>
  <c r="L386" i="7"/>
  <c r="L387"/>
  <c r="L383"/>
  <c r="L382"/>
  <c r="L376"/>
  <c r="L365"/>
  <c r="K365"/>
  <c r="J360"/>
  <c r="L355"/>
  <c r="J351"/>
  <c r="L350"/>
  <c r="L348"/>
  <c r="L347"/>
  <c r="L340"/>
  <c r="L339"/>
  <c r="L338"/>
  <c r="L325"/>
  <c r="L324"/>
  <c r="L323"/>
  <c r="H327"/>
  <c r="F54" i="8" s="1"/>
  <c r="G167" i="9" s="1"/>
  <c r="H167" s="1"/>
  <c r="L318" i="7"/>
  <c r="L317"/>
  <c r="L309"/>
  <c r="L305"/>
  <c r="H306"/>
  <c r="F51" i="8" s="1"/>
  <c r="G144" i="9" s="1"/>
  <c r="H144" s="1"/>
  <c r="L300" i="7"/>
  <c r="L296"/>
  <c r="L297"/>
  <c r="E49" i="8"/>
  <c r="L292" i="7"/>
  <c r="L293"/>
  <c r="E48" i="8"/>
  <c r="L286" i="7"/>
  <c r="L280"/>
  <c r="L274"/>
  <c r="L273"/>
  <c r="L267"/>
  <c r="L259"/>
  <c r="L253"/>
  <c r="L252"/>
  <c r="L246"/>
  <c r="K246"/>
  <c r="L240"/>
  <c r="L235"/>
  <c r="L230"/>
  <c r="L225"/>
  <c r="K225"/>
  <c r="L216"/>
  <c r="H211"/>
  <c r="L210"/>
  <c r="K210"/>
  <c r="L205"/>
  <c r="K205"/>
  <c r="L202"/>
  <c r="L201"/>
  <c r="L193"/>
  <c r="K193"/>
  <c r="L192"/>
  <c r="L191"/>
  <c r="L186"/>
  <c r="K186"/>
  <c r="H187"/>
  <c r="F32" i="8" s="1"/>
  <c r="G103" i="9" s="1"/>
  <c r="H103" s="1"/>
  <c r="L183" i="7"/>
  <c r="E31" i="8"/>
  <c r="E102" i="9" s="1"/>
  <c r="L179" i="7"/>
  <c r="E30" i="8"/>
  <c r="E101" i="9" s="1"/>
  <c r="L174" i="7"/>
  <c r="L175"/>
  <c r="L169"/>
  <c r="J171"/>
  <c r="G28" i="8" s="1"/>
  <c r="I99" i="9" s="1"/>
  <c r="J99" s="1"/>
  <c r="L162" i="7"/>
  <c r="J163"/>
  <c r="K163"/>
  <c r="L161"/>
  <c r="L163"/>
  <c r="L155"/>
  <c r="L154"/>
  <c r="L152"/>
  <c r="H157"/>
  <c r="F26" i="8" s="1"/>
  <c r="G71" i="9" s="1"/>
  <c r="H71" s="1"/>
  <c r="I153" i="7"/>
  <c r="J153" s="1"/>
  <c r="F157"/>
  <c r="L151"/>
  <c r="K151"/>
  <c r="L122"/>
  <c r="L120"/>
  <c r="L117"/>
  <c r="L116"/>
  <c r="J115"/>
  <c r="J110"/>
  <c r="L110" s="1"/>
  <c r="J109"/>
  <c r="L103"/>
  <c r="L102"/>
  <c r="L104"/>
  <c r="L98"/>
  <c r="L97"/>
  <c r="L99"/>
  <c r="K92"/>
  <c r="L92"/>
  <c r="L93"/>
  <c r="L84"/>
  <c r="L83"/>
  <c r="E14" i="8"/>
  <c r="E15" i="9" s="1"/>
  <c r="K77" i="7"/>
  <c r="F78"/>
  <c r="K78"/>
  <c r="L71"/>
  <c r="E72"/>
  <c r="L67"/>
  <c r="K67"/>
  <c r="F68"/>
  <c r="E11" i="8" s="1"/>
  <c r="E12" i="9" s="1"/>
  <c r="F12" s="1"/>
  <c r="K66" i="7"/>
  <c r="H66"/>
  <c r="L61"/>
  <c r="L59"/>
  <c r="H62"/>
  <c r="F10" i="8" s="1"/>
  <c r="G11" i="9" s="1"/>
  <c r="H11" s="1"/>
  <c r="E10" i="8"/>
  <c r="E11" i="9" s="1"/>
  <c r="L54" i="7"/>
  <c r="L53"/>
  <c r="L52"/>
  <c r="L51"/>
  <c r="L50"/>
  <c r="K50"/>
  <c r="L48"/>
  <c r="H56"/>
  <c r="F9" i="8" s="1"/>
  <c r="G10" i="9" s="1"/>
  <c r="H10" s="1"/>
  <c r="K48" i="7"/>
  <c r="L47"/>
  <c r="L46"/>
  <c r="L41"/>
  <c r="L34"/>
  <c r="L33"/>
  <c r="L31"/>
  <c r="L30"/>
  <c r="L21"/>
  <c r="K21"/>
  <c r="L20"/>
  <c r="L19"/>
  <c r="K19"/>
  <c r="E5" i="8"/>
  <c r="E6" i="9" s="1"/>
  <c r="K1768" i="7"/>
  <c r="K1761"/>
  <c r="K1754"/>
  <c r="H275" i="8"/>
  <c r="E274"/>
  <c r="H273"/>
  <c r="E272"/>
  <c r="K1711" i="7"/>
  <c r="E269" i="8"/>
  <c r="K1698" i="7"/>
  <c r="F1687"/>
  <c r="E263" i="8"/>
  <c r="K1651" i="7"/>
  <c r="E260" i="8"/>
  <c r="K1637" i="7"/>
  <c r="K1594"/>
  <c r="E240" i="8"/>
  <c r="H239"/>
  <c r="E238"/>
  <c r="H237"/>
  <c r="E236"/>
  <c r="K1479" i="7"/>
  <c r="K1407"/>
  <c r="E227" i="8"/>
  <c r="F1374" i="7"/>
  <c r="F1361"/>
  <c r="L1361" s="1"/>
  <c r="E219" i="8"/>
  <c r="H217"/>
  <c r="E214"/>
  <c r="E213"/>
  <c r="K1304" i="7"/>
  <c r="E209" i="8"/>
  <c r="K1287" i="7"/>
  <c r="K1281"/>
  <c r="H207" i="8"/>
  <c r="E206"/>
  <c r="K1271" i="7"/>
  <c r="H203" i="8"/>
  <c r="K1244" i="7"/>
  <c r="E200" i="8"/>
  <c r="E1258" i="7" s="1"/>
  <c r="K1226"/>
  <c r="E197" i="8"/>
  <c r="K1220" i="7"/>
  <c r="K1208"/>
  <c r="E193" i="8"/>
  <c r="H192"/>
  <c r="E191"/>
  <c r="K1176" i="7"/>
  <c r="E186" i="8"/>
  <c r="K1159" i="7"/>
  <c r="E182" i="8"/>
  <c r="K1131" i="7"/>
  <c r="E1125"/>
  <c r="K1124"/>
  <c r="E1112"/>
  <c r="K1111"/>
  <c r="H178" i="8"/>
  <c r="F1096" i="7"/>
  <c r="K1083"/>
  <c r="E173" i="8"/>
  <c r="K1076" i="7"/>
  <c r="E172" i="8"/>
  <c r="K1069" i="7"/>
  <c r="H170" i="8"/>
  <c r="E170"/>
  <c r="F1051" i="7"/>
  <c r="F1044"/>
  <c r="H167" i="8"/>
  <c r="E165"/>
  <c r="K1015" i="7"/>
  <c r="E160" i="8"/>
  <c r="K1003" i="7"/>
  <c r="K996"/>
  <c r="E157" i="8"/>
  <c r="G155"/>
  <c r="K958" i="7"/>
  <c r="K952"/>
  <c r="E151" i="8"/>
  <c r="E419" i="9" s="1"/>
  <c r="H150" i="8"/>
  <c r="H149"/>
  <c r="H148"/>
  <c r="E147"/>
  <c r="E133"/>
  <c r="H122"/>
  <c r="H121"/>
  <c r="H118"/>
  <c r="K731" i="7"/>
  <c r="K725"/>
  <c r="E108" i="8"/>
  <c r="H104"/>
  <c r="E103"/>
  <c r="E102"/>
  <c r="E101"/>
  <c r="E100"/>
  <c r="E300" i="9" s="1"/>
  <c r="H99" i="8"/>
  <c r="E95"/>
  <c r="E295" i="9" s="1"/>
  <c r="E93" i="8"/>
  <c r="E92"/>
  <c r="K606" i="7"/>
  <c r="H91" i="8"/>
  <c r="G91"/>
  <c r="I264" i="9" s="1"/>
  <c r="J264" s="1"/>
  <c r="E89" i="8"/>
  <c r="E79"/>
  <c r="E231" i="9" s="1"/>
  <c r="F465" i="7"/>
  <c r="H64" i="8"/>
  <c r="E63"/>
  <c r="K377" i="7"/>
  <c r="K371"/>
  <c r="E51" i="8"/>
  <c r="E144" i="9" s="1"/>
  <c r="E32" i="8"/>
  <c r="E103" i="9" s="1"/>
  <c r="H31" i="8"/>
  <c r="H29"/>
  <c r="K170" i="7"/>
  <c r="H18" i="8"/>
  <c r="E17"/>
  <c r="E16"/>
  <c r="H14"/>
  <c r="G1347" i="7" l="1"/>
  <c r="H1347" s="1"/>
  <c r="H1349" s="1"/>
  <c r="F220" i="8" s="1"/>
  <c r="G366" i="7" s="1"/>
  <c r="H366" s="1"/>
  <c r="H367" s="1"/>
  <c r="F60" i="8" s="1"/>
  <c r="G190" i="9" s="1"/>
  <c r="H190" s="1"/>
  <c r="H210" s="1"/>
  <c r="G14" i="10" s="1"/>
  <c r="H14" s="1"/>
  <c r="G1388" i="7"/>
  <c r="H1388" s="1"/>
  <c r="H1390" s="1"/>
  <c r="F225" i="8" s="1"/>
  <c r="E901" i="7"/>
  <c r="H276" i="8"/>
  <c r="J7" i="9"/>
  <c r="L1671" i="7"/>
  <c r="E264" i="8"/>
  <c r="H264" s="1"/>
  <c r="K144" i="9"/>
  <c r="F144"/>
  <c r="L144" s="1"/>
  <c r="E262"/>
  <c r="F262" s="1"/>
  <c r="E595" i="7"/>
  <c r="F300" i="9"/>
  <c r="H133" i="8"/>
  <c r="E360" i="9"/>
  <c r="H155" i="8"/>
  <c r="I445" i="9"/>
  <c r="J445" s="1"/>
  <c r="L445" s="1"/>
  <c r="H49" i="8"/>
  <c r="E134" i="9"/>
  <c r="G1231" i="7"/>
  <c r="H1231" s="1"/>
  <c r="H1234" s="1"/>
  <c r="F199" i="8" s="1"/>
  <c r="G301" i="7" s="1"/>
  <c r="H301" s="1"/>
  <c r="H302" s="1"/>
  <c r="F50" i="8" s="1"/>
  <c r="G143" i="9" s="1"/>
  <c r="H143" s="1"/>
  <c r="H164" s="1"/>
  <c r="G12" i="10" s="1"/>
  <c r="H12" s="1"/>
  <c r="G1258" i="7"/>
  <c r="H1258" s="1"/>
  <c r="H1261" s="1"/>
  <c r="F204" i="8" s="1"/>
  <c r="G312" i="7" s="1"/>
  <c r="H312" s="1"/>
  <c r="H313" s="1"/>
  <c r="F52" i="8" s="1"/>
  <c r="G145" i="9" s="1"/>
  <c r="H145" s="1"/>
  <c r="H1316" i="7"/>
  <c r="F214" i="8" s="1"/>
  <c r="I1315" i="7"/>
  <c r="H63" i="8"/>
  <c r="E215" i="9"/>
  <c r="H103" i="8"/>
  <c r="E303" i="9"/>
  <c r="F226"/>
  <c r="L226" s="1"/>
  <c r="K226"/>
  <c r="H94" i="8"/>
  <c r="E294" i="9"/>
  <c r="H106" i="8"/>
  <c r="E306" i="9"/>
  <c r="K1748" i="7"/>
  <c r="J1748"/>
  <c r="H102" i="8"/>
  <c r="E302" i="9"/>
  <c r="F6"/>
  <c r="L1280" i="7"/>
  <c r="F1282"/>
  <c r="E208" i="8" s="1"/>
  <c r="E1326" i="7"/>
  <c r="H1327"/>
  <c r="F216" i="8" s="1"/>
  <c r="G341" i="7" s="1"/>
  <c r="H341" s="1"/>
  <c r="L1532"/>
  <c r="H177" i="8"/>
  <c r="H180"/>
  <c r="K1448" i="7"/>
  <c r="J510"/>
  <c r="G78" i="8" s="1"/>
  <c r="I230" i="9" s="1"/>
  <c r="J230" s="1"/>
  <c r="G288" i="7"/>
  <c r="H288" s="1"/>
  <c r="H289" s="1"/>
  <c r="F47" i="8" s="1"/>
  <c r="G132" i="9" s="1"/>
  <c r="H132" s="1"/>
  <c r="J1282" i="7"/>
  <c r="G208" i="8" s="1"/>
  <c r="I319" i="7" s="1"/>
  <c r="J319" s="1"/>
  <c r="J320" s="1"/>
  <c r="G53" i="8" s="1"/>
  <c r="I166" i="9" s="1"/>
  <c r="J166" s="1"/>
  <c r="J1638" i="7"/>
  <c r="G259" i="8" s="1"/>
  <c r="I812" i="7" s="1"/>
  <c r="J812" s="1"/>
  <c r="J815" s="1"/>
  <c r="G127" i="8" s="1"/>
  <c r="I354" i="9" s="1"/>
  <c r="J354" s="1"/>
  <c r="H532"/>
  <c r="G25" i="10" s="1"/>
  <c r="H25" s="1"/>
  <c r="K719" i="7"/>
  <c r="H163" i="8"/>
  <c r="E215"/>
  <c r="E336" i="7" s="1"/>
  <c r="J362"/>
  <c r="G59" i="8" s="1"/>
  <c r="I189" i="9" s="1"/>
  <c r="J189" s="1"/>
  <c r="J720" i="7"/>
  <c r="G109" i="8" s="1"/>
  <c r="I318" i="9" s="1"/>
  <c r="J318" s="1"/>
  <c r="L857" i="7"/>
  <c r="I146"/>
  <c r="J146" s="1"/>
  <c r="G217"/>
  <c r="H217" s="1"/>
  <c r="G262"/>
  <c r="H262" s="1"/>
  <c r="L1237"/>
  <c r="K1474"/>
  <c r="K1516"/>
  <c r="H1763"/>
  <c r="F280" i="8" s="1"/>
  <c r="K299" i="9"/>
  <c r="K396"/>
  <c r="J1462" i="7"/>
  <c r="G234" i="8" s="1"/>
  <c r="I1421" i="7" s="1"/>
  <c r="J1421" s="1"/>
  <c r="H1553"/>
  <c r="F247" i="8" s="1"/>
  <c r="G1521" i="7" s="1"/>
  <c r="H1521" s="1"/>
  <c r="L1336"/>
  <c r="H16" i="8"/>
  <c r="E17" i="9"/>
  <c r="H92" i="8"/>
  <c r="E265" i="9"/>
  <c r="K11"/>
  <c r="F11"/>
  <c r="L11" s="1"/>
  <c r="F296"/>
  <c r="F334"/>
  <c r="L334" s="1"/>
  <c r="K334"/>
  <c r="I1347" i="7"/>
  <c r="J1347" s="1"/>
  <c r="I1388"/>
  <c r="F382" i="9"/>
  <c r="K382"/>
  <c r="F103"/>
  <c r="L103" s="1"/>
  <c r="K103"/>
  <c r="K231"/>
  <c r="F231"/>
  <c r="L231" s="1"/>
  <c r="F1258" i="7"/>
  <c r="F101" i="9"/>
  <c r="L101" s="1"/>
  <c r="K101"/>
  <c r="F307"/>
  <c r="L307" s="1"/>
  <c r="K307"/>
  <c r="F295"/>
  <c r="L295" s="1"/>
  <c r="K295"/>
  <c r="F15"/>
  <c r="L15" s="1"/>
  <c r="K15"/>
  <c r="H65" i="8"/>
  <c r="I217" i="9"/>
  <c r="F321"/>
  <c r="L321" s="1"/>
  <c r="K321"/>
  <c r="H115" i="8"/>
  <c r="E332" i="9"/>
  <c r="H154" i="8"/>
  <c r="E444" i="9"/>
  <c r="H17" i="8"/>
  <c r="E18" i="9"/>
  <c r="H93" i="8"/>
  <c r="E266" i="9"/>
  <c r="H101" i="8"/>
  <c r="E301" i="9"/>
  <c r="H108" i="8"/>
  <c r="E317" i="9"/>
  <c r="H147" i="8"/>
  <c r="E394" i="9"/>
  <c r="F419"/>
  <c r="K419"/>
  <c r="F102"/>
  <c r="L102" s="1"/>
  <c r="K102"/>
  <c r="H48" i="8"/>
  <c r="E133" i="9"/>
  <c r="K229"/>
  <c r="F229"/>
  <c r="L229" s="1"/>
  <c r="F318"/>
  <c r="H119" i="8"/>
  <c r="E336" i="9"/>
  <c r="H156" i="8"/>
  <c r="E446" i="9"/>
  <c r="G190" i="7"/>
  <c r="H190" s="1"/>
  <c r="G63" i="9"/>
  <c r="H63" s="1"/>
  <c r="I1231" i="7"/>
  <c r="J1231" s="1"/>
  <c r="I1258"/>
  <c r="J1258" s="1"/>
  <c r="H263"/>
  <c r="F43" i="8" s="1"/>
  <c r="G128" i="9" s="1"/>
  <c r="H128" s="1"/>
  <c r="J791" i="7"/>
  <c r="G123" i="8" s="1"/>
  <c r="I350" i="9" s="1"/>
  <c r="J350" s="1"/>
  <c r="K1396" i="7"/>
  <c r="H251" i="8"/>
  <c r="H1657" i="7"/>
  <c r="L1657" s="1"/>
  <c r="J111"/>
  <c r="G19" i="8" s="1"/>
  <c r="I32" i="9" s="1"/>
  <c r="J32" s="1"/>
  <c r="J49" s="1"/>
  <c r="I8" i="10" s="1"/>
  <c r="J8" s="1"/>
  <c r="L1313" i="7"/>
  <c r="J1398"/>
  <c r="G226" i="8" s="1"/>
  <c r="I416" i="7" s="1"/>
  <c r="J416" s="1"/>
  <c r="H809"/>
  <c r="F126" i="8" s="1"/>
  <c r="G353" i="9" s="1"/>
  <c r="H353" s="1"/>
  <c r="K1343" i="7"/>
  <c r="K1658"/>
  <c r="J726"/>
  <c r="G110" i="8" s="1"/>
  <c r="I319" i="9" s="1"/>
  <c r="J319" s="1"/>
  <c r="J1234" i="7"/>
  <c r="G199" i="8" s="1"/>
  <c r="I301" i="7" s="1"/>
  <c r="J301" s="1"/>
  <c r="J302" s="1"/>
  <c r="G50" i="8" s="1"/>
  <c r="I143" i="9" s="1"/>
  <c r="J143" s="1"/>
  <c r="H571" i="7"/>
  <c r="F85" i="8" s="1"/>
  <c r="G258" i="9" s="1"/>
  <c r="H258" s="1"/>
  <c r="F587" i="7"/>
  <c r="H1540"/>
  <c r="F246" i="8" s="1"/>
  <c r="G1520" i="7" s="1"/>
  <c r="H1520" s="1"/>
  <c r="H1522" s="1"/>
  <c r="F244" i="8" s="1"/>
  <c r="G751" i="7" s="1"/>
  <c r="H751" s="1"/>
  <c r="H753" s="1"/>
  <c r="F114" i="8" s="1"/>
  <c r="G323" i="9" s="1"/>
  <c r="H323" s="1"/>
  <c r="I796" i="7"/>
  <c r="J796" s="1"/>
  <c r="H30" i="8"/>
  <c r="H74"/>
  <c r="K1337" i="7"/>
  <c r="J164"/>
  <c r="G27" i="8" s="1"/>
  <c r="I98" i="9" s="1"/>
  <c r="J98" s="1"/>
  <c r="L1071" i="7"/>
  <c r="J213"/>
  <c r="G35" i="8" s="1"/>
  <c r="I120" i="9" s="1"/>
  <c r="J120" s="1"/>
  <c r="J1221" i="7"/>
  <c r="G197" i="8" s="1"/>
  <c r="I288" i="7" s="1"/>
  <c r="J288" s="1"/>
  <c r="J289" s="1"/>
  <c r="G47" i="8" s="1"/>
  <c r="I132" i="9" s="1"/>
  <c r="J132" s="1"/>
  <c r="L1239" i="7"/>
  <c r="J1375"/>
  <c r="G222" i="8" s="1"/>
  <c r="I1348" i="7" s="1"/>
  <c r="J1348" s="1"/>
  <c r="J1408"/>
  <c r="G228" i="8" s="1"/>
  <c r="I480" i="7" s="1"/>
  <c r="J480" s="1"/>
  <c r="J481" s="1"/>
  <c r="G76" i="8" s="1"/>
  <c r="I228" i="9" s="1"/>
  <c r="J228" s="1"/>
  <c r="J1475" i="7"/>
  <c r="G235" i="8" s="1"/>
  <c r="I1422" i="7" s="1"/>
  <c r="J1422" s="1"/>
  <c r="J1423" s="1"/>
  <c r="G231" i="8" s="1"/>
  <c r="I557" i="7" s="1"/>
  <c r="J557" s="1"/>
  <c r="L1491"/>
  <c r="K1485"/>
  <c r="L1503"/>
  <c r="J1517"/>
  <c r="G243" i="8" s="1"/>
  <c r="I666" i="7" s="1"/>
  <c r="J666" s="1"/>
  <c r="J667" s="1"/>
  <c r="L667" s="1"/>
  <c r="K1539"/>
  <c r="L1577"/>
  <c r="L1585"/>
  <c r="H841"/>
  <c r="F131" i="8" s="1"/>
  <c r="G358" i="9" s="1"/>
  <c r="H358" s="1"/>
  <c r="L1735" i="7"/>
  <c r="K320" i="9"/>
  <c r="K333"/>
  <c r="K389"/>
  <c r="K445"/>
  <c r="F516"/>
  <c r="K516"/>
  <c r="F495"/>
  <c r="K495"/>
  <c r="L486"/>
  <c r="H486"/>
  <c r="G23" i="10" s="1"/>
  <c r="H23" s="1"/>
  <c r="F23"/>
  <c r="H417" i="9"/>
  <c r="G20" i="10" s="1"/>
  <c r="H20" s="1"/>
  <c r="L51" i="9"/>
  <c r="H280" i="8"/>
  <c r="H1756" i="7"/>
  <c r="F279" i="8" s="1"/>
  <c r="E279"/>
  <c r="E953" i="7"/>
  <c r="E959"/>
  <c r="L1740"/>
  <c r="H1743"/>
  <c r="I1742"/>
  <c r="F901"/>
  <c r="K901"/>
  <c r="H142" i="8"/>
  <c r="H274"/>
  <c r="E891" i="7"/>
  <c r="E880"/>
  <c r="E885"/>
  <c r="H272" i="8"/>
  <c r="E875" i="7"/>
  <c r="L1712"/>
  <c r="I869"/>
  <c r="J869" s="1"/>
  <c r="J870" s="1"/>
  <c r="G137" i="8" s="1"/>
  <c r="I384" i="9" s="1"/>
  <c r="J384" s="1"/>
  <c r="I863" i="7"/>
  <c r="J863" s="1"/>
  <c r="H271" i="8"/>
  <c r="E863" i="7"/>
  <c r="E869"/>
  <c r="H270" i="8"/>
  <c r="L1706" i="7"/>
  <c r="H135" i="8"/>
  <c r="H269"/>
  <c r="E1692" i="7"/>
  <c r="L1687"/>
  <c r="F1689"/>
  <c r="F1680"/>
  <c r="L1680" s="1"/>
  <c r="F1682"/>
  <c r="E840"/>
  <c r="E834"/>
  <c r="L1665"/>
  <c r="I833"/>
  <c r="J833" s="1"/>
  <c r="J835" s="1"/>
  <c r="G130" i="8" s="1"/>
  <c r="I357" i="9" s="1"/>
  <c r="J357" s="1"/>
  <c r="G833" i="7"/>
  <c r="H833" s="1"/>
  <c r="L1666"/>
  <c r="H263" i="8"/>
  <c r="E833" i="7"/>
  <c r="E839"/>
  <c r="H1659"/>
  <c r="F262" i="8" s="1"/>
  <c r="G828" i="7" s="1"/>
  <c r="H828" s="1"/>
  <c r="L1658"/>
  <c r="J1659"/>
  <c r="G262" i="8" s="1"/>
  <c r="I828" i="7" s="1"/>
  <c r="J828" s="1"/>
  <c r="J829" s="1"/>
  <c r="G129" i="8" s="1"/>
  <c r="I356" i="9" s="1"/>
  <c r="J356" s="1"/>
  <c r="F828" i="7"/>
  <c r="H1652"/>
  <c r="F261" i="8" s="1"/>
  <c r="G825" i="7" s="1"/>
  <c r="H825" s="1"/>
  <c r="H829" s="1"/>
  <c r="F129" i="8" s="1"/>
  <c r="G356" i="9" s="1"/>
  <c r="H356" s="1"/>
  <c r="F825" i="7"/>
  <c r="H260" i="8"/>
  <c r="E821" i="7"/>
  <c r="L1638"/>
  <c r="E259" i="8"/>
  <c r="L1628" i="7"/>
  <c r="E258" i="8"/>
  <c r="L1620" i="7"/>
  <c r="F1621"/>
  <c r="L1616"/>
  <c r="K806"/>
  <c r="H256" i="8"/>
  <c r="L806" i="7"/>
  <c r="J803"/>
  <c r="G125" i="8" s="1"/>
  <c r="I352" i="9" s="1"/>
  <c r="J352" s="1"/>
  <c r="L1609" i="7"/>
  <c r="H255" i="8"/>
  <c r="K802" i="7"/>
  <c r="F802"/>
  <c r="L802" s="1"/>
  <c r="L1599"/>
  <c r="F1600"/>
  <c r="I794"/>
  <c r="J794" s="1"/>
  <c r="I838"/>
  <c r="J838" s="1"/>
  <c r="J841" s="1"/>
  <c r="G131" i="8" s="1"/>
  <c r="I358" i="9" s="1"/>
  <c r="J358" s="1"/>
  <c r="L1595" i="7"/>
  <c r="E838"/>
  <c r="E794"/>
  <c r="H252" i="8"/>
  <c r="E796" i="7"/>
  <c r="E790"/>
  <c r="G795"/>
  <c r="H795" s="1"/>
  <c r="H797" s="1"/>
  <c r="F124" i="8" s="1"/>
  <c r="G351" i="9" s="1"/>
  <c r="H351" s="1"/>
  <c r="G789" i="7"/>
  <c r="H789" s="1"/>
  <c r="L1580"/>
  <c r="L1576"/>
  <c r="E789"/>
  <c r="E795"/>
  <c r="L1573"/>
  <c r="G800"/>
  <c r="H800" s="1"/>
  <c r="H803" s="1"/>
  <c r="F125" i="8" s="1"/>
  <c r="G352" i="9" s="1"/>
  <c r="H352" s="1"/>
  <c r="G832" i="7"/>
  <c r="H832" s="1"/>
  <c r="G818"/>
  <c r="H818" s="1"/>
  <c r="H822" s="1"/>
  <c r="F128" i="8" s="1"/>
  <c r="G355" i="9" s="1"/>
  <c r="H355" s="1"/>
  <c r="G788" i="7"/>
  <c r="F832"/>
  <c r="K832"/>
  <c r="F800"/>
  <c r="K818"/>
  <c r="F818"/>
  <c r="L1566"/>
  <c r="L1562"/>
  <c r="F1526"/>
  <c r="L1526" s="1"/>
  <c r="K1526"/>
  <c r="H249" i="8"/>
  <c r="L1556" i="7"/>
  <c r="F1558"/>
  <c r="K1558"/>
  <c r="J1522"/>
  <c r="G244" i="8" s="1"/>
  <c r="I751" i="7" s="1"/>
  <c r="J751" s="1"/>
  <c r="J753"/>
  <c r="G114" i="8" s="1"/>
  <c r="I323" i="9" s="1"/>
  <c r="J323" s="1"/>
  <c r="L1530" i="7"/>
  <c r="L1517"/>
  <c r="L1511"/>
  <c r="H242" i="8"/>
  <c r="F596" i="7"/>
  <c r="K596"/>
  <c r="L1505"/>
  <c r="E241" i="8"/>
  <c r="L1500" i="7"/>
  <c r="H240" i="8"/>
  <c r="E576" i="7"/>
  <c r="I574"/>
  <c r="J574" s="1"/>
  <c r="L574" s="1"/>
  <c r="E918"/>
  <c r="F918" s="1"/>
  <c r="E569"/>
  <c r="E580"/>
  <c r="F580" s="1"/>
  <c r="J577"/>
  <c r="G86" i="8" s="1"/>
  <c r="I259" i="9" s="1"/>
  <c r="J259" s="1"/>
  <c r="H238" i="8"/>
  <c r="E575" i="7"/>
  <c r="E570"/>
  <c r="L1486"/>
  <c r="I580"/>
  <c r="J580" s="1"/>
  <c r="J582" s="1"/>
  <c r="G87" i="8" s="1"/>
  <c r="I260" i="9" s="1"/>
  <c r="J260" s="1"/>
  <c r="L1485" i="7"/>
  <c r="I585"/>
  <c r="J585" s="1"/>
  <c r="I569"/>
  <c r="J569" s="1"/>
  <c r="J571" s="1"/>
  <c r="G85" i="8" s="1"/>
  <c r="I258" i="9" s="1"/>
  <c r="J258" s="1"/>
  <c r="K918" i="7"/>
  <c r="F569"/>
  <c r="K574"/>
  <c r="L1480"/>
  <c r="H236" i="8"/>
  <c r="E565" i="7"/>
  <c r="L1472"/>
  <c r="H1423"/>
  <c r="F231" i="8" s="1"/>
  <c r="G549" i="7" s="1"/>
  <c r="H549" s="1"/>
  <c r="J1418"/>
  <c r="G230" i="8" s="1"/>
  <c r="I548" i="7" s="1"/>
  <c r="J548" s="1"/>
  <c r="H1418"/>
  <c r="F230" i="8" s="1"/>
  <c r="G548" i="7" s="1"/>
  <c r="H548" s="1"/>
  <c r="L1412"/>
  <c r="L1413"/>
  <c r="H229" i="8"/>
  <c r="E542" i="7"/>
  <c r="L1408"/>
  <c r="H228" i="8"/>
  <c r="E480" i="7"/>
  <c r="H227" i="8"/>
  <c r="E466" i="7"/>
  <c r="F1397"/>
  <c r="K1397"/>
  <c r="G440"/>
  <c r="H440" s="1"/>
  <c r="G408"/>
  <c r="H408" s="1"/>
  <c r="G432"/>
  <c r="H432" s="1"/>
  <c r="G456"/>
  <c r="H456" s="1"/>
  <c r="G424"/>
  <c r="H424" s="1"/>
  <c r="G448"/>
  <c r="H448" s="1"/>
  <c r="G416"/>
  <c r="H416" s="1"/>
  <c r="I440"/>
  <c r="J440" s="1"/>
  <c r="I408"/>
  <c r="J408" s="1"/>
  <c r="I424"/>
  <c r="J424" s="1"/>
  <c r="L1384"/>
  <c r="G372"/>
  <c r="H372" s="1"/>
  <c r="H373" s="1"/>
  <c r="F61" i="8" s="1"/>
  <c r="G191" i="9" s="1"/>
  <c r="H191" s="1"/>
  <c r="H224" i="8"/>
  <c r="E378" i="7"/>
  <c r="E372"/>
  <c r="L1379"/>
  <c r="E223" i="8"/>
  <c r="J1349" i="7"/>
  <c r="G220" i="8" s="1"/>
  <c r="I400" i="7" s="1"/>
  <c r="J400" s="1"/>
  <c r="L1365"/>
  <c r="L1374"/>
  <c r="L1353"/>
  <c r="L1344"/>
  <c r="H219" i="8"/>
  <c r="E361" i="7"/>
  <c r="E218" i="8"/>
  <c r="E351" i="7" s="1"/>
  <c r="F346"/>
  <c r="L346" s="1"/>
  <c r="K346"/>
  <c r="H215" i="8"/>
  <c r="F336" i="7"/>
  <c r="L336" s="1"/>
  <c r="K336"/>
  <c r="E345"/>
  <c r="E335"/>
  <c r="I1298"/>
  <c r="J1298" s="1"/>
  <c r="J1299" s="1"/>
  <c r="G211" i="8" s="1"/>
  <c r="I331" i="7" s="1"/>
  <c r="J331" s="1"/>
  <c r="J332" s="1"/>
  <c r="G55" i="8" s="1"/>
  <c r="I168" i="9" s="1"/>
  <c r="J168" s="1"/>
  <c r="I356" i="7"/>
  <c r="J356" s="1"/>
  <c r="J357" s="1"/>
  <c r="G58" i="8" s="1"/>
  <c r="I171" i="9" s="1"/>
  <c r="J171" s="1"/>
  <c r="H213" i="8"/>
  <c r="E356" i="7"/>
  <c r="E1298"/>
  <c r="E212" i="8"/>
  <c r="L1306" i="7"/>
  <c r="L1305"/>
  <c r="L1292"/>
  <c r="L1288"/>
  <c r="H209" i="8"/>
  <c r="E326" i="7"/>
  <c r="K1260"/>
  <c r="F1260"/>
  <c r="L1260" s="1"/>
  <c r="J1272"/>
  <c r="G206" i="8" s="1"/>
  <c r="I1259" i="7" s="1"/>
  <c r="J1259" s="1"/>
  <c r="J1261" s="1"/>
  <c r="G204" i="8" s="1"/>
  <c r="I312" i="7" s="1"/>
  <c r="J312" s="1"/>
  <c r="J313" s="1"/>
  <c r="G52" i="8" s="1"/>
  <c r="I145" i="9" s="1"/>
  <c r="J145" s="1"/>
  <c r="E1259" i="7"/>
  <c r="H205" i="8"/>
  <c r="E1257" i="7"/>
  <c r="E88" i="8"/>
  <c r="E261" i="9" s="1"/>
  <c r="F311" i="7"/>
  <c r="L311" s="1"/>
  <c r="K311"/>
  <c r="H202" i="8"/>
  <c r="E1233" i="7"/>
  <c r="L1245"/>
  <c r="H201" i="8"/>
  <c r="E1232" i="7"/>
  <c r="H200" i="8"/>
  <c r="E1231" i="7"/>
  <c r="L1226"/>
  <c r="J1227"/>
  <c r="F282"/>
  <c r="H243"/>
  <c r="F40" i="8" s="1"/>
  <c r="G125" i="9" s="1"/>
  <c r="H125" s="1"/>
  <c r="G255" i="7"/>
  <c r="H255" s="1"/>
  <c r="H256" s="1"/>
  <c r="F42" i="8" s="1"/>
  <c r="G127" i="9" s="1"/>
  <c r="H127" s="1"/>
  <c r="G242" i="7"/>
  <c r="H242" s="1"/>
  <c r="G248"/>
  <c r="H248" s="1"/>
  <c r="H249" s="1"/>
  <c r="F41" i="8" s="1"/>
  <c r="G126" i="9" s="1"/>
  <c r="H126" s="1"/>
  <c r="G276" i="7"/>
  <c r="H276" s="1"/>
  <c r="H277" s="1"/>
  <c r="F45" i="8" s="1"/>
  <c r="G130" i="9" s="1"/>
  <c r="H130" s="1"/>
  <c r="I242" i="7"/>
  <c r="J242" s="1"/>
  <c r="J243" s="1"/>
  <c r="G40" i="8" s="1"/>
  <c r="I125" i="9" s="1"/>
  <c r="J125" s="1"/>
  <c r="I255" i="7"/>
  <c r="J255" s="1"/>
  <c r="J256" s="1"/>
  <c r="G42" i="8" s="1"/>
  <c r="I127" i="9" s="1"/>
  <c r="J127" s="1"/>
  <c r="E288" i="7"/>
  <c r="E276"/>
  <c r="E248"/>
  <c r="E255"/>
  <c r="E262"/>
  <c r="E242"/>
  <c r="E269"/>
  <c r="I1214"/>
  <c r="H1215"/>
  <c r="F196" i="8" s="1"/>
  <c r="L1213" i="7"/>
  <c r="E231"/>
  <c r="E236"/>
  <c r="L1208"/>
  <c r="J1209"/>
  <c r="G195" i="8" s="1"/>
  <c r="H195" s="1"/>
  <c r="G219" i="7"/>
  <c r="H219" s="1"/>
  <c r="H220" s="1"/>
  <c r="F36" i="8" s="1"/>
  <c r="G121" i="9" s="1"/>
  <c r="H121" s="1"/>
  <c r="E226" i="7"/>
  <c r="E219"/>
  <c r="H194" i="8"/>
  <c r="G224" i="7"/>
  <c r="H224" s="1"/>
  <c r="H227" s="1"/>
  <c r="F37" i="8" s="1"/>
  <c r="G122" i="9" s="1"/>
  <c r="H122" s="1"/>
  <c r="L1203" i="7"/>
  <c r="E281"/>
  <c r="E224"/>
  <c r="E217"/>
  <c r="L1198"/>
  <c r="H193" i="8"/>
  <c r="E212" i="7"/>
  <c r="E241"/>
  <c r="E275"/>
  <c r="E268"/>
  <c r="E261"/>
  <c r="E254"/>
  <c r="E247"/>
  <c r="E287"/>
  <c r="E211"/>
  <c r="I194"/>
  <c r="J194" s="1"/>
  <c r="H191" i="8"/>
  <c r="E1170" i="7"/>
  <c r="F1182"/>
  <c r="K1182"/>
  <c r="L1177"/>
  <c r="I196"/>
  <c r="J196" s="1"/>
  <c r="I206"/>
  <c r="J206" s="1"/>
  <c r="E206"/>
  <c r="E196"/>
  <c r="H197"/>
  <c r="F33" i="8" s="1"/>
  <c r="G104" i="9" s="1"/>
  <c r="H104" s="1"/>
  <c r="H118" s="1"/>
  <c r="G10" i="10" s="1"/>
  <c r="H10" s="1"/>
  <c r="G204" i="7"/>
  <c r="H204" s="1"/>
  <c r="H207" s="1"/>
  <c r="F34" i="8" s="1"/>
  <c r="G105" i="9" s="1"/>
  <c r="H105" s="1"/>
  <c r="L1165" i="7"/>
  <c r="E187" i="8"/>
  <c r="E1230" i="7" s="1"/>
  <c r="J148"/>
  <c r="G25" i="8" s="1"/>
  <c r="I66" i="9" s="1"/>
  <c r="J66" s="1"/>
  <c r="L1160" i="7"/>
  <c r="H186" i="8"/>
  <c r="E147" i="7"/>
  <c r="K1153"/>
  <c r="J1154"/>
  <c r="G185" i="8" s="1"/>
  <c r="I142" i="7" s="1"/>
  <c r="J142" s="1"/>
  <c r="E142"/>
  <c r="L1147"/>
  <c r="J1148"/>
  <c r="G184" i="8" s="1"/>
  <c r="K1147" i="7"/>
  <c r="I141"/>
  <c r="J141" s="1"/>
  <c r="G141"/>
  <c r="H141" s="1"/>
  <c r="H143" s="1"/>
  <c r="F24" i="8" s="1"/>
  <c r="G65" i="9" s="1"/>
  <c r="H65" s="1"/>
  <c r="G146" i="7"/>
  <c r="H146" s="1"/>
  <c r="H148" s="1"/>
  <c r="F25" i="8" s="1"/>
  <c r="G66" i="9" s="1"/>
  <c r="H66" s="1"/>
  <c r="H95" s="1"/>
  <c r="G9" i="10" s="1"/>
  <c r="H9" s="1"/>
  <c r="G136" i="7"/>
  <c r="H136" s="1"/>
  <c r="H138" s="1"/>
  <c r="F23" i="8" s="1"/>
  <c r="G64" i="9" s="1"/>
  <c r="H64" s="1"/>
  <c r="L1142" i="7"/>
  <c r="H183" i="8"/>
  <c r="E146" i="7"/>
  <c r="E136"/>
  <c r="E141"/>
  <c r="I200"/>
  <c r="J200" s="1"/>
  <c r="I190"/>
  <c r="J190" s="1"/>
  <c r="J197" s="1"/>
  <c r="G33" i="8" s="1"/>
  <c r="I104" i="9" s="1"/>
  <c r="J104" s="1"/>
  <c r="L1132" i="7"/>
  <c r="H182" i="8"/>
  <c r="E132" i="7"/>
  <c r="F127"/>
  <c r="L127" s="1"/>
  <c r="K127"/>
  <c r="F121"/>
  <c r="L121" s="1"/>
  <c r="K121"/>
  <c r="L1102"/>
  <c r="J123"/>
  <c r="G20" i="8" s="1"/>
  <c r="I61" i="9" s="1"/>
  <c r="J61" s="1"/>
  <c r="K120" i="7"/>
  <c r="L1096"/>
  <c r="F1097"/>
  <c r="L1090"/>
  <c r="E175" i="8"/>
  <c r="L1085" i="7"/>
  <c r="L1078"/>
  <c r="H173" i="8"/>
  <c r="E108" i="7"/>
  <c r="H172" i="8"/>
  <c r="E107" i="7"/>
  <c r="F1062"/>
  <c r="L1062" s="1"/>
  <c r="L1051"/>
  <c r="F1053"/>
  <c r="L1044"/>
  <c r="F1046"/>
  <c r="H166" i="8"/>
  <c r="E87" i="7"/>
  <c r="H165" i="8"/>
  <c r="E79" i="7"/>
  <c r="K55"/>
  <c r="F55"/>
  <c r="J1016"/>
  <c r="G162" i="8" s="1"/>
  <c r="F42" i="7"/>
  <c r="J1009"/>
  <c r="K1009"/>
  <c r="F35"/>
  <c r="L1004"/>
  <c r="H160" i="8"/>
  <c r="E25" i="7"/>
  <c r="H159" i="8"/>
  <c r="L998" i="7"/>
  <c r="I989"/>
  <c r="J989" s="1"/>
  <c r="I982"/>
  <c r="J982" s="1"/>
  <c r="E989"/>
  <c r="E982"/>
  <c r="F14"/>
  <c r="E6"/>
  <c r="E13"/>
  <c r="L970"/>
  <c r="L965"/>
  <c r="L945"/>
  <c r="H151" i="8"/>
  <c r="K908" i="7"/>
  <c r="F913"/>
  <c r="L913" s="1"/>
  <c r="L897"/>
  <c r="J864"/>
  <c r="L861"/>
  <c r="L858"/>
  <c r="L776"/>
  <c r="L777"/>
  <c r="E120" i="8"/>
  <c r="L765" i="7"/>
  <c r="H117" i="8"/>
  <c r="L764" i="7"/>
  <c r="L760"/>
  <c r="L761"/>
  <c r="H116" i="8"/>
  <c r="H112"/>
  <c r="L739" i="7"/>
  <c r="H111" i="8"/>
  <c r="L732" i="7"/>
  <c r="L726"/>
  <c r="E110" i="8"/>
  <c r="H109"/>
  <c r="H107"/>
  <c r="L710" i="7"/>
  <c r="L703"/>
  <c r="L694"/>
  <c r="E105" i="8"/>
  <c r="L655" i="7"/>
  <c r="L657"/>
  <c r="H98" i="8"/>
  <c r="L652" i="7"/>
  <c r="E97" i="8"/>
  <c r="H643" i="7"/>
  <c r="F96" i="8" s="1"/>
  <c r="G296" i="9" s="1"/>
  <c r="H296" s="1"/>
  <c r="L640" i="7"/>
  <c r="L637"/>
  <c r="J643"/>
  <c r="L628"/>
  <c r="H95" i="8"/>
  <c r="L633" i="7"/>
  <c r="L623"/>
  <c r="H592"/>
  <c r="I591"/>
  <c r="F564"/>
  <c r="K564"/>
  <c r="L553"/>
  <c r="L527"/>
  <c r="H538"/>
  <c r="H79" i="8"/>
  <c r="L524" i="7"/>
  <c r="L501"/>
  <c r="L510"/>
  <c r="E78" i="8"/>
  <c r="L496" i="7"/>
  <c r="H77" i="8"/>
  <c r="L465" i="7"/>
  <c r="L420"/>
  <c r="L391"/>
  <c r="L392"/>
  <c r="L360"/>
  <c r="L306"/>
  <c r="H51" i="8"/>
  <c r="H213" i="7"/>
  <c r="F35" i="8" s="1"/>
  <c r="G120" i="9" s="1"/>
  <c r="H120" s="1"/>
  <c r="L187" i="7"/>
  <c r="H32" i="8"/>
  <c r="L153" i="7"/>
  <c r="J157"/>
  <c r="G26" i="8" s="1"/>
  <c r="I71" i="9" s="1"/>
  <c r="J71" s="1"/>
  <c r="K153" i="7"/>
  <c r="E26" i="8"/>
  <c r="E71" i="9" s="1"/>
  <c r="L115" i="7"/>
  <c r="L109"/>
  <c r="L78"/>
  <c r="F72"/>
  <c r="K72"/>
  <c r="H68"/>
  <c r="L66"/>
  <c r="H10" i="8"/>
  <c r="L62" i="7"/>
  <c r="F1125"/>
  <c r="K1125"/>
  <c r="F1112"/>
  <c r="K1112"/>
  <c r="F261" i="9" l="1"/>
  <c r="E1442" i="7"/>
  <c r="E1546"/>
  <c r="E1429"/>
  <c r="E1468"/>
  <c r="E1533"/>
  <c r="E1455"/>
  <c r="L382" i="9"/>
  <c r="K1326" i="7"/>
  <c r="F1326"/>
  <c r="G345"/>
  <c r="H345" s="1"/>
  <c r="H352" s="1"/>
  <c r="F57" i="8" s="1"/>
  <c r="G170" i="9" s="1"/>
  <c r="H170" s="1"/>
  <c r="G335" i="7"/>
  <c r="H335" s="1"/>
  <c r="H342" s="1"/>
  <c r="F56" i="8" s="1"/>
  <c r="G169" i="9" s="1"/>
  <c r="H169" s="1"/>
  <c r="F336"/>
  <c r="L336" s="1"/>
  <c r="K336"/>
  <c r="K301"/>
  <c r="F301"/>
  <c r="L301" s="1"/>
  <c r="F332"/>
  <c r="K332"/>
  <c r="L1748" i="7"/>
  <c r="J1749"/>
  <c r="F294" i="9"/>
  <c r="K294"/>
  <c r="K303"/>
  <c r="F303"/>
  <c r="L303" s="1"/>
  <c r="J1315" i="7"/>
  <c r="K1315"/>
  <c r="F134" i="9"/>
  <c r="L134" s="1"/>
  <c r="K134"/>
  <c r="F360"/>
  <c r="L360" s="1"/>
  <c r="K360"/>
  <c r="F595" i="7"/>
  <c r="G423"/>
  <c r="H423" s="1"/>
  <c r="H425" s="1"/>
  <c r="F69" i="8" s="1"/>
  <c r="G221" i="9" s="1"/>
  <c r="H221" s="1"/>
  <c r="G431" i="7"/>
  <c r="H431" s="1"/>
  <c r="G439"/>
  <c r="H439" s="1"/>
  <c r="G447"/>
  <c r="H447" s="1"/>
  <c r="H449" s="1"/>
  <c r="F72" i="8" s="1"/>
  <c r="G224" i="9" s="1"/>
  <c r="H224" s="1"/>
  <c r="G407" i="7"/>
  <c r="H407" s="1"/>
  <c r="H409" s="1"/>
  <c r="F67" i="8" s="1"/>
  <c r="G219" i="9" s="1"/>
  <c r="H219" s="1"/>
  <c r="G415" i="7"/>
  <c r="H415" s="1"/>
  <c r="G455"/>
  <c r="H455" s="1"/>
  <c r="G399"/>
  <c r="H399" s="1"/>
  <c r="H78" i="8"/>
  <c r="E230" i="9"/>
  <c r="H97" i="8"/>
  <c r="E297" i="9"/>
  <c r="H110" i="8"/>
  <c r="E319" i="9"/>
  <c r="H120" i="8"/>
  <c r="E337" i="9"/>
  <c r="F440"/>
  <c r="E21" i="10" s="1"/>
  <c r="L419" i="9"/>
  <c r="L440" s="1"/>
  <c r="G400" i="7"/>
  <c r="H400" s="1"/>
  <c r="H401" s="1"/>
  <c r="F66" i="8" s="1"/>
  <c r="G218" i="9" s="1"/>
  <c r="H218" s="1"/>
  <c r="H433" i="7"/>
  <c r="F70" i="8" s="1"/>
  <c r="G222" i="9" s="1"/>
  <c r="H222" s="1"/>
  <c r="L666" i="7"/>
  <c r="G100" i="8"/>
  <c r="F1064" i="7"/>
  <c r="I269"/>
  <c r="J269" s="1"/>
  <c r="J270" s="1"/>
  <c r="G44" i="8" s="1"/>
  <c r="I129" i="9" s="1"/>
  <c r="J129" s="1"/>
  <c r="L1221" i="7"/>
  <c r="H218" i="8"/>
  <c r="I432" i="7"/>
  <c r="J432" s="1"/>
  <c r="I448"/>
  <c r="J448" s="1"/>
  <c r="H457"/>
  <c r="F73" i="8" s="1"/>
  <c r="G225" i="9" s="1"/>
  <c r="H225" s="1"/>
  <c r="I549" i="7"/>
  <c r="J549" s="1"/>
  <c r="J550" s="1"/>
  <c r="G82" i="8" s="1"/>
  <c r="I234" i="9" s="1"/>
  <c r="J234" s="1"/>
  <c r="K666" i="7"/>
  <c r="H835"/>
  <c r="F130" i="8" s="1"/>
  <c r="G357" i="9" s="1"/>
  <c r="H357" s="1"/>
  <c r="J797" i="7"/>
  <c r="G124" i="8" s="1"/>
  <c r="I351" i="9" s="1"/>
  <c r="J351" s="1"/>
  <c r="J371"/>
  <c r="I19" i="10" s="1"/>
  <c r="J19" s="1"/>
  <c r="L318" i="9"/>
  <c r="L1258" i="7"/>
  <c r="H105" i="8"/>
  <c r="E305" i="9"/>
  <c r="F394"/>
  <c r="L394" s="1"/>
  <c r="K394"/>
  <c r="F18"/>
  <c r="L18" s="1"/>
  <c r="K18"/>
  <c r="J217"/>
  <c r="K217"/>
  <c r="F17"/>
  <c r="L17" s="1"/>
  <c r="K17"/>
  <c r="F71"/>
  <c r="L71" s="1"/>
  <c r="K71"/>
  <c r="K1230" i="7"/>
  <c r="F1230"/>
  <c r="L1230" s="1"/>
  <c r="F446" i="9"/>
  <c r="L446" s="1"/>
  <c r="K446"/>
  <c r="F133"/>
  <c r="L133" s="1"/>
  <c r="K133"/>
  <c r="F317"/>
  <c r="L317" s="1"/>
  <c r="K317"/>
  <c r="F266"/>
  <c r="L266" s="1"/>
  <c r="K266"/>
  <c r="F444"/>
  <c r="L444" s="1"/>
  <c r="K444"/>
  <c r="J1388" i="7"/>
  <c r="F265" i="9"/>
  <c r="L265" s="1"/>
  <c r="K265"/>
  <c r="E319" i="7"/>
  <c r="H208" i="8"/>
  <c r="K302" i="9"/>
  <c r="F302"/>
  <c r="L302" s="1"/>
  <c r="F306"/>
  <c r="L306" s="1"/>
  <c r="K306"/>
  <c r="F215"/>
  <c r="K215"/>
  <c r="J164"/>
  <c r="I12" i="10" s="1"/>
  <c r="J12" s="1"/>
  <c r="I248" i="7"/>
  <c r="J248" s="1"/>
  <c r="J249" s="1"/>
  <c r="G41" i="8" s="1"/>
  <c r="I126" i="9" s="1"/>
  <c r="J126" s="1"/>
  <c r="I276" i="7"/>
  <c r="J276" s="1"/>
  <c r="J277" s="1"/>
  <c r="G45" i="8" s="1"/>
  <c r="I130" i="9" s="1"/>
  <c r="J130" s="1"/>
  <c r="H417" i="7"/>
  <c r="F68" i="8" s="1"/>
  <c r="G220" i="9" s="1"/>
  <c r="H220" s="1"/>
  <c r="L720" i="7"/>
  <c r="J207"/>
  <c r="G34" i="8" s="1"/>
  <c r="I105" i="9" s="1"/>
  <c r="J105" s="1"/>
  <c r="J118" s="1"/>
  <c r="I10" i="10" s="1"/>
  <c r="J10" s="1"/>
  <c r="H197" i="8"/>
  <c r="I262" i="7"/>
  <c r="J262" s="1"/>
  <c r="J263" s="1"/>
  <c r="G43" i="8" s="1"/>
  <c r="I128" i="9" s="1"/>
  <c r="J128" s="1"/>
  <c r="L1282" i="7"/>
  <c r="I456"/>
  <c r="J456" s="1"/>
  <c r="H441"/>
  <c r="F71" i="8" s="1"/>
  <c r="G223" i="9" s="1"/>
  <c r="H223" s="1"/>
  <c r="I743" i="7"/>
  <c r="J743" s="1"/>
  <c r="J745" s="1"/>
  <c r="G113" i="8" s="1"/>
  <c r="I322" i="9" s="1"/>
  <c r="J322" s="1"/>
  <c r="H243" i="8"/>
  <c r="L1763" i="7"/>
  <c r="K318" i="9"/>
  <c r="K1258" i="7"/>
  <c r="L516" i="9"/>
  <c r="L532" s="1"/>
  <c r="F532"/>
  <c r="E25" i="10" s="1"/>
  <c r="L495" i="9"/>
  <c r="L509" s="1"/>
  <c r="F509"/>
  <c r="E24" i="10" s="1"/>
  <c r="K23"/>
  <c r="L23"/>
  <c r="L1756" i="7"/>
  <c r="H279" i="8"/>
  <c r="F953" i="7"/>
  <c r="F959"/>
  <c r="F277" i="8"/>
  <c r="J1742" i="7"/>
  <c r="K1742"/>
  <c r="F902"/>
  <c r="L901"/>
  <c r="F891"/>
  <c r="K891"/>
  <c r="F880"/>
  <c r="K880"/>
  <c r="F885"/>
  <c r="K885"/>
  <c r="F875"/>
  <c r="K875"/>
  <c r="F863"/>
  <c r="K863"/>
  <c r="F869"/>
  <c r="K869"/>
  <c r="F1692"/>
  <c r="K1692"/>
  <c r="L1689"/>
  <c r="E267" i="8"/>
  <c r="H267" s="1"/>
  <c r="L1682" i="7"/>
  <c r="E266" i="8"/>
  <c r="F840" i="7"/>
  <c r="L840" s="1"/>
  <c r="K840"/>
  <c r="F834"/>
  <c r="L834" s="1"/>
  <c r="K834"/>
  <c r="F833"/>
  <c r="L833" s="1"/>
  <c r="K833"/>
  <c r="F839"/>
  <c r="L839" s="1"/>
  <c r="K839"/>
  <c r="H262" i="8"/>
  <c r="K828" i="7"/>
  <c r="L828"/>
  <c r="L1659"/>
  <c r="L1652"/>
  <c r="H261" i="8"/>
  <c r="K825" i="7"/>
  <c r="F829"/>
  <c r="L825"/>
  <c r="F821"/>
  <c r="L821" s="1"/>
  <c r="K821"/>
  <c r="E812"/>
  <c r="H259" i="8"/>
  <c r="H258"/>
  <c r="E808" i="7"/>
  <c r="E814"/>
  <c r="L1621"/>
  <c r="E257" i="8"/>
  <c r="L1600" i="7"/>
  <c r="E254" i="8"/>
  <c r="F838" i="7"/>
  <c r="K838"/>
  <c r="F794"/>
  <c r="L794" s="1"/>
  <c r="K794"/>
  <c r="K796"/>
  <c r="F796"/>
  <c r="L796" s="1"/>
  <c r="K790"/>
  <c r="F790"/>
  <c r="L790" s="1"/>
  <c r="K789"/>
  <c r="F789"/>
  <c r="F795"/>
  <c r="K795"/>
  <c r="K800"/>
  <c r="H788"/>
  <c r="K788"/>
  <c r="L832"/>
  <c r="F822"/>
  <c r="L818"/>
  <c r="L800"/>
  <c r="L1558"/>
  <c r="F1559"/>
  <c r="L596"/>
  <c r="E581"/>
  <c r="H241" i="8"/>
  <c r="F576" i="7"/>
  <c r="L576" s="1"/>
  <c r="K576"/>
  <c r="K580"/>
  <c r="K575"/>
  <c r="F575"/>
  <c r="K570"/>
  <c r="F570"/>
  <c r="L570" s="1"/>
  <c r="J587"/>
  <c r="L585"/>
  <c r="K569"/>
  <c r="K585"/>
  <c r="L580"/>
  <c r="L569"/>
  <c r="L918"/>
  <c r="F919"/>
  <c r="F565"/>
  <c r="L565" s="1"/>
  <c r="K565"/>
  <c r="H550"/>
  <c r="F82" i="8" s="1"/>
  <c r="G234" i="9" s="1"/>
  <c r="H234" s="1"/>
  <c r="G557" i="7"/>
  <c r="H557" s="1"/>
  <c r="G743"/>
  <c r="H743" s="1"/>
  <c r="H745" s="1"/>
  <c r="F113" i="8" s="1"/>
  <c r="G322" i="9" s="1"/>
  <c r="H322" s="1"/>
  <c r="H325" s="1"/>
  <c r="G17" i="10" s="1"/>
  <c r="H17" s="1"/>
  <c r="I556" i="7"/>
  <c r="J556" s="1"/>
  <c r="J560" s="1"/>
  <c r="G83" i="8" s="1"/>
  <c r="I235" i="9" s="1"/>
  <c r="G556" i="7"/>
  <c r="H556" s="1"/>
  <c r="H560" s="1"/>
  <c r="F83" i="8" s="1"/>
  <c r="G235" i="9" s="1"/>
  <c r="H235" s="1"/>
  <c r="F542" i="7"/>
  <c r="K542"/>
  <c r="F480"/>
  <c r="K480"/>
  <c r="F466"/>
  <c r="K466"/>
  <c r="L1397"/>
  <c r="F1398"/>
  <c r="K378"/>
  <c r="F378"/>
  <c r="F372"/>
  <c r="K372"/>
  <c r="E1368"/>
  <c r="E1355"/>
  <c r="H223" i="8"/>
  <c r="I366" i="7"/>
  <c r="J366" s="1"/>
  <c r="J367" s="1"/>
  <c r="G60" i="8" s="1"/>
  <c r="I190" i="9" s="1"/>
  <c r="J190" s="1"/>
  <c r="J210" s="1"/>
  <c r="I14" i="10" s="1"/>
  <c r="J14" s="1"/>
  <c r="K361" i="7"/>
  <c r="F361"/>
  <c r="F351"/>
  <c r="L351" s="1"/>
  <c r="K351"/>
  <c r="F345"/>
  <c r="F335"/>
  <c r="F356"/>
  <c r="K356"/>
  <c r="F1298"/>
  <c r="K1298"/>
  <c r="E1293"/>
  <c r="H212" i="8"/>
  <c r="F326" i="7"/>
  <c r="K326"/>
  <c r="L1272"/>
  <c r="H206" i="8"/>
  <c r="F1259" i="7"/>
  <c r="L1259" s="1"/>
  <c r="K1259"/>
  <c r="F1257"/>
  <c r="K1257"/>
  <c r="K1233"/>
  <c r="F1233"/>
  <c r="L1233" s="1"/>
  <c r="F1232"/>
  <c r="L1232" s="1"/>
  <c r="K1232"/>
  <c r="F1231"/>
  <c r="K1231"/>
  <c r="G198" i="8"/>
  <c r="L1227" i="7"/>
  <c r="F255"/>
  <c r="L255" s="1"/>
  <c r="K255"/>
  <c r="F262"/>
  <c r="L262" s="1"/>
  <c r="K262"/>
  <c r="F288"/>
  <c r="L288" s="1"/>
  <c r="K288"/>
  <c r="F242"/>
  <c r="L242" s="1"/>
  <c r="K242"/>
  <c r="F276"/>
  <c r="L276" s="1"/>
  <c r="K276"/>
  <c r="F269"/>
  <c r="L269" s="1"/>
  <c r="K269"/>
  <c r="F248"/>
  <c r="J1214"/>
  <c r="K1214"/>
  <c r="G236"/>
  <c r="H236" s="1"/>
  <c r="H237" s="1"/>
  <c r="F39" i="8" s="1"/>
  <c r="G124" i="9" s="1"/>
  <c r="H124" s="1"/>
  <c r="G231" i="7"/>
  <c r="H231" s="1"/>
  <c r="H232" s="1"/>
  <c r="F38" i="8" s="1"/>
  <c r="G123" i="9" s="1"/>
  <c r="H123" s="1"/>
  <c r="H141" s="1"/>
  <c r="G11" i="10" s="1"/>
  <c r="H11" s="1"/>
  <c r="F231" i="7"/>
  <c r="F236"/>
  <c r="L1209"/>
  <c r="I226"/>
  <c r="J226" s="1"/>
  <c r="J227" s="1"/>
  <c r="G37" i="8" s="1"/>
  <c r="I122" i="9" s="1"/>
  <c r="J122" s="1"/>
  <c r="I219" i="7"/>
  <c r="J219" s="1"/>
  <c r="J220" s="1"/>
  <c r="G36" i="8" s="1"/>
  <c r="I121" i="9" s="1"/>
  <c r="J121" s="1"/>
  <c r="F226" i="7"/>
  <c r="F219"/>
  <c r="K281"/>
  <c r="F281"/>
  <c r="F224"/>
  <c r="K224"/>
  <c r="K217"/>
  <c r="F217"/>
  <c r="F212"/>
  <c r="L212" s="1"/>
  <c r="K212"/>
  <c r="F254"/>
  <c r="K254"/>
  <c r="F241"/>
  <c r="K241"/>
  <c r="F247"/>
  <c r="K247"/>
  <c r="F275"/>
  <c r="K275"/>
  <c r="F287"/>
  <c r="K287"/>
  <c r="F268"/>
  <c r="K268"/>
  <c r="F211"/>
  <c r="K211"/>
  <c r="F261"/>
  <c r="K261"/>
  <c r="F1170"/>
  <c r="L1170" s="1"/>
  <c r="K1170"/>
  <c r="L1182"/>
  <c r="F1183"/>
  <c r="F206"/>
  <c r="L206" s="1"/>
  <c r="K206"/>
  <c r="F196"/>
  <c r="L196" s="1"/>
  <c r="K196"/>
  <c r="E160"/>
  <c r="E310"/>
  <c r="E167"/>
  <c r="H187" i="8"/>
  <c r="F147" i="7"/>
  <c r="L147" s="1"/>
  <c r="K147"/>
  <c r="J143"/>
  <c r="G24" i="8" s="1"/>
  <c r="I65" i="9" s="1"/>
  <c r="J65" s="1"/>
  <c r="L1154" i="7"/>
  <c r="H185" i="8"/>
  <c r="F142" i="7"/>
  <c r="L142" s="1"/>
  <c r="K142"/>
  <c r="L1148"/>
  <c r="I137"/>
  <c r="H184" i="8"/>
  <c r="F146" i="7"/>
  <c r="K146"/>
  <c r="F136"/>
  <c r="K136"/>
  <c r="F141"/>
  <c r="K141"/>
  <c r="K132"/>
  <c r="F132"/>
  <c r="L132" s="1"/>
  <c r="L1125"/>
  <c r="F1126"/>
  <c r="L1112"/>
  <c r="F1113"/>
  <c r="L1097"/>
  <c r="E176" i="8"/>
  <c r="E118" i="7"/>
  <c r="H175" i="8"/>
  <c r="K108" i="7"/>
  <c r="F108"/>
  <c r="L108" s="1"/>
  <c r="F107"/>
  <c r="K107"/>
  <c r="L1064"/>
  <c r="E171" i="8"/>
  <c r="H171" s="1"/>
  <c r="L1053" i="7"/>
  <c r="E169" i="8"/>
  <c r="H169" s="1"/>
  <c r="L1046" i="7"/>
  <c r="E168" i="8"/>
  <c r="H168" s="1"/>
  <c r="F87" i="7"/>
  <c r="K87"/>
  <c r="K79"/>
  <c r="F79"/>
  <c r="L55"/>
  <c r="F56"/>
  <c r="I42"/>
  <c r="H162" i="8"/>
  <c r="L1016" i="7"/>
  <c r="F43"/>
  <c r="J1010"/>
  <c r="L1009"/>
  <c r="F36"/>
  <c r="F25"/>
  <c r="K25"/>
  <c r="F989"/>
  <c r="L989" s="1"/>
  <c r="I990" s="1"/>
  <c r="K989"/>
  <c r="F982"/>
  <c r="L982" s="1"/>
  <c r="I983" s="1"/>
  <c r="K982"/>
  <c r="F6"/>
  <c r="F13"/>
  <c r="E144" i="8"/>
  <c r="G136"/>
  <c r="I383" i="9" s="1"/>
  <c r="J383" s="1"/>
  <c r="J417" s="1"/>
  <c r="I20" i="10" s="1"/>
  <c r="J20" s="1"/>
  <c r="G96" i="8"/>
  <c r="L643" i="7"/>
  <c r="F89" i="8"/>
  <c r="J591" i="7"/>
  <c r="K591"/>
  <c r="L564"/>
  <c r="F566"/>
  <c r="F80" i="8"/>
  <c r="L538" i="7"/>
  <c r="L157"/>
  <c r="H26" i="8"/>
  <c r="L72" i="7"/>
  <c r="F74"/>
  <c r="F11" i="8"/>
  <c r="L68" i="7"/>
  <c r="G262" i="9" l="1"/>
  <c r="H262" s="1"/>
  <c r="G595" i="7"/>
  <c r="H144" i="8"/>
  <c r="E391" i="9"/>
  <c r="F337"/>
  <c r="L337" s="1"/>
  <c r="K337"/>
  <c r="F297"/>
  <c r="L297" s="1"/>
  <c r="K297"/>
  <c r="G278" i="8"/>
  <c r="L1749" i="7"/>
  <c r="F1327"/>
  <c r="L1326"/>
  <c r="K1455"/>
  <c r="F1455"/>
  <c r="F1546"/>
  <c r="K1546"/>
  <c r="H80" i="8"/>
  <c r="G232" i="9"/>
  <c r="K21" i="10"/>
  <c r="F21"/>
  <c r="L21" s="1"/>
  <c r="H96" i="8"/>
  <c r="I296" i="9"/>
  <c r="J1390" i="7"/>
  <c r="G225" i="8" s="1"/>
  <c r="F305" i="9"/>
  <c r="L305" s="1"/>
  <c r="K305"/>
  <c r="F319"/>
  <c r="L319" s="1"/>
  <c r="K319"/>
  <c r="K230"/>
  <c r="F230"/>
  <c r="L230" s="1"/>
  <c r="K1468" i="7"/>
  <c r="F1468"/>
  <c r="L219"/>
  <c r="L248"/>
  <c r="H187" i="9"/>
  <c r="G13" i="10" s="1"/>
  <c r="H13" s="1"/>
  <c r="H11" i="8"/>
  <c r="G12" i="9"/>
  <c r="F319" i="7"/>
  <c r="K319"/>
  <c r="L1315"/>
  <c r="J1316"/>
  <c r="L294" i="9"/>
  <c r="F1429" i="7"/>
  <c r="K1429"/>
  <c r="J235" i="9"/>
  <c r="L215"/>
  <c r="L217"/>
  <c r="H100" i="8"/>
  <c r="I300" i="9"/>
  <c r="F348"/>
  <c r="E18" i="10" s="1"/>
  <c r="L332" i="9"/>
  <c r="L348" s="1"/>
  <c r="F1533" i="7"/>
  <c r="K1533"/>
  <c r="F1442"/>
  <c r="K1442"/>
  <c r="K248"/>
  <c r="F571"/>
  <c r="E85" i="8" s="1"/>
  <c r="F598" i="7"/>
  <c r="F835"/>
  <c r="F25" i="10"/>
  <c r="L25" s="1"/>
  <c r="T25" s="1"/>
  <c r="K25"/>
  <c r="F24"/>
  <c r="L24" s="1"/>
  <c r="T24" s="1"/>
  <c r="K24"/>
  <c r="F954" i="7"/>
  <c r="E152" i="8" s="1"/>
  <c r="E442" i="9" s="1"/>
  <c r="F960" i="7"/>
  <c r="G950"/>
  <c r="J1743"/>
  <c r="L1742"/>
  <c r="E143" i="8"/>
  <c r="L902" i="7"/>
  <c r="F892"/>
  <c r="L891"/>
  <c r="F881"/>
  <c r="L880"/>
  <c r="F886"/>
  <c r="L885"/>
  <c r="L875"/>
  <c r="F876"/>
  <c r="F864"/>
  <c r="L863"/>
  <c r="F870"/>
  <c r="L869"/>
  <c r="F1693"/>
  <c r="L1692"/>
  <c r="H266" i="8"/>
  <c r="E1674" i="7"/>
  <c r="E129" i="8"/>
  <c r="L829" i="7"/>
  <c r="F812"/>
  <c r="L812" s="1"/>
  <c r="K812"/>
  <c r="F808"/>
  <c r="L808" s="1"/>
  <c r="K808"/>
  <c r="K814"/>
  <c r="F814"/>
  <c r="L814" s="1"/>
  <c r="H257" i="8"/>
  <c r="E807" i="7"/>
  <c r="E813"/>
  <c r="H254" i="8"/>
  <c r="E801" i="7"/>
  <c r="F841"/>
  <c r="L838"/>
  <c r="L789"/>
  <c r="F791"/>
  <c r="E123" i="8" s="1"/>
  <c r="E350" i="9" s="1"/>
  <c r="L795" i="7"/>
  <c r="F797"/>
  <c r="H791"/>
  <c r="L788"/>
  <c r="E130" i="8"/>
  <c r="L835" i="7"/>
  <c r="L822"/>
  <c r="E128" i="8"/>
  <c r="L1559" i="7"/>
  <c r="E248" i="8"/>
  <c r="E90"/>
  <c r="E263" i="9" s="1"/>
  <c r="F581" i="7"/>
  <c r="K581"/>
  <c r="L575"/>
  <c r="F577"/>
  <c r="G88" i="8"/>
  <c r="L587" i="7"/>
  <c r="L919"/>
  <c r="E145" i="8"/>
  <c r="L571" i="7"/>
  <c r="F543"/>
  <c r="L542"/>
  <c r="L480"/>
  <c r="F481"/>
  <c r="L466"/>
  <c r="F467"/>
  <c r="L1398"/>
  <c r="E226" i="8"/>
  <c r="F379" i="7"/>
  <c r="L378"/>
  <c r="L372"/>
  <c r="F373"/>
  <c r="F1368"/>
  <c r="K1368"/>
  <c r="K1355"/>
  <c r="F1355"/>
  <c r="F362"/>
  <c r="L361"/>
  <c r="F352"/>
  <c r="L356"/>
  <c r="F357"/>
  <c r="F1299"/>
  <c r="L1298"/>
  <c r="F1293"/>
  <c r="K1293"/>
  <c r="F327"/>
  <c r="L326"/>
  <c r="F1261"/>
  <c r="L1257"/>
  <c r="L1231"/>
  <c r="F1234"/>
  <c r="I282"/>
  <c r="H198" i="8"/>
  <c r="L1214" i="7"/>
  <c r="J1215"/>
  <c r="F232"/>
  <c r="F237"/>
  <c r="K219"/>
  <c r="K226"/>
  <c r="L226"/>
  <c r="F220"/>
  <c r="L217"/>
  <c r="F283"/>
  <c r="L281"/>
  <c r="L224"/>
  <c r="F227"/>
  <c r="F213"/>
  <c r="L211"/>
  <c r="L287"/>
  <c r="F289"/>
  <c r="L247"/>
  <c r="F249"/>
  <c r="F256"/>
  <c r="L254"/>
  <c r="F263"/>
  <c r="L261"/>
  <c r="L268"/>
  <c r="F270"/>
  <c r="F277"/>
  <c r="L275"/>
  <c r="F243"/>
  <c r="L241"/>
  <c r="L1183"/>
  <c r="E190" i="8"/>
  <c r="F160" i="7"/>
  <c r="K160"/>
  <c r="K310"/>
  <c r="F310"/>
  <c r="F167"/>
  <c r="K167"/>
  <c r="J137"/>
  <c r="K137"/>
  <c r="F143"/>
  <c r="L141"/>
  <c r="F148"/>
  <c r="L146"/>
  <c r="F138"/>
  <c r="L136"/>
  <c r="L1126"/>
  <c r="E181" i="8"/>
  <c r="L1113" i="7"/>
  <c r="E179" i="8"/>
  <c r="H176"/>
  <c r="E119" i="7"/>
  <c r="K118"/>
  <c r="F118"/>
  <c r="L107"/>
  <c r="F111"/>
  <c r="F89"/>
  <c r="L87"/>
  <c r="L79"/>
  <c r="F80"/>
  <c r="E9" i="8"/>
  <c r="L56" i="7"/>
  <c r="J42"/>
  <c r="K42"/>
  <c r="E8" i="8"/>
  <c r="E9" i="9" s="1"/>
  <c r="G161" i="8"/>
  <c r="L1010" i="7"/>
  <c r="E7" i="8"/>
  <c r="E8" i="9" s="1"/>
  <c r="F26" i="7"/>
  <c r="L25"/>
  <c r="J990"/>
  <c r="K990"/>
  <c r="J983"/>
  <c r="K983"/>
  <c r="L591"/>
  <c r="J592"/>
  <c r="L566"/>
  <c r="E84" i="8"/>
  <c r="L74" i="7"/>
  <c r="E12" i="8"/>
  <c r="H85" l="1"/>
  <c r="E258" i="9"/>
  <c r="H130" i="8"/>
  <c r="E357" i="9"/>
  <c r="I455" i="7"/>
  <c r="J455" s="1"/>
  <c r="J457" s="1"/>
  <c r="G73" i="8" s="1"/>
  <c r="I225" i="9" s="1"/>
  <c r="J225" s="1"/>
  <c r="I407" i="7"/>
  <c r="J407" s="1"/>
  <c r="J409" s="1"/>
  <c r="G67" i="8" s="1"/>
  <c r="I219" i="9" s="1"/>
  <c r="J219" s="1"/>
  <c r="I423" i="7"/>
  <c r="J423" s="1"/>
  <c r="J425" s="1"/>
  <c r="G69" i="8" s="1"/>
  <c r="I221" i="9" s="1"/>
  <c r="J221" s="1"/>
  <c r="I439" i="7"/>
  <c r="J439" s="1"/>
  <c r="J441" s="1"/>
  <c r="G71" i="8" s="1"/>
  <c r="I223" i="9" s="1"/>
  <c r="J223" s="1"/>
  <c r="I399" i="7"/>
  <c r="J399" s="1"/>
  <c r="J401" s="1"/>
  <c r="G66" i="8" s="1"/>
  <c r="I218" i="9" s="1"/>
  <c r="I431" i="7"/>
  <c r="J431" s="1"/>
  <c r="J433" s="1"/>
  <c r="G70" i="8" s="1"/>
  <c r="I222" i="9" s="1"/>
  <c r="J222" s="1"/>
  <c r="I447" i="7"/>
  <c r="J447" s="1"/>
  <c r="J449" s="1"/>
  <c r="G72" i="8" s="1"/>
  <c r="I224" i="9" s="1"/>
  <c r="J224" s="1"/>
  <c r="I415" i="7"/>
  <c r="J415" s="1"/>
  <c r="J417" s="1"/>
  <c r="G68" i="8" s="1"/>
  <c r="I220" i="9" s="1"/>
  <c r="J220" s="1"/>
  <c r="H84" i="8"/>
  <c r="E236" i="9"/>
  <c r="H143" i="8"/>
  <c r="E390" i="9"/>
  <c r="I953" i="7"/>
  <c r="I959"/>
  <c r="H278" i="8"/>
  <c r="H145"/>
  <c r="E392" i="9"/>
  <c r="F263"/>
  <c r="L1533" i="7"/>
  <c r="F1540"/>
  <c r="F1436"/>
  <c r="L1429"/>
  <c r="J296" i="9"/>
  <c r="K296"/>
  <c r="H232"/>
  <c r="K232"/>
  <c r="F1462" i="7"/>
  <c r="L1455"/>
  <c r="H595"/>
  <c r="F9" i="9"/>
  <c r="H9" i="8"/>
  <c r="E10" i="9"/>
  <c r="F1449" i="7"/>
  <c r="L1442"/>
  <c r="F18" i="10"/>
  <c r="L18" s="1"/>
  <c r="K18"/>
  <c r="F320" i="7"/>
  <c r="L319"/>
  <c r="L1468"/>
  <c r="F1475"/>
  <c r="F391" i="9"/>
  <c r="L391" s="1"/>
  <c r="K391"/>
  <c r="H12" i="8"/>
  <c r="E13" i="9"/>
  <c r="F8"/>
  <c r="H88" i="8"/>
  <c r="I261" i="9"/>
  <c r="H128" i="8"/>
  <c r="E355" i="9"/>
  <c r="F350"/>
  <c r="H129" i="8"/>
  <c r="E356" i="9"/>
  <c r="F442"/>
  <c r="J300"/>
  <c r="L300" s="1"/>
  <c r="K300"/>
  <c r="G214" i="8"/>
  <c r="L1316" i="7"/>
  <c r="H12" i="9"/>
  <c r="K12"/>
  <c r="L1546" i="7"/>
  <c r="F1553"/>
  <c r="E216" i="8"/>
  <c r="L1327" i="7"/>
  <c r="E153" i="8"/>
  <c r="H950" i="7"/>
  <c r="G277" i="8"/>
  <c r="L1743" i="7"/>
  <c r="E141" i="8"/>
  <c r="L892" i="7"/>
  <c r="E139" i="8"/>
  <c r="L881" i="7"/>
  <c r="E140" i="8"/>
  <c r="L886" i="7"/>
  <c r="L876"/>
  <c r="E138" i="8"/>
  <c r="E136"/>
  <c r="L864" i="7"/>
  <c r="E137" i="8"/>
  <c r="L870" i="7"/>
  <c r="E268" i="8"/>
  <c r="L1693" i="7"/>
  <c r="K1674"/>
  <c r="F1674"/>
  <c r="F807"/>
  <c r="K807"/>
  <c r="K813"/>
  <c r="F813"/>
  <c r="F801"/>
  <c r="K801"/>
  <c r="E131" i="8"/>
  <c r="L841" i="7"/>
  <c r="L797"/>
  <c r="E124" i="8"/>
  <c r="F123"/>
  <c r="L791" i="7"/>
  <c r="E1525"/>
  <c r="H248" i="8"/>
  <c r="L581" i="7"/>
  <c r="F582"/>
  <c r="E86" i="8"/>
  <c r="L577" i="7"/>
  <c r="L543"/>
  <c r="E81" i="8"/>
  <c r="E76"/>
  <c r="L481" i="7"/>
  <c r="L467"/>
  <c r="E75" i="8"/>
  <c r="E448" i="7"/>
  <c r="E416"/>
  <c r="E456"/>
  <c r="E424"/>
  <c r="H226" i="8"/>
  <c r="E432" i="7"/>
  <c r="E440"/>
  <c r="E408"/>
  <c r="L379"/>
  <c r="E62" i="8"/>
  <c r="L373" i="7"/>
  <c r="E61" i="8"/>
  <c r="L1368" i="7"/>
  <c r="F1375"/>
  <c r="L1355"/>
  <c r="F1362"/>
  <c r="E59" i="8"/>
  <c r="L362" i="7"/>
  <c r="E57" i="8"/>
  <c r="L357" i="7"/>
  <c r="E58" i="8"/>
  <c r="E211"/>
  <c r="L1299" i="7"/>
  <c r="L1293"/>
  <c r="F1294"/>
  <c r="E54" i="8"/>
  <c r="L327" i="7"/>
  <c r="L1261"/>
  <c r="E204" i="8"/>
  <c r="E199"/>
  <c r="L1234" i="7"/>
  <c r="J282"/>
  <c r="K282"/>
  <c r="G196" i="8"/>
  <c r="L1215" i="7"/>
  <c r="E38" i="8"/>
  <c r="E123" i="9" s="1"/>
  <c r="E39" i="8"/>
  <c r="E124" i="9" s="1"/>
  <c r="E36" i="8"/>
  <c r="L220" i="7"/>
  <c r="E37" i="8"/>
  <c r="L227" i="7"/>
  <c r="E46" i="8"/>
  <c r="E131" i="9" s="1"/>
  <c r="F131" s="1"/>
  <c r="L263" i="7"/>
  <c r="E43" i="8"/>
  <c r="E35"/>
  <c r="L213" i="7"/>
  <c r="E45" i="8"/>
  <c r="L277" i="7"/>
  <c r="L249"/>
  <c r="E41" i="8"/>
  <c r="E40"/>
  <c r="L243" i="7"/>
  <c r="E42" i="8"/>
  <c r="L256" i="7"/>
  <c r="E44" i="8"/>
  <c r="L270" i="7"/>
  <c r="L289"/>
  <c r="E47" i="8"/>
  <c r="E1169" i="7"/>
  <c r="H190" i="8"/>
  <c r="F171" i="7"/>
  <c r="L167"/>
  <c r="F164"/>
  <c r="L160"/>
  <c r="L310"/>
  <c r="L137"/>
  <c r="J138"/>
  <c r="G23" i="8" s="1"/>
  <c r="I64" i="9" s="1"/>
  <c r="J64" s="1"/>
  <c r="J95" s="1"/>
  <c r="I9" i="10" s="1"/>
  <c r="J9" s="1"/>
  <c r="E24" i="8"/>
  <c r="L143" i="7"/>
  <c r="L148"/>
  <c r="E25" i="8"/>
  <c r="E23"/>
  <c r="E64" i="9" s="1"/>
  <c r="H181" i="8"/>
  <c r="E131" i="7"/>
  <c r="H179" i="8"/>
  <c r="E126" i="7"/>
  <c r="F119"/>
  <c r="L119" s="1"/>
  <c r="K119"/>
  <c r="L118"/>
  <c r="E19" i="8"/>
  <c r="L111" i="7"/>
  <c r="E15" i="8"/>
  <c r="L89" i="7"/>
  <c r="L80"/>
  <c r="E13" i="8"/>
  <c r="J43" i="7"/>
  <c r="L42"/>
  <c r="I35"/>
  <c r="H161" i="8"/>
  <c r="E6"/>
  <c r="L26" i="7"/>
  <c r="L990"/>
  <c r="J991"/>
  <c r="L983"/>
  <c r="J984"/>
  <c r="G89" i="8"/>
  <c r="L592" i="7"/>
  <c r="H42" i="8" l="1"/>
  <c r="E127" i="9"/>
  <c r="H35" i="8"/>
  <c r="E120" i="9"/>
  <c r="F124"/>
  <c r="H61" i="8"/>
  <c r="E191" i="9"/>
  <c r="H75" i="8"/>
  <c r="E227" i="9"/>
  <c r="H81" i="8"/>
  <c r="E233" i="9"/>
  <c r="H138" i="8"/>
  <c r="E385" i="9"/>
  <c r="E443"/>
  <c r="F443" s="1"/>
  <c r="F356"/>
  <c r="L356" s="1"/>
  <c r="K356"/>
  <c r="F355"/>
  <c r="L355" s="1"/>
  <c r="K355"/>
  <c r="J953" i="7"/>
  <c r="L953" s="1"/>
  <c r="K953"/>
  <c r="H13" i="8"/>
  <c r="E14" i="9"/>
  <c r="H41" i="8"/>
  <c r="E126" i="9"/>
  <c r="E234" i="8"/>
  <c r="L1462" i="7"/>
  <c r="J959"/>
  <c r="K959"/>
  <c r="K236" i="9"/>
  <c r="F236"/>
  <c r="L236" s="1"/>
  <c r="F258"/>
  <c r="K258"/>
  <c r="H6" i="8"/>
  <c r="E7" i="9"/>
  <c r="H44" i="8"/>
  <c r="E129" i="9"/>
  <c r="H40" i="8"/>
  <c r="E125" i="9"/>
  <c r="H45" i="8"/>
  <c r="E130" i="9"/>
  <c r="H62" i="8"/>
  <c r="E192" i="9"/>
  <c r="H124" i="8"/>
  <c r="E351" i="9"/>
  <c r="E247" i="8"/>
  <c r="L1553" i="7"/>
  <c r="J261" i="9"/>
  <c r="K261"/>
  <c r="F13"/>
  <c r="L13" s="1"/>
  <c r="K13"/>
  <c r="E235" i="8"/>
  <c r="L1475" i="7"/>
  <c r="K10" i="9"/>
  <c r="F10"/>
  <c r="L10" s="1"/>
  <c r="E246" i="8"/>
  <c r="L1540" i="7"/>
  <c r="F392" i="9"/>
  <c r="L392" s="1"/>
  <c r="K392"/>
  <c r="H89" i="8"/>
  <c r="I595" i="7"/>
  <c r="I262" i="9"/>
  <c r="H19" i="8"/>
  <c r="E32" i="9"/>
  <c r="H58" i="8"/>
  <c r="E171" i="9"/>
  <c r="J218"/>
  <c r="J256" s="1"/>
  <c r="I15" i="10" s="1"/>
  <c r="J15" s="1"/>
  <c r="H47" i="8"/>
  <c r="E132" i="9"/>
  <c r="H36" i="8"/>
  <c r="E121" i="9"/>
  <c r="H54" i="8"/>
  <c r="E167" i="9"/>
  <c r="E170"/>
  <c r="H59" i="8"/>
  <c r="E189" i="9"/>
  <c r="H76" i="8"/>
  <c r="E228" i="9"/>
  <c r="H86" i="8"/>
  <c r="E259" i="9"/>
  <c r="H136" i="8"/>
  <c r="E383" i="9"/>
  <c r="H140" i="8"/>
  <c r="E387" i="9"/>
  <c r="H141" i="8"/>
  <c r="E388" i="9"/>
  <c r="I335" i="7"/>
  <c r="I345"/>
  <c r="H214" i="8"/>
  <c r="F463" i="9"/>
  <c r="E22" i="10" s="1"/>
  <c r="J325" i="9"/>
  <c r="I17" i="10" s="1"/>
  <c r="J17" s="1"/>
  <c r="L296" i="9"/>
  <c r="H15" i="8"/>
  <c r="E16" i="9"/>
  <c r="H25" i="8"/>
  <c r="E66" i="9"/>
  <c r="K64"/>
  <c r="F64"/>
  <c r="L64" s="1"/>
  <c r="H24" i="8"/>
  <c r="E65" i="9"/>
  <c r="H43" i="8"/>
  <c r="E128" i="9"/>
  <c r="H37" i="8"/>
  <c r="E122" i="9"/>
  <c r="F123"/>
  <c r="H123" i="8"/>
  <c r="G350" i="9"/>
  <c r="H131" i="8"/>
  <c r="E358" i="9"/>
  <c r="H137" i="8"/>
  <c r="E384" i="9"/>
  <c r="H139" i="8"/>
  <c r="E386" i="9"/>
  <c r="H216" i="8"/>
  <c r="E341" i="7"/>
  <c r="L12" i="9"/>
  <c r="H26"/>
  <c r="G7" i="10" s="1"/>
  <c r="H7" s="1"/>
  <c r="E53" i="8"/>
  <c r="L320" i="7"/>
  <c r="E233" i="8"/>
  <c r="L1449" i="7"/>
  <c r="G597"/>
  <c r="L232" i="9"/>
  <c r="H256"/>
  <c r="G15" i="10" s="1"/>
  <c r="H15" s="1"/>
  <c r="E232" i="8"/>
  <c r="L1436" i="7"/>
  <c r="K390" i="9"/>
  <c r="F390"/>
  <c r="L390" s="1"/>
  <c r="F357"/>
  <c r="L357" s="1"/>
  <c r="K357"/>
  <c r="F123" i="7"/>
  <c r="L123" s="1"/>
  <c r="H954"/>
  <c r="I950"/>
  <c r="H277" i="8"/>
  <c r="E852" i="7"/>
  <c r="H268" i="8"/>
  <c r="F1675" i="7"/>
  <c r="L1674"/>
  <c r="L807"/>
  <c r="F809"/>
  <c r="F815"/>
  <c r="L813"/>
  <c r="L801"/>
  <c r="F803"/>
  <c r="F1525"/>
  <c r="K1525"/>
  <c r="E87" i="8"/>
  <c r="L582" i="7"/>
  <c r="F448"/>
  <c r="K448"/>
  <c r="K432"/>
  <c r="F432"/>
  <c r="K416"/>
  <c r="F416"/>
  <c r="K440"/>
  <c r="F440"/>
  <c r="F456"/>
  <c r="K456"/>
  <c r="K408"/>
  <c r="F408"/>
  <c r="F424"/>
  <c r="K424"/>
  <c r="E222" i="8"/>
  <c r="L1375" i="7"/>
  <c r="E221" i="8"/>
  <c r="E1388" i="7" s="1"/>
  <c r="L1362"/>
  <c r="E331"/>
  <c r="H211" i="8"/>
  <c r="E210"/>
  <c r="L1294" i="7"/>
  <c r="E312"/>
  <c r="H204" i="8"/>
  <c r="H199"/>
  <c r="E301" i="7"/>
  <c r="J283"/>
  <c r="L282"/>
  <c r="I231"/>
  <c r="I236"/>
  <c r="H196" i="8"/>
  <c r="F1169" i="7"/>
  <c r="K1169"/>
  <c r="E28" i="8"/>
  <c r="L171" i="7"/>
  <c r="E27" i="8"/>
  <c r="L164" i="7"/>
  <c r="H23" i="8"/>
  <c r="L138" i="7"/>
  <c r="F131"/>
  <c r="K131"/>
  <c r="F126"/>
  <c r="K126"/>
  <c r="G8" i="8"/>
  <c r="L43" i="7"/>
  <c r="J35"/>
  <c r="K35"/>
  <c r="G158" i="8"/>
  <c r="L991" i="7"/>
  <c r="G157" i="8"/>
  <c r="L984" i="7"/>
  <c r="E1422" l="1"/>
  <c r="H235" i="8"/>
  <c r="L258" i="9"/>
  <c r="K597" i="7"/>
  <c r="H597"/>
  <c r="F130" i="9"/>
  <c r="L130" s="1"/>
  <c r="K130"/>
  <c r="F126"/>
  <c r="L126" s="1"/>
  <c r="K126"/>
  <c r="H8" i="8"/>
  <c r="I9" i="9"/>
  <c r="H28" i="8"/>
  <c r="E99" i="9"/>
  <c r="H87" i="8"/>
  <c r="E260" i="9"/>
  <c r="E1416" i="7"/>
  <c r="H232" i="8"/>
  <c r="F341" i="7"/>
  <c r="K341"/>
  <c r="F384" i="9"/>
  <c r="L384" s="1"/>
  <c r="K384"/>
  <c r="H350"/>
  <c r="K350"/>
  <c r="F122"/>
  <c r="L122" s="1"/>
  <c r="K122"/>
  <c r="K65"/>
  <c r="F65"/>
  <c r="L65" s="1"/>
  <c r="F66"/>
  <c r="L66" s="1"/>
  <c r="K66"/>
  <c r="J335" i="7"/>
  <c r="K335"/>
  <c r="J595"/>
  <c r="K595"/>
  <c r="H247" i="8"/>
  <c r="E1521" i="7"/>
  <c r="H234" i="8"/>
  <c r="E1421" i="7"/>
  <c r="H27" i="8"/>
  <c r="E98" i="9"/>
  <c r="F386"/>
  <c r="L386" s="1"/>
  <c r="K386"/>
  <c r="F358"/>
  <c r="L358" s="1"/>
  <c r="K358"/>
  <c r="F128"/>
  <c r="L128" s="1"/>
  <c r="K128"/>
  <c r="F16"/>
  <c r="L16" s="1"/>
  <c r="K16"/>
  <c r="E1520" i="7"/>
  <c r="H246" i="8"/>
  <c r="L261" i="9"/>
  <c r="J960" i="7"/>
  <c r="L959"/>
  <c r="H53" i="8"/>
  <c r="E166" i="9"/>
  <c r="F22" i="10"/>
  <c r="F388" i="9"/>
  <c r="L388" s="1"/>
  <c r="K388"/>
  <c r="F383"/>
  <c r="K383"/>
  <c r="K228"/>
  <c r="F228"/>
  <c r="L228" s="1"/>
  <c r="F170"/>
  <c r="K121"/>
  <c r="F121"/>
  <c r="L121" s="1"/>
  <c r="F32"/>
  <c r="K32"/>
  <c r="F351"/>
  <c r="K351"/>
  <c r="K129"/>
  <c r="F129"/>
  <c r="L129" s="1"/>
  <c r="F385"/>
  <c r="L385" s="1"/>
  <c r="K385"/>
  <c r="F227"/>
  <c r="L227" s="1"/>
  <c r="K227"/>
  <c r="F127"/>
  <c r="L127" s="1"/>
  <c r="K127"/>
  <c r="F1388" i="7"/>
  <c r="K1388"/>
  <c r="H233" i="8"/>
  <c r="E1417" i="7"/>
  <c r="J345"/>
  <c r="K345"/>
  <c r="F387" i="9"/>
  <c r="L387" s="1"/>
  <c r="K387"/>
  <c r="F259"/>
  <c r="L259" s="1"/>
  <c r="K259"/>
  <c r="F189"/>
  <c r="K189"/>
  <c r="F167"/>
  <c r="L167" s="1"/>
  <c r="K167"/>
  <c r="F132"/>
  <c r="L132" s="1"/>
  <c r="K132"/>
  <c r="F171"/>
  <c r="L171" s="1"/>
  <c r="K171"/>
  <c r="K262"/>
  <c r="J262"/>
  <c r="L262" s="1"/>
  <c r="F192"/>
  <c r="L192" s="1"/>
  <c r="K192"/>
  <c r="K125"/>
  <c r="F125"/>
  <c r="L125" s="1"/>
  <c r="F7"/>
  <c r="K7"/>
  <c r="F14"/>
  <c r="L14" s="1"/>
  <c r="K14"/>
  <c r="F233"/>
  <c r="L233" s="1"/>
  <c r="K233"/>
  <c r="F191"/>
  <c r="L191" s="1"/>
  <c r="K191"/>
  <c r="K120"/>
  <c r="F120"/>
  <c r="E20" i="8"/>
  <c r="F152"/>
  <c r="G442" i="9" s="1"/>
  <c r="J950" i="7"/>
  <c r="K950"/>
  <c r="K852"/>
  <c r="F852"/>
  <c r="L1675"/>
  <c r="E265" i="8"/>
  <c r="L809" i="7"/>
  <c r="E126" i="8"/>
  <c r="E127"/>
  <c r="L815" i="7"/>
  <c r="E125" i="8"/>
  <c r="L803" i="7"/>
  <c r="L1525"/>
  <c r="F1527"/>
  <c r="L424"/>
  <c r="L456"/>
  <c r="L448"/>
  <c r="L416"/>
  <c r="L408"/>
  <c r="L440"/>
  <c r="L432"/>
  <c r="H222" i="8"/>
  <c r="E1348" i="7"/>
  <c r="H221" i="8"/>
  <c r="E1347" i="7"/>
  <c r="K331"/>
  <c r="F331"/>
  <c r="L331" s="1"/>
  <c r="H210" i="8"/>
  <c r="E330" i="7"/>
  <c r="K312"/>
  <c r="F312"/>
  <c r="K301"/>
  <c r="F301"/>
  <c r="G46" i="8"/>
  <c r="L283" i="7"/>
  <c r="J231"/>
  <c r="K231"/>
  <c r="J236"/>
  <c r="K236"/>
  <c r="F1171"/>
  <c r="L1169"/>
  <c r="F133"/>
  <c r="L131"/>
  <c r="F128"/>
  <c r="L126"/>
  <c r="J36"/>
  <c r="L35"/>
  <c r="H158" i="8"/>
  <c r="I7" i="7"/>
  <c r="I14"/>
  <c r="I6"/>
  <c r="H157" i="8"/>
  <c r="I13" i="7"/>
  <c r="G153" i="8" l="1"/>
  <c r="L960" i="7"/>
  <c r="F1520"/>
  <c r="K1520"/>
  <c r="J598"/>
  <c r="G90" i="8" s="1"/>
  <c r="I263" i="9" s="1"/>
  <c r="J263" s="1"/>
  <c r="J279" s="1"/>
  <c r="I16" i="10" s="1"/>
  <c r="J16" s="1"/>
  <c r="L595" i="7"/>
  <c r="F1416"/>
  <c r="K1416"/>
  <c r="K1422"/>
  <c r="F1422"/>
  <c r="L1422" s="1"/>
  <c r="L120" i="9"/>
  <c r="F141"/>
  <c r="E11" i="10" s="1"/>
  <c r="K1421" i="7"/>
  <c r="F1421"/>
  <c r="F99" i="9"/>
  <c r="L99" s="1"/>
  <c r="K99"/>
  <c r="H127" i="8"/>
  <c r="E354" i="9"/>
  <c r="H20" i="8"/>
  <c r="E61" i="9"/>
  <c r="L189"/>
  <c r="L351"/>
  <c r="J342" i="7"/>
  <c r="G56" i="8" s="1"/>
  <c r="I169" i="9" s="1"/>
  <c r="J169" s="1"/>
  <c r="L335" i="7"/>
  <c r="H371" i="9"/>
  <c r="G19" i="10" s="1"/>
  <c r="H19" s="1"/>
  <c r="L350" i="9"/>
  <c r="L341" i="7"/>
  <c r="F342"/>
  <c r="H125" i="8"/>
  <c r="E352" i="9"/>
  <c r="L7"/>
  <c r="F26"/>
  <c r="E7" i="10" s="1"/>
  <c r="J352" i="7"/>
  <c r="L345"/>
  <c r="F1390"/>
  <c r="L1388"/>
  <c r="L32" i="9"/>
  <c r="L49" s="1"/>
  <c r="F49"/>
  <c r="E8" i="10" s="1"/>
  <c r="L383" i="9"/>
  <c r="L417" s="1"/>
  <c r="F417"/>
  <c r="E20" i="10" s="1"/>
  <c r="H126" i="8"/>
  <c r="E353" i="9"/>
  <c r="H442"/>
  <c r="L597" i="7"/>
  <c r="H598"/>
  <c r="H46" i="8"/>
  <c r="I131" i="9"/>
  <c r="K1417" i="7"/>
  <c r="F1417"/>
  <c r="L1417" s="1"/>
  <c r="F166" i="9"/>
  <c r="K166"/>
  <c r="F98"/>
  <c r="K98"/>
  <c r="K1521" i="7"/>
  <c r="F1521"/>
  <c r="L1521" s="1"/>
  <c r="F260" i="9"/>
  <c r="L260" s="1"/>
  <c r="K260"/>
  <c r="J9"/>
  <c r="L9" s="1"/>
  <c r="K9"/>
  <c r="J954" i="7"/>
  <c r="L950"/>
  <c r="F853"/>
  <c r="L852"/>
  <c r="E844"/>
  <c r="H265" i="8"/>
  <c r="E245"/>
  <c r="L1527" i="7"/>
  <c r="K1348"/>
  <c r="F1348"/>
  <c r="L1348" s="1"/>
  <c r="K1347"/>
  <c r="F1347"/>
  <c r="F330"/>
  <c r="K330"/>
  <c r="L312"/>
  <c r="F313"/>
  <c r="F302"/>
  <c r="L301"/>
  <c r="J232"/>
  <c r="L231"/>
  <c r="J237"/>
  <c r="L236"/>
  <c r="E188" i="8"/>
  <c r="L1171" i="7"/>
  <c r="L133"/>
  <c r="E22" i="8"/>
  <c r="E63" i="9" s="1"/>
  <c r="E21" i="8"/>
  <c r="L128" i="7"/>
  <c r="G7" i="8"/>
  <c r="L36" i="7"/>
  <c r="J13"/>
  <c r="L13" s="1"/>
  <c r="K13"/>
  <c r="K14"/>
  <c r="J14"/>
  <c r="L14" s="1"/>
  <c r="K7"/>
  <c r="J7"/>
  <c r="L7" s="1"/>
  <c r="J6"/>
  <c r="L6" s="1"/>
  <c r="K6"/>
  <c r="H7" i="8" l="1"/>
  <c r="I8" i="9"/>
  <c r="G57" i="8"/>
  <c r="L352" i="7"/>
  <c r="F63" i="9"/>
  <c r="L63" s="1"/>
  <c r="K63"/>
  <c r="L342" i="7"/>
  <c r="E56" i="8"/>
  <c r="F354" i="9"/>
  <c r="L354" s="1"/>
  <c r="K354"/>
  <c r="F1423" i="7"/>
  <c r="L1421"/>
  <c r="H21" i="8"/>
  <c r="E62" i="9"/>
  <c r="L166"/>
  <c r="H463"/>
  <c r="G22" i="10" s="1"/>
  <c r="E225" i="8"/>
  <c r="L1390" i="7"/>
  <c r="F1418"/>
  <c r="L1416"/>
  <c r="F1522"/>
  <c r="L1520"/>
  <c r="L98" i="9"/>
  <c r="I443"/>
  <c r="H153" i="8"/>
  <c r="F90"/>
  <c r="L598" i="7"/>
  <c r="F353" i="9"/>
  <c r="L353" s="1"/>
  <c r="K353"/>
  <c r="F8" i="10"/>
  <c r="L8" s="1"/>
  <c r="K8"/>
  <c r="F352" i="9"/>
  <c r="K352"/>
  <c r="K131"/>
  <c r="J131"/>
  <c r="L131" s="1"/>
  <c r="F20" i="10"/>
  <c r="L20" s="1"/>
  <c r="K20"/>
  <c r="F7"/>
  <c r="K61" i="9"/>
  <c r="F61"/>
  <c r="F11" i="10"/>
  <c r="I8" i="7"/>
  <c r="F279" i="9"/>
  <c r="E16" i="10" s="1"/>
  <c r="G152" i="8"/>
  <c r="L954" i="7"/>
  <c r="L853"/>
  <c r="E134" i="8"/>
  <c r="K844" i="7"/>
  <c r="F844"/>
  <c r="E752"/>
  <c r="H245" i="8"/>
  <c r="F1349" i="7"/>
  <c r="L1347"/>
  <c r="F332"/>
  <c r="L330"/>
  <c r="L313"/>
  <c r="E52" i="8"/>
  <c r="L302" i="7"/>
  <c r="E50" i="8"/>
  <c r="G38"/>
  <c r="L232" i="7"/>
  <c r="G39" i="8"/>
  <c r="L237" i="7"/>
  <c r="H188" i="8"/>
  <c r="E204" i="7"/>
  <c r="E194"/>
  <c r="H22" i="8"/>
  <c r="E190" i="7"/>
  <c r="E200"/>
  <c r="I15"/>
  <c r="K15" s="1"/>
  <c r="J8"/>
  <c r="K8"/>
  <c r="H38" i="8" l="1"/>
  <c r="I123" i="9"/>
  <c r="F16" i="10"/>
  <c r="G263" i="9"/>
  <c r="H90" i="8"/>
  <c r="E230"/>
  <c r="L1418" i="7"/>
  <c r="H22" i="10"/>
  <c r="H39" i="8"/>
  <c r="I124" i="9"/>
  <c r="H152" i="8"/>
  <c r="I442" i="9"/>
  <c r="L352"/>
  <c r="K443"/>
  <c r="J443"/>
  <c r="L443" s="1"/>
  <c r="F62"/>
  <c r="L62" s="1"/>
  <c r="K62"/>
  <c r="J8"/>
  <c r="L8" s="1"/>
  <c r="K8"/>
  <c r="H56" i="8"/>
  <c r="E169" i="9"/>
  <c r="H52" i="8"/>
  <c r="E145" i="9"/>
  <c r="H134" i="8"/>
  <c r="E361" i="9"/>
  <c r="H50" i="8"/>
  <c r="E143" i="9"/>
  <c r="L61"/>
  <c r="L95" s="1"/>
  <c r="F95"/>
  <c r="E9" i="10" s="1"/>
  <c r="L1522" i="7"/>
  <c r="E244" i="8"/>
  <c r="E423" i="7"/>
  <c r="E407"/>
  <c r="H225" i="8"/>
  <c r="E431" i="7"/>
  <c r="E447"/>
  <c r="E455"/>
  <c r="E439"/>
  <c r="E415"/>
  <c r="E399"/>
  <c r="E231" i="8"/>
  <c r="L1423" i="7"/>
  <c r="I170" i="9"/>
  <c r="H57" i="8"/>
  <c r="L844" i="7"/>
  <c r="F845"/>
  <c r="K752"/>
  <c r="F752"/>
  <c r="L1349"/>
  <c r="E220" i="8"/>
  <c r="E55"/>
  <c r="L332" i="7"/>
  <c r="F194"/>
  <c r="L194" s="1"/>
  <c r="K194"/>
  <c r="F204"/>
  <c r="L204" s="1"/>
  <c r="K204"/>
  <c r="F190"/>
  <c r="K190"/>
  <c r="K200"/>
  <c r="F200"/>
  <c r="J15"/>
  <c r="L15" s="1"/>
  <c r="L8"/>
  <c r="J9"/>
  <c r="K399" l="1"/>
  <c r="F399"/>
  <c r="L399" s="1"/>
  <c r="K447"/>
  <c r="F447"/>
  <c r="K423"/>
  <c r="F423"/>
  <c r="H263" i="9"/>
  <c r="K263"/>
  <c r="E549" i="7"/>
  <c r="E743"/>
  <c r="H231" i="8"/>
  <c r="E557" i="7"/>
  <c r="K455"/>
  <c r="F455"/>
  <c r="F407"/>
  <c r="K407"/>
  <c r="F9" i="10"/>
  <c r="K9"/>
  <c r="K361" i="9"/>
  <c r="F361"/>
  <c r="L361" s="1"/>
  <c r="F169"/>
  <c r="L169" s="1"/>
  <c r="K169"/>
  <c r="J442"/>
  <c r="K442"/>
  <c r="J123"/>
  <c r="K123"/>
  <c r="H55" i="8"/>
  <c r="E168" i="9"/>
  <c r="F439" i="7"/>
  <c r="K439"/>
  <c r="E556"/>
  <c r="E548"/>
  <c r="H230" i="8"/>
  <c r="J170" i="9"/>
  <c r="K170"/>
  <c r="F415" i="7"/>
  <c r="K415"/>
  <c r="F431"/>
  <c r="K431"/>
  <c r="E751"/>
  <c r="H244" i="8"/>
  <c r="F143" i="9"/>
  <c r="K143"/>
  <c r="F145"/>
  <c r="L145" s="1"/>
  <c r="K145"/>
  <c r="J124"/>
  <c r="L124" s="1"/>
  <c r="K124"/>
  <c r="J16" i="7"/>
  <c r="L845"/>
  <c r="E132" i="8"/>
  <c r="L752" i="7"/>
  <c r="E400"/>
  <c r="E366"/>
  <c r="H220" i="8"/>
  <c r="F197" i="7"/>
  <c r="L190"/>
  <c r="F207"/>
  <c r="L200"/>
  <c r="L9"/>
  <c r="G4" i="8"/>
  <c r="G5"/>
  <c r="L16" i="7"/>
  <c r="H132" i="8" l="1"/>
  <c r="E359" i="9"/>
  <c r="L9" i="10"/>
  <c r="F549" i="7"/>
  <c r="L549" s="1"/>
  <c r="K549"/>
  <c r="L143" i="9"/>
  <c r="L164" s="1"/>
  <c r="F164"/>
  <c r="E12" i="10" s="1"/>
  <c r="L170" i="9"/>
  <c r="J187"/>
  <c r="I13" i="10" s="1"/>
  <c r="J13" s="1"/>
  <c r="K556" i="7"/>
  <c r="F556"/>
  <c r="J463" i="9"/>
  <c r="I22" i="10" s="1"/>
  <c r="L442" i="9"/>
  <c r="L463" s="1"/>
  <c r="L407" i="7"/>
  <c r="F409"/>
  <c r="H279" i="9"/>
  <c r="G16" i="10" s="1"/>
  <c r="L263" i="9"/>
  <c r="L279" s="1"/>
  <c r="H5" i="8"/>
  <c r="I6" i="9"/>
  <c r="L439" i="7"/>
  <c r="F441"/>
  <c r="L123" i="9"/>
  <c r="L141" s="1"/>
  <c r="J141"/>
  <c r="I11" i="10" s="1"/>
  <c r="L431" i="7"/>
  <c r="F433"/>
  <c r="L455"/>
  <c r="F457"/>
  <c r="F743"/>
  <c r="K743"/>
  <c r="L423"/>
  <c r="F425"/>
  <c r="H4" i="8"/>
  <c r="I5" i="9"/>
  <c r="F751" i="7"/>
  <c r="K751"/>
  <c r="L415"/>
  <c r="F417"/>
  <c r="K548"/>
  <c r="F548"/>
  <c r="F168" i="9"/>
  <c r="K168"/>
  <c r="K557" i="7"/>
  <c r="F557"/>
  <c r="L557" s="1"/>
  <c r="L447"/>
  <c r="F449"/>
  <c r="K400"/>
  <c r="F400"/>
  <c r="F366"/>
  <c r="K366"/>
  <c r="E34" i="8"/>
  <c r="L207" i="7"/>
  <c r="L197"/>
  <c r="E33" i="8"/>
  <c r="E72" l="1"/>
  <c r="L449" i="7"/>
  <c r="H34" i="8"/>
  <c r="E105" i="9"/>
  <c r="L168"/>
  <c r="L187" s="1"/>
  <c r="F187"/>
  <c r="E13" i="10" s="1"/>
  <c r="F745" i="7"/>
  <c r="L743"/>
  <c r="H16" i="10"/>
  <c r="K16"/>
  <c r="J22"/>
  <c r="L22" s="1"/>
  <c r="K22"/>
  <c r="E68" i="8"/>
  <c r="L417" i="7"/>
  <c r="K5" i="9"/>
  <c r="J5"/>
  <c r="E70" i="8"/>
  <c r="L433" i="7"/>
  <c r="E71" i="8"/>
  <c r="L441" i="7"/>
  <c r="F359" i="9"/>
  <c r="K359"/>
  <c r="L751" i="7"/>
  <c r="F753"/>
  <c r="H33" i="8"/>
  <c r="E104" i="9"/>
  <c r="L548" i="7"/>
  <c r="F550"/>
  <c r="E69" i="8"/>
  <c r="L425" i="7"/>
  <c r="E73" i="8"/>
  <c r="L457" i="7"/>
  <c r="J11" i="10"/>
  <c r="L11" s="1"/>
  <c r="K11"/>
  <c r="J6" i="9"/>
  <c r="L6" s="1"/>
  <c r="K6"/>
  <c r="L409" i="7"/>
  <c r="E67" i="8"/>
  <c r="F560" i="7"/>
  <c r="L556"/>
  <c r="K12" i="10"/>
  <c r="F12"/>
  <c r="L12" s="1"/>
  <c r="L366" i="7"/>
  <c r="F367"/>
  <c r="L400"/>
  <c r="F401"/>
  <c r="H69" i="8" l="1"/>
  <c r="E221" i="9"/>
  <c r="L359"/>
  <c r="L371" s="1"/>
  <c r="F371"/>
  <c r="E19" i="10" s="1"/>
  <c r="H70" i="8"/>
  <c r="E222" i="9"/>
  <c r="H68" i="8"/>
  <c r="E220" i="9"/>
  <c r="G6" i="10"/>
  <c r="H6" s="1"/>
  <c r="G5" s="1"/>
  <c r="H5" s="1"/>
  <c r="L16"/>
  <c r="H72" i="8"/>
  <c r="E224" i="9"/>
  <c r="H67" i="8"/>
  <c r="E219" i="9"/>
  <c r="F104"/>
  <c r="K104"/>
  <c r="F13" i="10"/>
  <c r="L13" s="1"/>
  <c r="K13"/>
  <c r="E83" i="8"/>
  <c r="L560" i="7"/>
  <c r="H73" i="8"/>
  <c r="E225" i="9"/>
  <c r="H71" i="8"/>
  <c r="E223" i="9"/>
  <c r="E113" i="8"/>
  <c r="L745" i="7"/>
  <c r="L550"/>
  <c r="E82" i="8"/>
  <c r="L753" i="7"/>
  <c r="E114" i="8"/>
  <c r="J26" i="9"/>
  <c r="I7" i="10" s="1"/>
  <c r="L5" i="9"/>
  <c r="L26" s="1"/>
  <c r="F105"/>
  <c r="L105" s="1"/>
  <c r="K105"/>
  <c r="L367" i="7"/>
  <c r="E60" i="8"/>
  <c r="E66"/>
  <c r="L401" i="7"/>
  <c r="H66" i="8" l="1"/>
  <c r="E218" i="9"/>
  <c r="H113" i="8"/>
  <c r="E322" i="9"/>
  <c r="H26" i="10"/>
  <c r="H114" i="8"/>
  <c r="E323" i="9"/>
  <c r="F225"/>
  <c r="L225" s="1"/>
  <c r="K225"/>
  <c r="K219"/>
  <c r="F219"/>
  <c r="L219" s="1"/>
  <c r="K222"/>
  <c r="F222"/>
  <c r="L222" s="1"/>
  <c r="F221"/>
  <c r="L221" s="1"/>
  <c r="K221"/>
  <c r="J7" i="10"/>
  <c r="K7"/>
  <c r="H83" i="8"/>
  <c r="E235" i="9"/>
  <c r="L104"/>
  <c r="L118" s="1"/>
  <c r="F118"/>
  <c r="E10" i="10" s="1"/>
  <c r="H60" i="8"/>
  <c r="E190" i="9"/>
  <c r="H82" i="8"/>
  <c r="E234" i="9"/>
  <c r="F223"/>
  <c r="L223" s="1"/>
  <c r="K223"/>
  <c r="K224"/>
  <c r="F224"/>
  <c r="L224" s="1"/>
  <c r="K220"/>
  <c r="F220"/>
  <c r="L220" s="1"/>
  <c r="F19" i="10"/>
  <c r="L19" s="1"/>
  <c r="K19"/>
  <c r="I6" l="1"/>
  <c r="J6" s="1"/>
  <c r="I5" s="1"/>
  <c r="J5" s="1"/>
  <c r="L7"/>
  <c r="F234" i="9"/>
  <c r="L234" s="1"/>
  <c r="K234"/>
  <c r="F10" i="10"/>
  <c r="K10"/>
  <c r="F218" i="9"/>
  <c r="K218"/>
  <c r="F190"/>
  <c r="K190"/>
  <c r="F235"/>
  <c r="L235" s="1"/>
  <c r="K235"/>
  <c r="F323"/>
  <c r="L323" s="1"/>
  <c r="K323"/>
  <c r="F322"/>
  <c r="K322"/>
  <c r="L190" l="1"/>
  <c r="L210" s="1"/>
  <c r="F210"/>
  <c r="E14" i="10" s="1"/>
  <c r="L10"/>
  <c r="J26"/>
  <c r="L322" i="9"/>
  <c r="L325" s="1"/>
  <c r="F325"/>
  <c r="E17" i="10" s="1"/>
  <c r="L218" i="9"/>
  <c r="L256" s="1"/>
  <c r="F256"/>
  <c r="E15" i="10" s="1"/>
  <c r="F15" l="1"/>
  <c r="L15" s="1"/>
  <c r="K15"/>
  <c r="F14"/>
  <c r="K14"/>
  <c r="F17"/>
  <c r="L17" s="1"/>
  <c r="K17"/>
  <c r="L14" l="1"/>
  <c r="E6"/>
  <c r="F6" l="1"/>
  <c r="K6"/>
  <c r="E5" l="1"/>
  <c r="L6"/>
  <c r="F5" l="1"/>
  <c r="K5"/>
  <c r="L5" l="1"/>
  <c r="L26" s="1"/>
  <c r="F26"/>
</calcChain>
</file>

<file path=xl/sharedStrings.xml><?xml version="1.0" encoding="utf-8"?>
<sst xmlns="http://schemas.openxmlformats.org/spreadsheetml/2006/main" count="32287" uniqueCount="4489">
  <si>
    <t>공 종 별 집 계 표</t>
  </si>
  <si>
    <t>[ 내리도서관건립공사 ]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</si>
  <si>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</si>
  <si>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</si>
  <si>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</si>
  <si>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</si>
  <si>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</si>
  <si>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</si>
  <si>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</si>
  <si>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</si>
  <si>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</si>
  <si>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</si>
  <si>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</si>
  <si>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</si>
  <si>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</si>
  <si>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</si>
  <si>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</si>
  <si>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</si>
  <si>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</si>
  <si>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</si>
  <si>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</si>
  <si>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</si>
  <si>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</si>
  <si>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</si>
  <si>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</si>
  <si>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</si>
  <si>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</si>
  <si>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</si>
  <si>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</si>
  <si>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</si>
  <si>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</si>
  <si>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</si>
  <si>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</si>
  <si>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</si>
  <si>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</si>
  <si>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</si>
  <si>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</si>
  <si>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</si>
  <si>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</si>
  <si>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</si>
  <si>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</si>
  <si>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</si>
  <si>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</si>
  <si>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</si>
  <si>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</si>
  <si>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</si>
  <si>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</si>
  <si>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</si>
  <si>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</si>
  <si>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</si>
  <si>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</si>
  <si>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>01  내리도서관건립공사</t>
  </si>
  <si>
    <t/>
  </si>
  <si>
    <t>01</t>
  </si>
  <si>
    <t>0101  01.건축공사</t>
  </si>
  <si>
    <t>0101</t>
  </si>
  <si>
    <t>010101  가  설  공  사</t>
  </si>
  <si>
    <t>010101</t>
  </si>
  <si>
    <t>컨테이너형 가설건축물 - 사무실</t>
  </si>
  <si>
    <t>2.4*6.0*2.6m, 6개월</t>
  </si>
  <si>
    <t>개소</t>
  </si>
  <si>
    <t>5AFAD63DB5D1017FA6B2F1DC374F8A</t>
  </si>
  <si>
    <t>T</t>
  </si>
  <si>
    <t>F</t>
  </si>
  <si>
    <t>0101015AFAD63DB5D1017FA6B2F1DC374F8A</t>
  </si>
  <si>
    <t>컨테이너형 가설건축물 - 창고</t>
  </si>
  <si>
    <t>5AFAD63DB5D1017CED0A0812123B50</t>
  </si>
  <si>
    <t>0101015AFAD63DB5D1017CED0A0812123B50</t>
  </si>
  <si>
    <t>강관비계(쌍줄) 설치 및 해체</t>
  </si>
  <si>
    <t>6개월,10m이하(발판유)</t>
  </si>
  <si>
    <t>M2</t>
  </si>
  <si>
    <t>5AFAD63E5D61017ED0E05AC1621762</t>
  </si>
  <si>
    <t>0101015AFAD63E5D61017ED0E05AC1621762</t>
  </si>
  <si>
    <t>6개월,10m초과~20m이하(발판유)</t>
  </si>
  <si>
    <t>5AFAD63E5D61017ED0E05AC2098172</t>
  </si>
  <si>
    <t>0101015AFAD63E5D61017ED0E05AC2098172</t>
  </si>
  <si>
    <t>가설 계단 - 경사형</t>
  </si>
  <si>
    <t>6개월</t>
  </si>
  <si>
    <t>5AFAD63E5D61017ED0E165AD994BCE</t>
  </si>
  <si>
    <t>0101015AFAD63E5D61017ED0E165AD994BCE</t>
  </si>
  <si>
    <t>강관 조립말비계(이동식)</t>
  </si>
  <si>
    <t>높이 2m, 3개월</t>
  </si>
  <si>
    <t>대</t>
  </si>
  <si>
    <t>5AFAD63E5D61017ED0E6E6812ACCD3</t>
  </si>
  <si>
    <t>0101015AFAD63E5D61017ED0E6E6812ACCD3</t>
  </si>
  <si>
    <t>수평 규준틀</t>
  </si>
  <si>
    <t>평</t>
  </si>
  <si>
    <t>5AFAD63E5D61017ED189F1C424CB35</t>
  </si>
  <si>
    <t>0101015AFAD63E5D61017ED189F1C424CB35</t>
  </si>
  <si>
    <t>귀</t>
  </si>
  <si>
    <t>5AFAD63E5D61017ED189F1C7F869E0</t>
  </si>
  <si>
    <t>0101015AFAD63E5D61017ED189F1C7F869E0</t>
  </si>
  <si>
    <t>강관동바리 설치 및 해체</t>
  </si>
  <si>
    <t>3.5m 이하</t>
  </si>
  <si>
    <t>5AFAD63E5D61017DC8E8B638E58D20</t>
  </si>
  <si>
    <t>0101015AFAD63E5D61017DC8E8B638E58D20</t>
  </si>
  <si>
    <t>3.5m초과 ~ 4.2m 이하</t>
  </si>
  <si>
    <t>5AFAD63E5D61017DC8E8B6398B51AE</t>
  </si>
  <si>
    <t>0101015AFAD63E5D61017DC8E8B6398B51AE</t>
  </si>
  <si>
    <t>건축물현장정리</t>
  </si>
  <si>
    <t>5AFAD63B88E1017C21090218F66E1A</t>
  </si>
  <si>
    <t>0101015AFAD63B88E1017C21090218F66E1A</t>
  </si>
  <si>
    <t>먹메김</t>
  </si>
  <si>
    <t>5AFAD63B88E1017C210E8412087AB0</t>
  </si>
  <si>
    <t>0101015AFAD63B88E1017C210E8412087AB0</t>
  </si>
  <si>
    <t>건축물 보양 - 콘크리트</t>
  </si>
  <si>
    <t>살수</t>
  </si>
  <si>
    <t>5AFAD63B8BB1017ED1C43677CACFA2</t>
  </si>
  <si>
    <t>0101015AFAD63B8BB1017ED1C43677CACFA2</t>
  </si>
  <si>
    <t>건축물 보양 - 석재면, 테라조면</t>
  </si>
  <si>
    <t>하드롱지</t>
  </si>
  <si>
    <t>5AFAD63B8BB1017ED1C7884720C716</t>
  </si>
  <si>
    <t>0101015AFAD63B8BB1017ED1C7884720C716</t>
  </si>
  <si>
    <t>건축물 보양 - 타일</t>
  </si>
  <si>
    <t>톱밥</t>
  </si>
  <si>
    <t>5AFAD63B8BB1017ED1C7896D23BFAE</t>
  </si>
  <si>
    <t>0101015AFAD63B8BB1017ED1C7896D23BFAE</t>
  </si>
  <si>
    <t>[ 합           계 ]</t>
  </si>
  <si>
    <t>TOTAL</t>
  </si>
  <si>
    <t>010102  토 및 지정공사</t>
  </si>
  <si>
    <t>010102</t>
  </si>
  <si>
    <t>터파기/토사</t>
  </si>
  <si>
    <t>보통, 굴삭기 0.7m3 90%, 인력10%</t>
  </si>
  <si>
    <t>M3</t>
  </si>
  <si>
    <t>5AD5B654DDA10170820253E3FC8046</t>
  </si>
  <si>
    <t>0101025AD5B654DDA10170820253E3FC8046</t>
  </si>
  <si>
    <t>토사 운반/단지외 15km</t>
  </si>
  <si>
    <t>보통, 덤프 24ton+굴삭기 0.7m3(고르기 별도)</t>
  </si>
  <si>
    <t>5AD5B6579201017D733AC7B2FFCC8B</t>
  </si>
  <si>
    <t>0101025AD5B6579201017D733AC7B2FFCC8B</t>
  </si>
  <si>
    <t>토사 운반/단지외 15km(토목공사)</t>
  </si>
  <si>
    <t>5AD5B6579201017D733AC7B2FFCCFA</t>
  </si>
  <si>
    <t>0101025AD5B6579201017D733AC7B2FFCCFA</t>
  </si>
  <si>
    <t>되메우기/토사, 두께 10cm</t>
  </si>
  <si>
    <t>보통, 굴삭기 0.7m3+플레이트콤팩터 1.5ton+인력 10%</t>
  </si>
  <si>
    <t>5AD5B6595FF1017CC8C3B11FBF6F0D</t>
  </si>
  <si>
    <t>0101025AD5B6595FF1017CC8C3B11FBF6F0D</t>
  </si>
  <si>
    <t>잡석깔기지정</t>
  </si>
  <si>
    <t>장비, 백호0.2m3+진동롤러(핸드가이드식)</t>
  </si>
  <si>
    <t>5AFAF60CD2D10170E0DCA8A6A1B9CE</t>
  </si>
  <si>
    <t>0101025AFAF60CD2D10170E0DCA8A6A1B9CE</t>
  </si>
  <si>
    <t>010103  철근콘크리트공사</t>
  </si>
  <si>
    <t>010103</t>
  </si>
  <si>
    <t>레미콘(버림)</t>
  </si>
  <si>
    <t>25-18-15</t>
  </si>
  <si>
    <t>관급자재</t>
  </si>
  <si>
    <t>5DD5265C2911017E7E44FA7E7208EE733439B0</t>
  </si>
  <si>
    <t>0101035DD5265C2911017E7E44FA7E7208EE733439B0</t>
  </si>
  <si>
    <t>레미콘(무근)</t>
  </si>
  <si>
    <t>5DD5265C2911017E7E44FA7E7208EE733439BE</t>
  </si>
  <si>
    <t>0101035DD5265C2911017E7E44FA7E7208EE733439BE</t>
  </si>
  <si>
    <t>레미콘(구조)</t>
  </si>
  <si>
    <t>25-24-15</t>
  </si>
  <si>
    <t>5DD5265C2911017E7E44FA7E7208EE733436E4</t>
  </si>
  <si>
    <t>0101035DD5265C2911017E7E44FA7E7208EE733436E4</t>
  </si>
  <si>
    <t>콘크리트 펌프차 타설(무근, 진동기無)</t>
  </si>
  <si>
    <t>18m3, 슬럼프 15cm, 양호(매트기초 등)</t>
  </si>
  <si>
    <t>회</t>
  </si>
  <si>
    <t>5AFA86B8A941017C14754DF143A2F2</t>
  </si>
  <si>
    <t>0101035AFA86B8A941017C14754DF143A2F2</t>
  </si>
  <si>
    <t>콘크리트 펌프차 타설(무근, 진동기有)</t>
  </si>
  <si>
    <t>51m3, 슬럼프 15cm, 양호(매트기초 등)</t>
  </si>
  <si>
    <t>5AFA86B8A941017C1474A72C0FF1A1</t>
  </si>
  <si>
    <t>0101035AFA86B8A941017C1474A72C0FF1A1</t>
  </si>
  <si>
    <t>콘크리트 펌프차 타설(매트기초 등)</t>
  </si>
  <si>
    <t>221m3, 슬럼프 15cm, 양호</t>
  </si>
  <si>
    <t>5AFA86B8AA5101730AA7E4C33D24D2</t>
  </si>
  <si>
    <t>0101035AFA86B8AA5101730AA7E4C33D24D2</t>
  </si>
  <si>
    <t>콘크리트 펌프차 타설(벽,기둥,슬래브 등)</t>
  </si>
  <si>
    <t>69m3, 슬럼프 15cm, 양호</t>
  </si>
  <si>
    <t>5AFA86B8AA5101730AA53B28D89E0A</t>
  </si>
  <si>
    <t>0101035AFA86B8AA5101730AA53B28D89E0A</t>
  </si>
  <si>
    <t>157m3, 슬럼프 15cm, 양호</t>
  </si>
  <si>
    <t>5AFA86B8AA5101730AA53854795EF8</t>
  </si>
  <si>
    <t>0101035AFA86B8AA5101730AA53854795EF8</t>
  </si>
  <si>
    <t>172m3, 슬럼프 15cm, 양호</t>
  </si>
  <si>
    <t>5AFA86B8AA5101730AA53854795DD2</t>
  </si>
  <si>
    <t>0101035AFA86B8AA5101730AA53854795DD2</t>
  </si>
  <si>
    <t>185m3, 슬럼프 15cm, 양호</t>
  </si>
  <si>
    <t>5AFA86B8AA5101730AA53854795CCB</t>
  </si>
  <si>
    <t>0101035AFA86B8AA5101730AA53854795CCB</t>
  </si>
  <si>
    <t>경량기포 콘크리트 타설</t>
  </si>
  <si>
    <t>5AFA86B94E01017B40FD775E4D4511</t>
  </si>
  <si>
    <t>0101035AFA86B94E01017B40FD775E4D4511</t>
  </si>
  <si>
    <t>합판거푸집 설치 및 해체</t>
  </si>
  <si>
    <t>복잡 3회, 수직고 7m까지</t>
  </si>
  <si>
    <t>5AFA86BFD541017700BE3ADA475AC4</t>
  </si>
  <si>
    <t>0101035AFA86BFD541017700BE3ADA475AC4</t>
  </si>
  <si>
    <t>소규모 2회, 수직고 7m까지</t>
  </si>
  <si>
    <t>5AFA86BFD4A1017097759DFCF5E040</t>
  </si>
  <si>
    <t>0101035AFA86BFD4A1017097759DFCF5E040</t>
  </si>
  <si>
    <t>유로폼 설치 및 해체</t>
  </si>
  <si>
    <t>복잡, 수직고 7m까지</t>
  </si>
  <si>
    <t>5AFA86BFD3910179A49760A824B8A9</t>
  </si>
  <si>
    <t>0101035AFA86BFD3910179A49760A824B8A9</t>
  </si>
  <si>
    <t>보통, 수직고 7m까지</t>
  </si>
  <si>
    <t>5AFA86BFD3910179A49760A824BB7E</t>
  </si>
  <si>
    <t>0101035AFA86BFD3910179A49760A824BB7E</t>
  </si>
  <si>
    <t>간단, 수직고 7m까지</t>
  </si>
  <si>
    <t>5AFA86BFD3910179A49760A824BA57</t>
  </si>
  <si>
    <t>0101035AFA86BFD3910179A49760A824BA57</t>
  </si>
  <si>
    <t>이형철근</t>
  </si>
  <si>
    <t>SD400, HD10, 생산공장상차도</t>
  </si>
  <si>
    <t>TON</t>
  </si>
  <si>
    <t>5DD5265C287101789E98B68E6E9413B845E9CE</t>
  </si>
  <si>
    <t>0101035DD5265C287101789E98B68E6E9413B845E9CE</t>
  </si>
  <si>
    <t>SD400, HD13, 생산공장상차도</t>
  </si>
  <si>
    <t>5DD5265C287101789E98B68E6E9413B845E9CF</t>
  </si>
  <si>
    <t>0101035DD5265C287101789E98B68E6E9413B845E9CF</t>
  </si>
  <si>
    <t>SD400, HD16, 생산공장상차도</t>
  </si>
  <si>
    <t>5DD5265C287101789E98B68E6E9413B845E9CC</t>
  </si>
  <si>
    <t>0101035DD5265C287101789E98B68E6E9413B845E9CC</t>
  </si>
  <si>
    <t>SD400, HD22, 생산공장상차도</t>
  </si>
  <si>
    <t>5DD5265C287101789E98B68E6E9413B845E9CA</t>
  </si>
  <si>
    <t>0101035DD5265C287101789E98B68E6E9413B845E9CA</t>
  </si>
  <si>
    <t>철근, 현장 - 보통 가공 및 조립</t>
  </si>
  <si>
    <t>수직고 7m 미만</t>
  </si>
  <si>
    <t>5AFA86BC03D101764B34F2DF96AE1A</t>
  </si>
  <si>
    <t>0101035AFA86BC03D101764B34F2DF96AE1A</t>
  </si>
  <si>
    <t>철강설</t>
  </si>
  <si>
    <t>철강설, 고철, 작업설부산물</t>
  </si>
  <si>
    <t>kg</t>
  </si>
  <si>
    <t>수집상차도</t>
  </si>
  <si>
    <t>5DF016DEFB410171CD587F9C9A618CD8DD974F</t>
  </si>
  <si>
    <t>0101035DF016DEFB410171CD587F9C9A618CD8DD974F</t>
  </si>
  <si>
    <t>010104  조  적  공  사</t>
  </si>
  <si>
    <t>010104</t>
  </si>
  <si>
    <t>콘크리트벽돌</t>
  </si>
  <si>
    <t>콘크리트벽돌, 190*57*90mm, 부산, C종2급</t>
  </si>
  <si>
    <t>매</t>
  </si>
  <si>
    <t>5DD5265C2BC1017C90D905913E6BE200E431AC</t>
  </si>
  <si>
    <t>0101045DD5265C2BC1017C90D905913E6BE200E431AC</t>
  </si>
  <si>
    <t>0.5B 벽돌쌓기</t>
  </si>
  <si>
    <t>3.6m 이하</t>
  </si>
  <si>
    <t>5AFAA68A964101709CF94969F0F171</t>
  </si>
  <si>
    <t>0101045AFAA68A964101709CF94969F0F171</t>
  </si>
  <si>
    <t>1.0B 벽돌쌓기</t>
  </si>
  <si>
    <t>5AFAA68A964101709EA61CF2051A1A</t>
  </si>
  <si>
    <t>0101045AFAA68A964101709EA61CF2051A1A</t>
  </si>
  <si>
    <t>벽돌 운반</t>
  </si>
  <si>
    <t>인력, 1층</t>
  </si>
  <si>
    <t>천매</t>
  </si>
  <si>
    <t>5AFAA68A94910175F5BCCA537E455F</t>
  </si>
  <si>
    <t>0101045AFAA68A94910175F5BCCA537E455F</t>
  </si>
  <si>
    <t>인력, 2층</t>
  </si>
  <si>
    <t>5AFAA68A94910175F5BCCA525842E7</t>
  </si>
  <si>
    <t>0101045AFAA68A94910175F5BCCA525842E7</t>
  </si>
  <si>
    <t>인력, 3층</t>
  </si>
  <si>
    <t>5AFAA68A94910175F5BCCA51B1D896</t>
  </si>
  <si>
    <t>0101045AFAA68A94910175F5BCCA51B1D896</t>
  </si>
  <si>
    <t>인력, 4층</t>
  </si>
  <si>
    <t>5AFAA68A94910175F5BCCA50AAE7E5</t>
  </si>
  <si>
    <t>0101045AFAA68A94910175F5BCCA50AAE7E5</t>
  </si>
  <si>
    <t>철근콘크리트인방</t>
  </si>
  <si>
    <t>100*100</t>
  </si>
  <si>
    <t>M</t>
  </si>
  <si>
    <t>5AFAA6991DF10176396E293D81F07B</t>
  </si>
  <si>
    <t>0101045AFAA6991DF10176396E293D81F07B</t>
  </si>
  <si>
    <t>200*100</t>
  </si>
  <si>
    <t>5AFAA6991DF10176396E2AC4104CAE</t>
  </si>
  <si>
    <t>0101045AFAA6991DF10176396E2AC4104CAE</t>
  </si>
  <si>
    <t>010105  돌    공    사</t>
  </si>
  <si>
    <t>010105</t>
  </si>
  <si>
    <t>테라죠판붙임(습식)</t>
  </si>
  <si>
    <t>바닥, 400*400*25mm, 모르타르 25mm</t>
  </si>
  <si>
    <t>5AFA16EC15410178A0FFDD1EDBAD0A</t>
  </si>
  <si>
    <t>0101055AFA16EC15410178A0FFDD1EDBAD0A</t>
  </si>
  <si>
    <t>화강석붙임(습식, 혼드)</t>
  </si>
  <si>
    <t>첼판, 포천석 20mm, 모르타르 20mm</t>
  </si>
  <si>
    <t>5AFA16EC1771017B200583CAC084A7</t>
  </si>
  <si>
    <t>0101055AFA16EC1771017B200583CAC084A7</t>
  </si>
  <si>
    <t>화강석붙임(습식, 잔다듬)</t>
  </si>
  <si>
    <t>5AFA16EC1771017B200583CAC084A6</t>
  </si>
  <si>
    <t>0101055AFA16EC1771017B200583CAC084A6</t>
  </si>
  <si>
    <t>화강석붙임(건식/앵커, 물갈기)</t>
  </si>
  <si>
    <t>벽, 포천석 30mm</t>
  </si>
  <si>
    <t>5AFA16EC1771017DEDB368FE85618E</t>
  </si>
  <si>
    <t>0101055AFA16EC1771017DEDB368FE85618E</t>
  </si>
  <si>
    <t>벽, 포천석 20mm</t>
  </si>
  <si>
    <t>5AFA16EC1771017DEDB368FE85618F</t>
  </si>
  <si>
    <t>0101055AFA16EC1771017DEDB368FE85618F</t>
  </si>
  <si>
    <t>바닥, 포천석 30mm, 모르타르 20mm</t>
  </si>
  <si>
    <t>5AFA16EC154101794916ECCD2B00B5</t>
  </si>
  <si>
    <t>0101055AFA16EC154101794916ECCD2B00B5</t>
  </si>
  <si>
    <t>5AFA16EC15410179491431D9E0E276</t>
  </si>
  <si>
    <t>0101055AFA16EC15410179491431D9E0E276</t>
  </si>
  <si>
    <t>화강석 두겁돌(습식, 물갈기)</t>
  </si>
  <si>
    <t>포천석 200*30mm, 모르타르 20mm</t>
  </si>
  <si>
    <t>5AFA16EC11E1017E1878AAA8D9D40E</t>
  </si>
  <si>
    <t>0101055AFA16EC11E1017E1878AAA8D9D40E</t>
  </si>
  <si>
    <t>포천석 280*30mm, 모르타르 20mm</t>
  </si>
  <si>
    <t>5AFA16EC11E1017E1878AAA8D9D406</t>
  </si>
  <si>
    <t>0101055AFA16EC11E1017E1878AAA8D9D406</t>
  </si>
  <si>
    <t>포천석 450*30mm, 모르타르 20mm</t>
  </si>
  <si>
    <t>5AFA16EC11E1017E1878AAA8D9D407</t>
  </si>
  <si>
    <t>0101055AFA16EC11E1017E1878AAA8D9D407</t>
  </si>
  <si>
    <t>화강석붙임(습식, 물갈기)</t>
  </si>
  <si>
    <t>선반대, 마천석 120*20mm, 모르타르 20mm</t>
  </si>
  <si>
    <t>5AFA16EC11E1017C6BA354A58127A3</t>
  </si>
  <si>
    <t>0101055AFA16EC11E1017C6BA354A58127A3</t>
  </si>
  <si>
    <t>걸레받이, 마천석 100*10mm</t>
  </si>
  <si>
    <t>5AFA16EC11E1017B44998EEBFA1CDE</t>
  </si>
  <si>
    <t>0101055AFA16EC11E1017B44998EEBFA1CDE</t>
  </si>
  <si>
    <t>화강석 재료분리대(습식, 물갈기)</t>
  </si>
  <si>
    <t>마천석, 100*30mm, 모르타르 20mm</t>
  </si>
  <si>
    <t>5AFA363B16D1017F3A1B1B78965E66</t>
  </si>
  <si>
    <t>0101055AFA363B16D1017F3A1B1B78965E66</t>
  </si>
  <si>
    <t>미끄럼방지줄눈파기가공</t>
  </si>
  <si>
    <t>5AFA16EC15410179491431DA86467D</t>
  </si>
  <si>
    <t>0101055AFA16EC15410179491431DA86467D</t>
  </si>
  <si>
    <t>계단디딤판마구리가공비</t>
  </si>
  <si>
    <t>5AFA16EC15410179491431DA864704</t>
  </si>
  <si>
    <t>0101055AFA16EC15410179491431DA864704</t>
  </si>
  <si>
    <t>010106  타  일  공  사</t>
  </si>
  <si>
    <t>010106</t>
  </si>
  <si>
    <t>타일떠붙임(24mm)</t>
  </si>
  <si>
    <t>벽, 250*400(백색줄눈)</t>
  </si>
  <si>
    <t>5AFA16EFEB9101748B49B5F05719D1</t>
  </si>
  <si>
    <t>0101065AFA16EFEB9101748B49B5F05719D1</t>
  </si>
  <si>
    <t>타일용코너비드</t>
  </si>
  <si>
    <t>SST</t>
  </si>
  <si>
    <t>5AFA16EFEB9101748B49B5F0571AF7</t>
  </si>
  <si>
    <t>0101065AFA16EFEB9101748B49B5F0571AF7</t>
  </si>
  <si>
    <t>타일압착붙임(바탕 38mm+압 5mm)</t>
  </si>
  <si>
    <t>바닥, 200*200(일반C, 백색줄눈)</t>
  </si>
  <si>
    <t>5AFA16EFE9E10179E24178F61E52F5</t>
  </si>
  <si>
    <t>0101065AFA16EFE9E10179E24178F61E52F5</t>
  </si>
  <si>
    <t>010107  방  수  공  사</t>
  </si>
  <si>
    <t>010107</t>
  </si>
  <si>
    <t>시멘트 액체 방수</t>
  </si>
  <si>
    <t>바닥</t>
  </si>
  <si>
    <t>5AFA462AA051017B5604F5D04F6177</t>
  </si>
  <si>
    <t>0101075AFA462AA051017B5604F5D04F6177</t>
  </si>
  <si>
    <t>수직부</t>
  </si>
  <si>
    <t>5AFA462AA051017B5604F6F7567413</t>
  </si>
  <si>
    <t>0101075AFA462AA051017B5604F6F7567413</t>
  </si>
  <si>
    <t>신축줄눈</t>
  </si>
  <si>
    <t>옥상, SAW CUT+코킹, 2000*2000</t>
  </si>
  <si>
    <t>5AFA4620BC31017F759450DE16825A</t>
  </si>
  <si>
    <t>0101075AFA4620BC31017F759450DE16825A</t>
  </si>
  <si>
    <t>우레탄방수 - 바탕, 프라이머 포함</t>
  </si>
  <si>
    <t>바닥 3mm, 비노출</t>
  </si>
  <si>
    <t>5AFA4620BC31017E6F49077604051D</t>
  </si>
  <si>
    <t>0101075AFA4620BC31017E6F49077604051D</t>
  </si>
  <si>
    <t>수직 3mm, 비노출</t>
  </si>
  <si>
    <t>5AFA4620BC31017D46F1456B8F74BE</t>
  </si>
  <si>
    <t>0101075AFA4620BC31017D46F1456B8F74BE</t>
  </si>
  <si>
    <t>수밀코킹(실리콘)</t>
  </si>
  <si>
    <t>삼각, 10mm, 창호주위</t>
  </si>
  <si>
    <t>5AFA46253C41017EAC66EC61B73A92</t>
  </si>
  <si>
    <t>0101075AFA46253C41017EAC66EC61B73A92</t>
  </si>
  <si>
    <t>010108  홈  통  공  사</t>
  </si>
  <si>
    <t>010108</t>
  </si>
  <si>
    <t>선홈통(강관) 설치</t>
  </si>
  <si>
    <t>101.6mm, 스테인리스관</t>
  </si>
  <si>
    <t>5AFA7655AB31017E94C8B46E48699A</t>
  </si>
  <si>
    <t>0101085AFA7655AB31017E94C8B46E48699A</t>
  </si>
  <si>
    <t>스텐상자홈통설치</t>
  </si>
  <si>
    <t>250*250*250*1.5t</t>
  </si>
  <si>
    <t>EA</t>
  </si>
  <si>
    <t>5AFA7655AEF101706D2CBC36B81975</t>
  </si>
  <si>
    <t>0101085AFA7655AEF101706D2CBC36B81975</t>
  </si>
  <si>
    <t>루프드레인설치</t>
  </si>
  <si>
    <t>수직형, D100㎜</t>
  </si>
  <si>
    <t>5AFA765482610174894AFF2D111CAB</t>
  </si>
  <si>
    <t>0101085AFA765482610174894AFF2D111CAB</t>
  </si>
  <si>
    <t>루프드레인(L형)설치</t>
  </si>
  <si>
    <t>D100mm</t>
  </si>
  <si>
    <t>5AFA76548141017261A37867B5BC6F</t>
  </si>
  <si>
    <t>0101085AFA76548141017261A37867B5BC6F</t>
  </si>
  <si>
    <t>010109  금  속  공  사</t>
  </si>
  <si>
    <t>010109</t>
  </si>
  <si>
    <t>징크패널</t>
  </si>
  <si>
    <t>T:0.7, 하지철물포함</t>
  </si>
  <si>
    <t>5DD5265C2871017B6E9D972B6934F87F90BA22</t>
  </si>
  <si>
    <t>0101095DD5265C2871017B6E9D972B6934F87F90BA22</t>
  </si>
  <si>
    <t>알루미늄 복합패널</t>
  </si>
  <si>
    <t>평판 t=4 불소수지</t>
  </si>
  <si>
    <t>5DD5265C2DF1017BB04F478F0C79DECB4CE342</t>
  </si>
  <si>
    <t>0101095DD5265C2DF1017BB04F478F0C79DECB4CE342</t>
  </si>
  <si>
    <t>알루미늄 시트패널</t>
  </si>
  <si>
    <t>평판 t=3 불소수지</t>
  </si>
  <si>
    <t>5DD5265C2DF1017BB04F478F0C79DECB4D881F</t>
  </si>
  <si>
    <t>0101095DD5265C2DF1017BB04F478F0C79DECB4D881F</t>
  </si>
  <si>
    <t>미장용 코너비드 설치</t>
  </si>
  <si>
    <t>AL, H=13mm</t>
  </si>
  <si>
    <t>5AFAB6F8A031017C72A77ACA8F8CF8</t>
  </si>
  <si>
    <t>0101095AFAB6F8A031017C72A77ACA8F8CF8</t>
  </si>
  <si>
    <t>베이스비드(홈내기) 설치</t>
  </si>
  <si>
    <t>AL, H=10mm</t>
  </si>
  <si>
    <t>5AFAB6F8A031017C72A77ACBADB2E7</t>
  </si>
  <si>
    <t>0101095AFAB6F8A031017C72A77ACBADB2E7</t>
  </si>
  <si>
    <t>메탈라스설치</t>
  </si>
  <si>
    <t>#300</t>
  </si>
  <si>
    <t>5AFAB6F8A031017C72A4AAC595FD57</t>
  </si>
  <si>
    <t>0101095AFAB6F8A031017C72A4AAC595FD57</t>
  </si>
  <si>
    <t>스테인리스사다리</t>
  </si>
  <si>
    <t>W:600, D38.1*2t+22.3*1.5t</t>
  </si>
  <si>
    <t>5AFA6672C8010176D8936A6B612BBA</t>
  </si>
  <si>
    <t>0101095AFA6672C8010176D8936A6B612BBA</t>
  </si>
  <si>
    <t>스테인리스핸드레일/벽부형</t>
  </si>
  <si>
    <t>D38.1+25.4*1.5t</t>
  </si>
  <si>
    <t>5AFA6673D011017FBA4C34A1B0AA4F</t>
  </si>
  <si>
    <t>0101095AFA6673D011017FBA4C34A1B0AA4F</t>
  </si>
  <si>
    <t>스테인리스핸드레일</t>
  </si>
  <si>
    <t>D38.1+25.4*1.5t, H:100</t>
  </si>
  <si>
    <t>5AFA6673D011017FBA4C34A1B0AB55</t>
  </si>
  <si>
    <t>0101095AFA6673D011017FBA4C34A1B0AB55</t>
  </si>
  <si>
    <t>D63+25.4*1.5T, H:900</t>
  </si>
  <si>
    <t>5AFA6673D011017FBA4EE3E2251528</t>
  </si>
  <si>
    <t>0101095AFA6673D011017FBA4EE3E2251528</t>
  </si>
  <si>
    <t>ㅁ-80*40*1.5+D22.3*1.5, H:1150</t>
  </si>
  <si>
    <t>5AFA6673D011017FBA4961E9B9EB20</t>
  </si>
  <si>
    <t>0101095AFA6673D011017FBA4961E9B9EB20</t>
  </si>
  <si>
    <t>ㅁ-80*40*1.5+D22.3*1.5, H:1050</t>
  </si>
  <si>
    <t>5AFA6673D011017FBA4961E9B9EA02</t>
  </si>
  <si>
    <t>0101095AFA6673D011017FBA4961E9B9EA02</t>
  </si>
  <si>
    <t>ㅁ-80*40*1.5+D22.3*1.5, H:940</t>
  </si>
  <si>
    <t>5AFA6673D011017FBA4961E9B9EA03</t>
  </si>
  <si>
    <t>0101095AFA6673D011017FBA4961E9B9EA03</t>
  </si>
  <si>
    <t>D50.8+25.4*1.5t, H:900</t>
  </si>
  <si>
    <t>5AFA6673D011017FBA4961E9B9E97B</t>
  </si>
  <si>
    <t>0101095AFA6673D011017FBA4961E9B9E97B</t>
  </si>
  <si>
    <t>강화유리난간설치</t>
  </si>
  <si>
    <t>H=900</t>
  </si>
  <si>
    <t>5AFA6673D011017FBA4961E9B9E2CC</t>
  </si>
  <si>
    <t>0101095AFA6673D011017FBA4961E9B9E2CC</t>
  </si>
  <si>
    <t>와이어메시 바닥깔기</t>
  </si>
  <si>
    <t>#8-150*150</t>
  </si>
  <si>
    <t>5AFA6674F8C1017E9E952B5D35C34B</t>
  </si>
  <si>
    <t>0101095AFA6674F8C1017E9E952B5D35C34B</t>
  </si>
  <si>
    <t>경량천장철골틀설치</t>
  </si>
  <si>
    <t>M-BAR</t>
  </si>
  <si>
    <t>5AFA66797B110170B955316C2750D5</t>
  </si>
  <si>
    <t>0101095AFA66797B110170B955316C2750D5</t>
  </si>
  <si>
    <t>압출성형시멘트패널설치(노출콘크리트형)</t>
  </si>
  <si>
    <t>외벽 35T,하지철물포함</t>
  </si>
  <si>
    <t>5AFA667DD191017D38F08E77E0A133</t>
  </si>
  <si>
    <t>0101095AFA667DD191017D38F08E77E0A133</t>
  </si>
  <si>
    <t>압출성형시멘트패널 코너패널설치</t>
  </si>
  <si>
    <t>L-60*600</t>
  </si>
  <si>
    <t>5AFA667DD191017D38F08E77E0A02D</t>
  </si>
  <si>
    <t>0101095AFA667DD191017D38F08E77E0A02D</t>
  </si>
  <si>
    <t>L-60*300</t>
  </si>
  <si>
    <t>5AFA667DD191017D38F08E77E0A02F</t>
  </si>
  <si>
    <t>0101095AFA667DD191017D38F08E77E0A02F</t>
  </si>
  <si>
    <t>L-60*190</t>
  </si>
  <si>
    <t>5AFA667DD191017D38F08E77E0A028</t>
  </si>
  <si>
    <t>0101095AFA667DD191017D38F08E77E0A028</t>
  </si>
  <si>
    <t>외벽패널돌출면보강</t>
  </si>
  <si>
    <t>아연도 ㅁ-50*50*1.6</t>
  </si>
  <si>
    <t>5AFA667DD191017D38F08E7E2E4319</t>
  </si>
  <si>
    <t>0101095AFA667DD191017D38F08E7E2E4319</t>
  </si>
  <si>
    <t>스테인리스재료분리대</t>
  </si>
  <si>
    <t>벽, W20*H200*1.5t</t>
  </si>
  <si>
    <t>5AFA363B1151017EC71B63E6293361</t>
  </si>
  <si>
    <t>0101095AFA363B1151017EC71B63E6293361</t>
  </si>
  <si>
    <t>바닥, W45*H20*1.5t</t>
  </si>
  <si>
    <t>5AFA363B1151017EC719B463B777D4</t>
  </si>
  <si>
    <t>0101095AFA363B1151017EC719B463B777D4</t>
  </si>
  <si>
    <t>AL몰딩설치(W형)</t>
  </si>
  <si>
    <t>15*15*15*15*1.0mm</t>
  </si>
  <si>
    <t>5AFA36358AD1017E1C9AE127AF6EF1</t>
  </si>
  <si>
    <t>0101095AFA36358AD1017E1C9AE127AF6EF1</t>
  </si>
  <si>
    <t>010110  미  장  공  사</t>
  </si>
  <si>
    <t>010110</t>
  </si>
  <si>
    <t>모르타르 바름</t>
  </si>
  <si>
    <t>내벽, 9mm(초벌), 3.6m 이하</t>
  </si>
  <si>
    <t>5AFAB6F33FE10173330A95E1F7CBEB</t>
  </si>
  <si>
    <t>0101105AFAB6F33FE10173330A95E1F7CBEB</t>
  </si>
  <si>
    <t>내벽, 11mm, 3.6m 이하</t>
  </si>
  <si>
    <t>5AFAB6F33FE10173330A95E0D64A4E</t>
  </si>
  <si>
    <t>0101105AFAB6F33FE10173330A95E0D64A4E</t>
  </si>
  <si>
    <t>외벽, 18mm</t>
  </si>
  <si>
    <t>5AFAB6F33FE10173330E70B14E9E16</t>
  </si>
  <si>
    <t>0101105AFAB6F33FE10173330E70B14E9E16</t>
  </si>
  <si>
    <t>바닥, 47mm</t>
  </si>
  <si>
    <t>5AFAB6F33FE10171073894A8FBF9DB</t>
  </si>
  <si>
    <t>0101105AFAB6F33FE10171073894A8FBF9DB</t>
  </si>
  <si>
    <t>콘크리트면 정리</t>
  </si>
  <si>
    <t>5AFAB6F33C21017CF7FE15AB7DAFEC</t>
  </si>
  <si>
    <t>0101105AFAB6F33C21017CF7FE15AB7DAFEC</t>
  </si>
  <si>
    <t>콘크리트면마무리</t>
  </si>
  <si>
    <t>면정리+마감미장,천장</t>
  </si>
  <si>
    <t>5AFAB6F33C21017EA559170A9111AB</t>
  </si>
  <si>
    <t>0101105AFAB6F33C21017EA559170A9111AB</t>
  </si>
  <si>
    <t>쇠흙손마감</t>
  </si>
  <si>
    <t>5AFAB6F33A610172DE742FA2C81A8C</t>
  </si>
  <si>
    <t>0101105AFAB6F33A610172DE742FA2C81A8C</t>
  </si>
  <si>
    <t>기계휘니셔마감</t>
  </si>
  <si>
    <t>5AFAB6F33A610172DE753694815886</t>
  </si>
  <si>
    <t>0101105AFAB6F33A610172DE753694815886</t>
  </si>
  <si>
    <t>후로아하드너</t>
  </si>
  <si>
    <t>콘크리트타설 동시</t>
  </si>
  <si>
    <t>5AFAB6F5E891017BBABE2494D1D39E</t>
  </si>
  <si>
    <t>0101105AFAB6F5E891017BBABE2494D1D39E</t>
  </si>
  <si>
    <t>010111  창  호  공  사</t>
  </si>
  <si>
    <t>010111</t>
  </si>
  <si>
    <t>CAW01[관급자재]</t>
  </si>
  <si>
    <t>10.000 x 5.600 = 56.000</t>
  </si>
  <si>
    <t>5B42F68A780101766B8CE3CF198E50C4B9610A</t>
  </si>
  <si>
    <t>0101115B42F68A780101766B8CE3CF198E50C4B9610A</t>
  </si>
  <si>
    <t>CAW02[관급자재]</t>
  </si>
  <si>
    <t>4.000 x 5.600 = 22.400</t>
  </si>
  <si>
    <t>5B42F68A780101766B8CE3CF198E50C4B96109</t>
  </si>
  <si>
    <t>0101115B42F68A780101766B8CE3CF198E50C4B96109</t>
  </si>
  <si>
    <t>CAW03[관급자재]</t>
  </si>
  <si>
    <t>0.500 x 6.500 = 3.250</t>
  </si>
  <si>
    <t>5B42F68A780101766B8CE3CF198E50C4B96108</t>
  </si>
  <si>
    <t>0101115B42F68A780101766B8CE3CF198E50C4B96108</t>
  </si>
  <si>
    <t>CAW04[관급자재]</t>
  </si>
  <si>
    <t>0.800 x 6.500 = 5.200</t>
  </si>
  <si>
    <t>5B42F68A780101766B8CE3CF198E50C4B9610F</t>
  </si>
  <si>
    <t>0101115B42F68A780101766B8CE3CF198E50C4B9610F</t>
  </si>
  <si>
    <t>CAW05[관급자재]</t>
  </si>
  <si>
    <t>2.000 x 2.000 = 4.000</t>
  </si>
  <si>
    <t>5B42F68A780101766B8CE3CF198E50C4B9610E</t>
  </si>
  <si>
    <t>0101115B42F68A780101766B8CE3CF198E50C4B9610E</t>
  </si>
  <si>
    <t>CAW06[관급자재]</t>
  </si>
  <si>
    <t>1.000 x 2.000 = 2.000</t>
  </si>
  <si>
    <t>5B42F68A780101766B8CE3CF198E50C4B9610D</t>
  </si>
  <si>
    <t>0101115B42F68A780101766B8CE3CF198E50C4B9610D</t>
  </si>
  <si>
    <t>CAW07[관급자재]</t>
  </si>
  <si>
    <t>2.000 x 1.300 = 2.600</t>
  </si>
  <si>
    <t>5B42F68A780101766B8CE3CF198E50C4B9610C</t>
  </si>
  <si>
    <t>0101115B42F68A780101766B8CE3CF198E50C4B9610C</t>
  </si>
  <si>
    <t>CAW08[관급자재]</t>
  </si>
  <si>
    <t>1.000 x 1.300 = 1.300</t>
  </si>
  <si>
    <t>5B42F68A780101766B8CE3CF198E50C4B96103</t>
  </si>
  <si>
    <t>0101115B42F68A780101766B8CE3CF198E50C4B96103</t>
  </si>
  <si>
    <t>CAW09[관급자재]</t>
  </si>
  <si>
    <t>0.600 x 1.200 = 0.720</t>
  </si>
  <si>
    <t>5B42F68A780101766B8CE3CF198E50C4B96102</t>
  </si>
  <si>
    <t>0101115B42F68A780101766B8CE3CF198E50C4B96102</t>
  </si>
  <si>
    <t>CAW10[관급자재]</t>
  </si>
  <si>
    <t>3.000 x 2.350 = 7.050</t>
  </si>
  <si>
    <t>5B42F68A780101766B8CE3CF198E50C4B96064</t>
  </si>
  <si>
    <t>0101115B42F68A780101766B8CE3CF198E50C4B96064</t>
  </si>
  <si>
    <t>CAW11[관급자재]</t>
  </si>
  <si>
    <t>5B42F68A780101766B8CE3CF198E50C4B96065</t>
  </si>
  <si>
    <t>0101115B42F68A780101766B8CE3CF198E50C4B96065</t>
  </si>
  <si>
    <t>CAW12[관급자재]</t>
  </si>
  <si>
    <t>1.000 x 0.600 = 0.600</t>
  </si>
  <si>
    <t>5B42F68A780101766B8CE3CF198E50C4B96066</t>
  </si>
  <si>
    <t>0101115B42F68A780101766B8CE3CF198E50C4B96066</t>
  </si>
  <si>
    <t>CAW13[관급자재]</t>
  </si>
  <si>
    <t>5.300 x 10.300 = 54.590</t>
  </si>
  <si>
    <t>5B42F68A780101766B8CE3CF198E50C4B96067</t>
  </si>
  <si>
    <t>0101115B42F68A780101766B8CE3CF198E50C4B96067</t>
  </si>
  <si>
    <t>ASD01[단열SST후렘+자동문]</t>
  </si>
  <si>
    <t>4.100 x 2.450 = 10.045</t>
  </si>
  <si>
    <t>5AFA06891731017CED3F5309DE94E6</t>
  </si>
  <si>
    <t>0101115AFA06891731017CED3F5309DE94E6</t>
  </si>
  <si>
    <t>ASD02[SST후렘+자동문]</t>
  </si>
  <si>
    <t>4.070 x 2.450 = 9.971</t>
  </si>
  <si>
    <t>5AFA06891731017CED3F5309DE94E4</t>
  </si>
  <si>
    <t>0101115AFA06891731017CED3F5309DE94E4</t>
  </si>
  <si>
    <t>ASD03[SST후렘+자동문]</t>
  </si>
  <si>
    <t>5.800 x 3.150 = 18.270</t>
  </si>
  <si>
    <t>5AFA06891731017CED3F5309DE94E2</t>
  </si>
  <si>
    <t>0101115AFA06891731017CED3F5309DE94E2</t>
  </si>
  <si>
    <t>ASD04[SST후렘+자동문]</t>
  </si>
  <si>
    <t>2.400 x 3.150 = 7.560</t>
  </si>
  <si>
    <t>5AFA06891731017CED3F5309DE94E0</t>
  </si>
  <si>
    <t>0101115AFA06891731017CED3F5309DE94E0</t>
  </si>
  <si>
    <t>ASD05[반자동행거도어]</t>
  </si>
  <si>
    <t>2.000 x 2.350 = 4.700</t>
  </si>
  <si>
    <t>5AFA06891731017CED3F5309DE94EE</t>
  </si>
  <si>
    <t>0101115AFA06891731017CED3F5309DE94EE</t>
  </si>
  <si>
    <t>FSD01[방화용스틸여닫이문]</t>
  </si>
  <si>
    <t>1.800 x 2.100 = 3.780</t>
  </si>
  <si>
    <t>5AFA06891731017CED3F5309DE97BC</t>
  </si>
  <si>
    <t>0101115AFA06891731017CED3F5309DE97BC</t>
  </si>
  <si>
    <t>PD01[합성수지여닫이문]</t>
  </si>
  <si>
    <t>1.000 x 2.100 = 2.100</t>
  </si>
  <si>
    <t>5AFA06891731017CED3F5309DE97B2</t>
  </si>
  <si>
    <t>0101115AFA06891731017CED3F5309DE97B2</t>
  </si>
  <si>
    <t>PD02[합성수지미서기문]</t>
  </si>
  <si>
    <t>1.650 x 2.100 = 3.465</t>
  </si>
  <si>
    <t>5AFA06891731017CED3F5309DE900D</t>
  </si>
  <si>
    <t>0101115AFA06891731017CED3F5309DE900D</t>
  </si>
  <si>
    <t>SD01[스틸여닫이문]</t>
  </si>
  <si>
    <t>5AFA06891731017CED3F5309DE900F</t>
  </si>
  <si>
    <t>0101115AFA06891731017CED3F5309DE900F</t>
  </si>
  <si>
    <t>SD02[스틸여닫이문]</t>
  </si>
  <si>
    <t>0.900 x 2.100 = 1.890</t>
  </si>
  <si>
    <t>5AFA06891731017CED3F5309DE9009</t>
  </si>
  <si>
    <t>0101115AFA06891731017CED3F5309DE9009</t>
  </si>
  <si>
    <t>SD03[스틸여닫이문]</t>
  </si>
  <si>
    <t>0.800 x 2.100 = 1.680</t>
  </si>
  <si>
    <t>5AFA06891731017CED3F5309DE900B</t>
  </si>
  <si>
    <t>0101115AFA06891731017CED3F5309DE900B</t>
  </si>
  <si>
    <t>SSD01[SST후렘+세이프도어]</t>
  </si>
  <si>
    <t>2.400 x 2.450 = 5.880</t>
  </si>
  <si>
    <t>5AFA06891731017CED3F5309DE9005</t>
  </si>
  <si>
    <t>0101115AFA06891731017CED3F5309DE9005</t>
  </si>
  <si>
    <t>SSD02[SST후렘+세이프도어]</t>
  </si>
  <si>
    <t>1.600 x 2.450 = 3.920</t>
  </si>
  <si>
    <t>5AFA06891731017CED3F5309DE9112</t>
  </si>
  <si>
    <t>0101115AFA06891731017CED3F5309DE9112</t>
  </si>
  <si>
    <t>SSD03[SST후렘+세이프도어]</t>
  </si>
  <si>
    <t>1.000 x 2.450 = 2.450</t>
  </si>
  <si>
    <t>5AFA06891731017CED3F5309DE9110</t>
  </si>
  <si>
    <t>0101115AFA06891731017CED3F5309DE9110</t>
  </si>
  <si>
    <t>도어클로저</t>
  </si>
  <si>
    <t>도어클로저, K-1630, KS3호, 중급스톱형, 40∼65kg</t>
  </si>
  <si>
    <t>조</t>
  </si>
  <si>
    <t>5DD5265C2FA1017911DB317FE1E7FC3D3A2E46</t>
  </si>
  <si>
    <t>0101115DD5265C2FA1017911DB317FE1E7FC3D3A2E46</t>
  </si>
  <si>
    <t>도어클로저, K-2630, KS3호, 상급방화, 40∼65kg</t>
  </si>
  <si>
    <t>5DD5265C2FA1017911DB317FE1E7FC3D3A218E</t>
  </si>
  <si>
    <t>0101115DD5265C2FA1017911DB317FE1E7FC3D3A218E</t>
  </si>
  <si>
    <t>도어힌지</t>
  </si>
  <si>
    <t>도어힌지, 황동, 베어링2개, 101.6*2.7mm</t>
  </si>
  <si>
    <t>개</t>
  </si>
  <si>
    <t>5DD53662757101718CD45FF8BF06503FC27479</t>
  </si>
  <si>
    <t>0101115DD53662757101718CD45FF8BF06503FC27479</t>
  </si>
  <si>
    <t>피벗힌지</t>
  </si>
  <si>
    <t>피벗힌지, 140kg이하, K1400</t>
  </si>
  <si>
    <t>5DD53662757101718CD45FF8BF065656038CF9</t>
  </si>
  <si>
    <t>0101115DD53662757101718CD45FF8BF065656038CF9</t>
  </si>
  <si>
    <t>플로어힌지</t>
  </si>
  <si>
    <t>플로어힌지, KS5호, 150kg, 강화유리문(K-8500)</t>
  </si>
  <si>
    <t>5DD53662757101718CD45FF8BF0656560381D7</t>
  </si>
  <si>
    <t>0101115DD53662757101718CD45FF8BF0656560381D7</t>
  </si>
  <si>
    <t>도어스톱</t>
  </si>
  <si>
    <t>말발굽</t>
  </si>
  <si>
    <t>5DD536627571017180249A3F4B3F5F48F7590A</t>
  </si>
  <si>
    <t>0101115DD536627571017180249A3F4B3F5F48F7590A</t>
  </si>
  <si>
    <t>도어핸들</t>
  </si>
  <si>
    <t>도어핸들, 공정</t>
  </si>
  <si>
    <t>5DD536627571017180249A3F4A1FF83BC77AEC</t>
  </si>
  <si>
    <t>0101115DD536627571017180249A3F4A1FF83BC77AEC</t>
  </si>
  <si>
    <t>도어핸들, KNOB 9000 스텐, (현관, 방화문)</t>
  </si>
  <si>
    <t>5DD536627571017180249A3F4971C71D675A14</t>
  </si>
  <si>
    <t>0101115DD536627571017180249A3F4971C71D675A14</t>
  </si>
  <si>
    <t>도어핸들, LEVER 9000 AL, (현관, 방화문)</t>
  </si>
  <si>
    <t>5DD536627571017180249A3F4971C71D675A15</t>
  </si>
  <si>
    <t>0101115DD536627571017180249A3F4971C71D675A15</t>
  </si>
  <si>
    <t>도아록설치</t>
  </si>
  <si>
    <t>목재문, 재료비 별도</t>
  </si>
  <si>
    <t>5AFA068E9821017D41AE010FBF35D5</t>
  </si>
  <si>
    <t>0101115AFA068E9821017D41AE010FBF35D5</t>
  </si>
  <si>
    <t>강재문, 재료비 별도</t>
  </si>
  <si>
    <t>5AFA068E9821017D41AE0216AE38A1</t>
  </si>
  <si>
    <t>0101115AFA068E9821017D41AE0216AE38A1</t>
  </si>
  <si>
    <t>도아체크달기</t>
  </si>
  <si>
    <t>재료비 별도</t>
  </si>
  <si>
    <t>5AFA068E98210178DF0EDFBE4DC6F5</t>
  </si>
  <si>
    <t>0101115AFA068E98210178DF0EDFBE4DC6F5</t>
  </si>
  <si>
    <t>플로어힌지설치</t>
  </si>
  <si>
    <t>5AFA068E9BE10172ED0945C64DDD02</t>
  </si>
  <si>
    <t>0101115AFA068E9BE10172ED0945C64DDD02</t>
  </si>
  <si>
    <t>창문틀 주위 충전</t>
  </si>
  <si>
    <t>모르타르 충전</t>
  </si>
  <si>
    <t>5AFA068E9D91017049110E580B25AE</t>
  </si>
  <si>
    <t>0101115AFA068E9D91017049110E580B25AE</t>
  </si>
  <si>
    <t>커텐월 BACK PANEL</t>
  </si>
  <si>
    <t>1.0T불소수지강판+GW80</t>
  </si>
  <si>
    <t>5AFA36312FE1017F7A8E15503A412C</t>
  </si>
  <si>
    <t>0101115AFA36312FE1017F7A8E15503A412C</t>
  </si>
  <si>
    <t>층간방화구획설치</t>
  </si>
  <si>
    <t>5AFA36312FE1017F7A8E15503D1691</t>
  </si>
  <si>
    <t>0101115AFA36312FE1017F7A8E15503D1691</t>
  </si>
  <si>
    <t>010112  유  리  공  사</t>
  </si>
  <si>
    <t>010112</t>
  </si>
  <si>
    <t>강화유리</t>
  </si>
  <si>
    <t>강화유리, 투명, 10mm</t>
  </si>
  <si>
    <t>5DD5265C2FA101791387E5F0A3DB70D30D47B1</t>
  </si>
  <si>
    <t>0101125DD5265C2FA101791387E5F0A3DB70D30D47B1</t>
  </si>
  <si>
    <t>강화유리, 칼라, 8mm, 그린</t>
  </si>
  <si>
    <t>5DD5265C2FA101791387E5F0A3DB70D30D46AD</t>
  </si>
  <si>
    <t>0101125DD5265C2FA101791387E5F0A3DB70D30D46AD</t>
  </si>
  <si>
    <t>복층유리</t>
  </si>
  <si>
    <t>복층유리, 로이, 칼라, 24mm</t>
  </si>
  <si>
    <t>5DD5265C2FA10179138E15AAA2F787FA1C3B03</t>
  </si>
  <si>
    <t>0101125DD5265C2FA10179138E15AAA2F787FA1C3B03</t>
  </si>
  <si>
    <t>복층유리, 로이, 투명, 28mm, 6+16+6</t>
  </si>
  <si>
    <t>5DD5265C2FA10179138E15AAA2F787FA1C3C2F</t>
  </si>
  <si>
    <t>0101125DD5265C2FA10179138E15AAA2F787FA1C3C2F</t>
  </si>
  <si>
    <t>복층유리, 로이, 칼라, 28mm, 6+16+6</t>
  </si>
  <si>
    <t>5DD5265C2FA10179138E15AAA2F787FA1C3C2B</t>
  </si>
  <si>
    <t>0101125DD5265C2FA10179138E15AAA2F787FA1C3C2B</t>
  </si>
  <si>
    <t>유리끼우기 - 판유리</t>
  </si>
  <si>
    <t>10mm 미만</t>
  </si>
  <si>
    <t>5AFA068FA1C1017E594F75D3CB4488</t>
  </si>
  <si>
    <t>0101125AFA068FA1C1017E594F75D3CB4488</t>
  </si>
  <si>
    <t>10mm 이상</t>
  </si>
  <si>
    <t>5AFA068FA1C1017E594F75D3CB43E1</t>
  </si>
  <si>
    <t>0101125AFA068FA1C1017E594F75D3CB43E1</t>
  </si>
  <si>
    <t>유리끼우기 - 복층유리, 일반창호</t>
  </si>
  <si>
    <t>24mm(6+12A+6)</t>
  </si>
  <si>
    <t>5AFA06803AF1017144D8D4DCF67FC5</t>
  </si>
  <si>
    <t>0101125AFA06803AF1017144D8D4DCF67FC5</t>
  </si>
  <si>
    <t>28mm(8+12A+8)</t>
  </si>
  <si>
    <t>5AFA06803AF1017144D8D4DCF67C71</t>
  </si>
  <si>
    <t>0101125AFA06803AF1017144D8D4DCF67C71</t>
  </si>
  <si>
    <t>유리끼우기 - 복층유리, 커튼월</t>
  </si>
  <si>
    <t>5AFA06803AF1017144D8D4DD9CDBB5</t>
  </si>
  <si>
    <t>0101125AFA06803AF1017144D8D4DD9CDBB5</t>
  </si>
  <si>
    <t>유리주위코킹</t>
  </si>
  <si>
    <t>5*5, 실리콘</t>
  </si>
  <si>
    <t>5AFA46253D510172CD1071A8A9ECAE</t>
  </si>
  <si>
    <t>0101125AFA46253D510172CD1071A8A9ECAE</t>
  </si>
  <si>
    <t>구조용코킹</t>
  </si>
  <si>
    <t>5*16, 실리콘</t>
  </si>
  <si>
    <t>5AFA46253D5101774C98D84B5CBE31</t>
  </si>
  <si>
    <t>0101125AFA46253D5101774C98D84B5CBE31</t>
  </si>
  <si>
    <t>노튼테이프</t>
  </si>
  <si>
    <t>5AFA46253D5101774C9BAD36EF81DB</t>
  </si>
  <si>
    <t>0101125AFA46253D5101774C9BAD36EF81DB</t>
  </si>
  <si>
    <t>010113  도  장  공  사</t>
  </si>
  <si>
    <t>010113</t>
  </si>
  <si>
    <t>바탕만들기+걸레받이용 페인트</t>
  </si>
  <si>
    <t>붓칠, 2회, 콘크리트·모르타르면</t>
  </si>
  <si>
    <t>5AFA26D7C9F101797D42C3536152DA</t>
  </si>
  <si>
    <t>0101135AFA26D7C9F101797D42C3536152DA</t>
  </si>
  <si>
    <t>붓칠, 2회, 석고보드면(줄퍼티)</t>
  </si>
  <si>
    <t>5AFA26D7C9F101797D42C35361502C</t>
  </si>
  <si>
    <t>0101135AFA26D7C9F101797D42C35361502C</t>
  </si>
  <si>
    <t>바탕만들기+수성페인트(롤러칠)</t>
  </si>
  <si>
    <t>외부, 3회, 1급, 콘크리트·모르타르면</t>
  </si>
  <si>
    <t>5AFA26D6250101700F94209D31531F</t>
  </si>
  <si>
    <t>0101135AFA26D6250101700F94209D31531F</t>
  </si>
  <si>
    <t>내부, 2회, 콘크리트·모르타르면, 친환경페인트</t>
  </si>
  <si>
    <t>5AFA26D6250101700F96EDC943CB77</t>
  </si>
  <si>
    <t>0101135AFA26D6250101700F96EDC943CB77</t>
  </si>
  <si>
    <t>내부, 2회, 석고보드면(줄퍼티), 친환경페인트</t>
  </si>
  <si>
    <t>5AFA26D6250101700F96EDCEC5C589</t>
  </si>
  <si>
    <t>0101135AFA26D6250101700F96EDCEC5C589</t>
  </si>
  <si>
    <t>다채무늬도료칠</t>
  </si>
  <si>
    <t>벽</t>
  </si>
  <si>
    <t>5AFA26D24B51017B2094053BAC8C54</t>
  </si>
  <si>
    <t>0101135AFA26D24B51017B2094053BAC8C54</t>
  </si>
  <si>
    <t>천장</t>
  </si>
  <si>
    <t>5AFA26D24B51017B2368E498426632</t>
  </si>
  <si>
    <t>0101135AFA26D24B51017B2368E498426632</t>
  </si>
  <si>
    <t>바탕만들기+낙서방지용 페인트</t>
  </si>
  <si>
    <t>롤러 2회 칠, 콘크리트·모르타르면</t>
  </si>
  <si>
    <t>5AFA26DA9F010174AA48FCA2F6B2AA</t>
  </si>
  <si>
    <t>0101135AFA26DA9F010174AA48FCA2F6B2AA</t>
  </si>
  <si>
    <t>롤러 2회 칠, 석고보드면(줄퍼티)</t>
  </si>
  <si>
    <t>5AFA26DA9F010174AA48FCA2F6B0FD</t>
  </si>
  <si>
    <t>0101135AFA26DA9F010174AA48FCA2F6B0FD</t>
  </si>
  <si>
    <t>장애자안전보행로도색</t>
  </si>
  <si>
    <t>5AFA26C4EA210177F4267B2E878A20</t>
  </si>
  <si>
    <t>0101135AFA26C4EA210177F4267B2E878A20</t>
  </si>
  <si>
    <t>장애인주차마크마킹</t>
  </si>
  <si>
    <t>5AFA26C4EA210177F4267B2E86E3B6</t>
  </si>
  <si>
    <t>0101135AFA26C4EA210177F4267B2E86E3B6</t>
  </si>
  <si>
    <t>라인마킹</t>
  </si>
  <si>
    <t>5AFA26C4EA210177F4267B2E85DC44</t>
  </si>
  <si>
    <t>0101135AFA26C4EA210177F4267B2E85DC44</t>
  </si>
  <si>
    <t>010114  수  장  공  사</t>
  </si>
  <si>
    <t>010114</t>
  </si>
  <si>
    <t>스톤코트</t>
  </si>
  <si>
    <t>고성능페놀폼90mm단열+메시+마감재</t>
  </si>
  <si>
    <t>5DD5265C2DF1017BB046605D358DA7A92FA9B0</t>
  </si>
  <si>
    <t>0101145DD5265C2DF1017BB046605D358DA7A92FA9B0</t>
  </si>
  <si>
    <t>메시+마감재</t>
  </si>
  <si>
    <t>5DD5265C2DF1017BB046605D358DA7A92FAF1A</t>
  </si>
  <si>
    <t>0101145DD5265C2DF1017BB046605D358DA7A92FAF1A</t>
  </si>
  <si>
    <t>열경화성수지천장재</t>
  </si>
  <si>
    <t>열경화성수지천장재, SMC, 1.5*300*300mm</t>
  </si>
  <si>
    <t>5DD5265C2E8101705B42D1239E30D7115DAF29</t>
  </si>
  <si>
    <t>0101145DD5265C2E8101705B42D1239E30D7115DAF29</t>
  </si>
  <si>
    <t>열경화성수지천장재몰딩</t>
  </si>
  <si>
    <t>ㄷ-15*30*15*10</t>
  </si>
  <si>
    <t>5DD5265C2E8101705B42D1239E30D710B478AC</t>
  </si>
  <si>
    <t>0101145DD5265C2E8101705B42D1239E30D710B478AC</t>
  </si>
  <si>
    <t>화장실칸막이</t>
  </si>
  <si>
    <t>정면12mm+측면20mm</t>
  </si>
  <si>
    <t>5DD5265C202101723A3DC1AFDF3D697DD3F05F</t>
  </si>
  <si>
    <t>0101145DD5265C202101723A3DC1AFDF3D697DD3F05F</t>
  </si>
  <si>
    <t>소변기칸막이</t>
  </si>
  <si>
    <t>600*1200*20mm</t>
  </si>
  <si>
    <t>5DD5265C202101723A3DC1AFDF3D697DD3F05E</t>
  </si>
  <si>
    <t>0101145DD5265C202101723A3DC1AFDF3D697DD3F05E</t>
  </si>
  <si>
    <t>소지품선반</t>
  </si>
  <si>
    <t>5DD5265C202101723A3DC1AFDF3D697DD3F05A</t>
  </si>
  <si>
    <t>0101145DD5265C202101723A3DC1AFDF3D697DD3F05A</t>
  </si>
  <si>
    <t>영유아거치대</t>
  </si>
  <si>
    <t>300*480</t>
  </si>
  <si>
    <t>5DD5265C202101723A3DC1AFDF3D697DD3F057</t>
  </si>
  <si>
    <t>0101145DD5265C202101723A3DC1AFDF3D697DD3F057</t>
  </si>
  <si>
    <t>냉온수점자표지판</t>
  </si>
  <si>
    <t>5DD5265C202101723A3DC1AFDF3D697DD3F056</t>
  </si>
  <si>
    <t>0101145DD5265C202101723A3DC1AFDF3D697DD3F056</t>
  </si>
  <si>
    <t>비닐타일 깔기</t>
  </si>
  <si>
    <t>비닐타일, 3.0*450*450mm, VIP타일, 마블</t>
  </si>
  <si>
    <t>5AFA363DDFA1017EAD4413898EB142</t>
  </si>
  <si>
    <t>0101145AFA363DDFA1017EAD4413898EB142</t>
  </si>
  <si>
    <t>흡음천장텍스설치</t>
  </si>
  <si>
    <t>300*600*12mm</t>
  </si>
  <si>
    <t>5AFA363F8AB1017553FB1CD1DD3D16</t>
  </si>
  <si>
    <t>0101145AFA363F8AB1017553FB1CD1DD3D16</t>
  </si>
  <si>
    <t>무석면천장텍스설치</t>
  </si>
  <si>
    <t>300*600*9.5mm</t>
  </si>
  <si>
    <t>5AFA363F8AB1017553FB1CD1DD3C0F</t>
  </si>
  <si>
    <t>0101145AFA363F8AB1017553FB1CD1DD3C0F</t>
  </si>
  <si>
    <t>고성능페놀폼단열재(접착제붙이기 - 벽)</t>
  </si>
  <si>
    <t>90mm</t>
  </si>
  <si>
    <t>5AFA36385D9101773B0FDFC590CB4A</t>
  </si>
  <si>
    <t>0101145AFA36385D9101773B0FDFC590CB4A</t>
  </si>
  <si>
    <t>고성능페놀폼단열재(콘크리트타설부착 - 벽 및 바닥)</t>
  </si>
  <si>
    <t>130mm</t>
  </si>
  <si>
    <t>5AFA36385D9101773B08A9C77B7AE2</t>
  </si>
  <si>
    <t>0101145AFA36385D9101773B08A9C77B7AE2</t>
  </si>
  <si>
    <t>180mm</t>
  </si>
  <si>
    <t>5AFA36385D9101773B08A9C77B7185</t>
  </si>
  <si>
    <t>0101145AFA36385D9101773B08A9C77B7185</t>
  </si>
  <si>
    <t>압출발포폴리스티렌(슬래브 위 깔기 - 바닥)</t>
  </si>
  <si>
    <t>비중 0.03, 30mm</t>
  </si>
  <si>
    <t>5AFA36385D9101750E17DA0FB67B2E</t>
  </si>
  <si>
    <t>0101145AFA36385D9101750E17DA0FB67B2E</t>
  </si>
  <si>
    <t>고성능페놀폼단열재(슬래브 위 깔기 - 바닥)</t>
  </si>
  <si>
    <t>5AFA36385D9101750E17DB15801D0C</t>
  </si>
  <si>
    <t>0101145AFA36385D9101750E17DB15801D0C</t>
  </si>
  <si>
    <t>방습필름 - 바닥</t>
  </si>
  <si>
    <t>폴리에틸렌필름, 두께, 0.03mm, 2겹</t>
  </si>
  <si>
    <t>5AFA36385F410172C375614E27F29E</t>
  </si>
  <si>
    <t>0101145AFA36385F410172C375614E27F29E</t>
  </si>
  <si>
    <t>DRY WALL(C-100)</t>
  </si>
  <si>
    <t>방음 G.B 12.5T 2겹 양면</t>
  </si>
  <si>
    <t>5AFA36312FE1017F7A8E15503C0E99</t>
  </si>
  <si>
    <t>0101145AFA36312FE1017F7A8E15503C0E99</t>
  </si>
  <si>
    <t>장애인점형블럭</t>
  </si>
  <si>
    <t>자기질300*300*18mm,몰탈32mm</t>
  </si>
  <si>
    <t>5AFA36323531017BAE80BCDCEC6BE9</t>
  </si>
  <si>
    <t>0101145AFA36323531017BAE80BCDCEC6BE9</t>
  </si>
  <si>
    <t>점자표지판부착(화장실)</t>
  </si>
  <si>
    <t>렉산배면인쇄+아크릴+점자타공</t>
  </si>
  <si>
    <t>5AFA36323531017BAE80BCDCEC6AC3</t>
  </si>
  <si>
    <t>0101145AFA36323531017BAE80BCDCEC6AC3</t>
  </si>
  <si>
    <t>장애인주차구역표지판</t>
  </si>
  <si>
    <t>700*600/벽부형</t>
  </si>
  <si>
    <t>5AFA36323531017BAE80BCDCEC6AC2</t>
  </si>
  <si>
    <t>0101145AFA36323531017BAE80BCDCEC6AC2</t>
  </si>
  <si>
    <t>핸드레일촉지판</t>
  </si>
  <si>
    <t>알루미늄+인쇄+점자타공</t>
  </si>
  <si>
    <t>5AFA36385EB1017D3EE1D2C9869046</t>
  </si>
  <si>
    <t>0101145AFA36385EB1017D3EE1D2C9869046</t>
  </si>
  <si>
    <t>점자안내편의시설</t>
  </si>
  <si>
    <t>점자안내도벽부착형 700*500*20</t>
  </si>
  <si>
    <t>5AFA36323531017BAE80BCDCEC6D97</t>
  </si>
  <si>
    <t>0101145AFA36323531017BAE80BCDCEC6D97</t>
  </si>
  <si>
    <t>점자안내도스탠드형+음성</t>
  </si>
  <si>
    <t>750*650*1200</t>
  </si>
  <si>
    <t>5AFA36323531017BAE80BCDCEC6CF0</t>
  </si>
  <si>
    <t>0101145AFA36323531017BAE80BCDCEC6CF0</t>
  </si>
  <si>
    <t>010115  부  대  공  사</t>
  </si>
  <si>
    <t>010115</t>
  </si>
  <si>
    <t>주차장코너가드</t>
  </si>
  <si>
    <t>네오프렌계, 90*90*15*1000mm</t>
  </si>
  <si>
    <t>5AFA36323531017BAE84154312DB95</t>
  </si>
  <si>
    <t>0101155AFA36323531017BAE84154312DB95</t>
  </si>
  <si>
    <t>재활용분리수거함</t>
  </si>
  <si>
    <t>기타류 500*900*1000</t>
  </si>
  <si>
    <t>5DA99615CEE10174C5B2114D6BC34A309DF21B</t>
  </si>
  <si>
    <t>0101155DA99615CEE10174C5B2114D6BC34A309DF21B</t>
  </si>
  <si>
    <t>종이류 1500*1200*1300</t>
  </si>
  <si>
    <t>5DA99615CEE10174C5B2114D6BC34A309DF21C</t>
  </si>
  <si>
    <t>0101155DA99615CEE10174C5B2114D6BC34A309DF21C</t>
  </si>
  <si>
    <t>010116  조  경  공  사</t>
  </si>
  <si>
    <t>010116</t>
  </si>
  <si>
    <t>방부목데크설치</t>
  </si>
  <si>
    <t>멀바우 90*19+아연도 ㅁ-50*40*1.6</t>
  </si>
  <si>
    <t>5AFA56089971017EE57A352B00BC93</t>
  </si>
  <si>
    <t>0101165AFA56089971017EE57A352B00BC93</t>
  </si>
  <si>
    <t>방부목데크설치/목재의자</t>
  </si>
  <si>
    <t>멀바우 90*21</t>
  </si>
  <si>
    <t>5AFA56089971017EE57A352B00BC92</t>
  </si>
  <si>
    <t>0101165AFA56089971017EE57A352B00BC92</t>
  </si>
  <si>
    <t>조경토채움</t>
  </si>
  <si>
    <t>인력</t>
  </si>
  <si>
    <t>5AFAF60CD021017245CA1E7ACCC5A3</t>
  </si>
  <si>
    <t>0101165AFAF60CD021017245CA1E7ACCC5A3</t>
  </si>
  <si>
    <t>조경자갈채움</t>
  </si>
  <si>
    <t>5AFAF60CD3F101778A3E714046647D</t>
  </si>
  <si>
    <t>0101165AFAF60CD3F101778A3E714046647D</t>
  </si>
  <si>
    <t>배수판설치</t>
  </si>
  <si>
    <t>조경, 300*300*35mm</t>
  </si>
  <si>
    <t>5AFA462E19F10176AB5DF73FDAB288</t>
  </si>
  <si>
    <t>0101165AFA462E19F10176AB5DF73FDAB288</t>
  </si>
  <si>
    <t>010117  자재대및운반비</t>
  </si>
  <si>
    <t>010117</t>
  </si>
  <si>
    <t>모래</t>
  </si>
  <si>
    <t>미장사, 부산, 도착도</t>
  </si>
  <si>
    <t>5DF016DEF301017B0C796A31400239ABDCBC23</t>
  </si>
  <si>
    <t>0101175DF016DEF301017B0C796A31400239ABDCBC23</t>
  </si>
  <si>
    <t>쇄석자갈</t>
  </si>
  <si>
    <t>쇄석자갈, 부산, 도착도, 40mm</t>
  </si>
  <si>
    <t>5DD5265C287101704BF502AC732BD50551284B</t>
  </si>
  <si>
    <t>0101175DD5265C287101704BF502AC732BD50551284B</t>
  </si>
  <si>
    <t>혼합골재</t>
  </si>
  <si>
    <t>혼합골재, 부산, 도착도</t>
  </si>
  <si>
    <t>5DD5265C287101704BF502AC732BD505512955</t>
  </si>
  <si>
    <t>0101175DD5265C287101704BF502AC732BD505512955</t>
  </si>
  <si>
    <t>시멘트</t>
  </si>
  <si>
    <t>40KG</t>
  </si>
  <si>
    <t>포</t>
  </si>
  <si>
    <t>5DD5265C2911017E7DBD2CBBC62898F55750E3</t>
  </si>
  <si>
    <t>0101175DD5265C2911017E7DBD2CBBC62898F55750E3</t>
  </si>
  <si>
    <t>시멘트운반</t>
  </si>
  <si>
    <t>L:20km, 덤프 8ton</t>
  </si>
  <si>
    <t>5AFB862B9A21017A252C917C932028</t>
  </si>
  <si>
    <t>0101175AFB862B9A21017A252C917C932028</t>
  </si>
  <si>
    <t>운반비(트레일러 20ton+크레인 10ton)</t>
  </si>
  <si>
    <t>철근, L:20km</t>
  </si>
  <si>
    <t>5AFB862B9DF1017E4251E67B7938E6</t>
  </si>
  <si>
    <t>0101175AFB862B9DF1017E4251E67B7938E6</t>
  </si>
  <si>
    <t>0102  도급자관급자재</t>
  </si>
  <si>
    <t>0102</t>
  </si>
  <si>
    <t>6</t>
  </si>
  <si>
    <t>10063092</t>
  </si>
  <si>
    <t>01025DD5265C2911017E7E44FA7E7208EE733439B0</t>
  </si>
  <si>
    <t>01025DD5265C2911017E7E44FA7E7208EE733439BE</t>
  </si>
  <si>
    <t>10063102</t>
  </si>
  <si>
    <t>01025DD5265C2911017E7E44FA7E7208EE733436E4</t>
  </si>
  <si>
    <t>10063865</t>
  </si>
  <si>
    <t>01025DD5265C287101789E98B68E6E9413B845E9CE</t>
  </si>
  <si>
    <t>10063866</t>
  </si>
  <si>
    <t>01025DD5265C287101789E98B68E6E9413B845E9CF</t>
  </si>
  <si>
    <t>10063867</t>
  </si>
  <si>
    <t>01025DD5265C287101789E98B68E6E9413B845E9CC</t>
  </si>
  <si>
    <t>10063869</t>
  </si>
  <si>
    <t>01025DD5265C287101789E98B68E6E9413B845E9CA</t>
  </si>
  <si>
    <t>조달수수료</t>
  </si>
  <si>
    <t>주재료비의 0.54%</t>
  </si>
  <si>
    <t>식</t>
  </si>
  <si>
    <t>5BE216E79391017BF2A7BD11EAFC001</t>
  </si>
  <si>
    <t>01025BE216E79391017BF2A7BD11EAFC001</t>
  </si>
  <si>
    <t>0103  관급자관급자재</t>
  </si>
  <si>
    <t>0103</t>
  </si>
  <si>
    <t>7</t>
  </si>
  <si>
    <t>알루미늄단열커튼월</t>
  </si>
  <si>
    <t>Kg</t>
  </si>
  <si>
    <t>22315043</t>
  </si>
  <si>
    <t>5DD5265C2FA1017911DA2EE4BE042F0E816C74</t>
  </si>
  <si>
    <t>01035DD5265C2FA1017911DA2EE4BE042F0E816C74</t>
  </si>
  <si>
    <t>알루미늄단열커튼월히든바</t>
  </si>
  <si>
    <t>23316667</t>
  </si>
  <si>
    <t>5DD5265C2FA1017911DA2EE4BE042F0E816C71</t>
  </si>
  <si>
    <t>01035DD5265C2FA1017911DA2EE4BE042F0E816C71</t>
  </si>
  <si>
    <t>알루미늄단열미서기</t>
  </si>
  <si>
    <t>23316666</t>
  </si>
  <si>
    <t>5DD5265C2FA1017911DA2EE4BE042F0E816C77</t>
  </si>
  <si>
    <t>01035DD5265C2FA1017911DA2EE4BE042F0E816C77</t>
  </si>
  <si>
    <t>알루미늄단열프로젝트</t>
  </si>
  <si>
    <t>22315047</t>
  </si>
  <si>
    <t>5DD5265C2FA1017911DA2EE4BE042F0E816C75</t>
  </si>
  <si>
    <t>01035DD5265C2FA1017911DA2EE4BE042F0E816C75</t>
  </si>
  <si>
    <t>알루미늄방충망</t>
  </si>
  <si>
    <t>22315045</t>
  </si>
  <si>
    <t>5DD5265C2FA1017911DA2EE4BE042F0E816C70</t>
  </si>
  <si>
    <t>01035DD5265C2FA1017911DA2EE4BE042F0E816C70</t>
  </si>
  <si>
    <t>01035BE216E79391017BF2A7BD11EAFC001</t>
  </si>
  <si>
    <t>일 위 대 가 목 록</t>
  </si>
  <si>
    <t>코  드</t>
  </si>
  <si>
    <t>재 료 비</t>
  </si>
  <si>
    <t>노 무 비</t>
  </si>
  <si>
    <t>경    비</t>
  </si>
  <si>
    <t>합    계</t>
  </si>
  <si>
    <t>번  호</t>
  </si>
  <si>
    <t>비      고</t>
  </si>
  <si>
    <t>노임계수</t>
  </si>
  <si>
    <t>할증</t>
  </si>
  <si>
    <t>품셈개요</t>
  </si>
  <si>
    <t>장비일위</t>
  </si>
  <si>
    <t>일위대가</t>
  </si>
  <si>
    <t>할증적용</t>
  </si>
  <si>
    <t>할증저장</t>
  </si>
  <si>
    <t>할증율</t>
  </si>
  <si>
    <t>HAL1</t>
  </si>
  <si>
    <t>HAL2</t>
  </si>
  <si>
    <t>HAL3</t>
  </si>
  <si>
    <t>일위대가+자재</t>
  </si>
  <si>
    <t>컨테이너형 가설건축물 - 사무실  2.4*6.0*2.6m, 6개월  개소     ( 호표 1 )</t>
  </si>
  <si>
    <t>호표 1</t>
  </si>
  <si>
    <t>컨테이너하우스</t>
  </si>
  <si>
    <t>컨테이너하우스, 사무실용, 2.4*6.0*2.6m</t>
  </si>
  <si>
    <t>금액제외</t>
  </si>
  <si>
    <t>5DD5265FFF61017A46AD4724A0C901A817EC7F</t>
  </si>
  <si>
    <t>5AFAD63DB5D1017FA6B2F1DC374F8A5DD5265FFF61017A46AD4724A0C901A817EC7F</t>
  </si>
  <si>
    <t>-</t>
  </si>
  <si>
    <t>컨테이너형 가설건축물 설치</t>
  </si>
  <si>
    <t>2.4*6.0*2.6m</t>
  </si>
  <si>
    <t>5AFAD63DB5D1017FA6BBED19508889</t>
  </si>
  <si>
    <t>5AFAD63DB5D1017FA6B2F1DC374F8A5AFAD63DB5D1017FA6BBED19508889</t>
  </si>
  <si>
    <t>컨테이너형 가설건축물 해체</t>
  </si>
  <si>
    <t>5AFAD63DB5D1017FA6BBED1950888C</t>
  </si>
  <si>
    <t>5AFAD63DB5D1017FA6B2F1DC374F8A5AFAD63DB5D1017FA6BBED1950888C</t>
  </si>
  <si>
    <t>경비로 적용</t>
  </si>
  <si>
    <t>합계의 100%</t>
  </si>
  <si>
    <t>5AFAD63DB5D1017FA6B2F1DC374F8A5BE216E79391017BF2A7BD11EAFC001</t>
  </si>
  <si>
    <t xml:space="preserve"> [ 합          계 ]</t>
  </si>
  <si>
    <t>컨테이너형 가설건축물 - 창고  2.4*6.0*2.6m, 6개월  개소     ( 호표 2 )</t>
  </si>
  <si>
    <t>호표 2</t>
  </si>
  <si>
    <t>컨테이너하우스, 창고용, 2.4*6.0*2.6m</t>
  </si>
  <si>
    <t>5DD5265FFF61017A46AD4724A0C901A817EAB3</t>
  </si>
  <si>
    <t>5AFAD63DB5D1017CED0A0812123B505DD5265FFF61017A46AD4724A0C901A817EAB3</t>
  </si>
  <si>
    <t>5AFAD63DB5D1017CED0A0812123B505AFAD63DB5D1017FA6BBED19508889</t>
  </si>
  <si>
    <t>5AFAD63DB5D1017CED0A0812123B505AFAD63DB5D1017FA6BBED1950888C</t>
  </si>
  <si>
    <t>5AFAD63DB5D1017CED0A0812123B505BE216E79391017BF2A7BD11EAFC001</t>
  </si>
  <si>
    <t>강관비계(쌍줄) 설치 및 해체  6개월,10m이하(발판유)  M2     ( 호표 3 )</t>
  </si>
  <si>
    <t>호표 3</t>
  </si>
  <si>
    <t>강관비계</t>
  </si>
  <si>
    <t>강관비계, 비계파이프, 48.6*2.3mm</t>
  </si>
  <si>
    <t>5DD5265C21C1017847D827584F85360CDDF643</t>
  </si>
  <si>
    <t>5AFAD63E5D61017ED0E05AC16217625DD5265C21C1017847D827584F85360CDDF643</t>
  </si>
  <si>
    <t>강관비계 부속철물</t>
  </si>
  <si>
    <t>이음철물, 연결핀</t>
  </si>
  <si>
    <t>5DD5265C21C1017847D827584F85360CDCEAEF</t>
  </si>
  <si>
    <t>5AFAD63E5D61017ED0E05AC16217625DD5265C21C1017847D827584F85360CDCEAEF</t>
  </si>
  <si>
    <t>조임철물, 직교 및 가새</t>
  </si>
  <si>
    <t>5DD5265C21C1017847D827584F85360CDCEAEC</t>
  </si>
  <si>
    <t>5AFAD63E5D61017ED0E05AC16217625DD5265C21C1017847D827584F85360CDCEAEC</t>
  </si>
  <si>
    <t>받침철물</t>
  </si>
  <si>
    <t>5DD5265C21C1017847D827584F85360CDCEAEA</t>
  </si>
  <si>
    <t>5AFAD63E5D61017ED0E05AC16217625DD5265C21C1017847D827584F85360CDCEAEA</t>
  </si>
  <si>
    <t>앙카용철물</t>
  </si>
  <si>
    <t>5DD5265C21C1017847D827584F85360CDCEAEB</t>
  </si>
  <si>
    <t>5AFAD63E5D61017ED0E05AC16217625DD5265C21C1017847D827584F85360CDCEAEB</t>
  </si>
  <si>
    <t>건설발판</t>
  </si>
  <si>
    <t>0.5*1829mm</t>
  </si>
  <si>
    <t>5DD5265C21C1017844048E138C1FB4672DCBFB</t>
  </si>
  <si>
    <t>5AFAD63E5D61017ED0E05AC16217625DD5265C21C1017844048E138C1FB4672DCBFB</t>
  </si>
  <si>
    <t>10m 이하</t>
  </si>
  <si>
    <t>5AFAD63E5D61017ED0E05AC162165C</t>
  </si>
  <si>
    <t>5AFAD63E5D61017ED0E05AC16217625AFAD63E5D61017ED0E05AC162165C</t>
  </si>
  <si>
    <t>강관비계(쌍줄) 설치 및 해체  6개월,10m초과~20m이하(발판유)  M2     ( 호표 4 )</t>
  </si>
  <si>
    <t>호표 4</t>
  </si>
  <si>
    <t>5AFAD63E5D61017ED0E05AC20981725DD5265C21C1017847D827584F85360CDDF643</t>
  </si>
  <si>
    <t>5AFAD63E5D61017ED0E05AC20981725DD5265C21C1017847D827584F85360CDCEAEF</t>
  </si>
  <si>
    <t>5AFAD63E5D61017ED0E05AC20981725DD5265C21C1017847D827584F85360CDCEAEC</t>
  </si>
  <si>
    <t>5AFAD63E5D61017ED0E05AC20981725DD5265C21C1017847D827584F85360CDCEAEA</t>
  </si>
  <si>
    <t>5AFAD63E5D61017ED0E05AC20981725DD5265C21C1017847D827584F85360CDCEAEB</t>
  </si>
  <si>
    <t>5AFAD63E5D61017ED0E05AC20981725DD5265C21C1017844048E138C1FB4672DCBFB</t>
  </si>
  <si>
    <t>10m 초과~20m 이하</t>
  </si>
  <si>
    <t>5AFAD63E5D61017ED0E05AC2098173</t>
  </si>
  <si>
    <t>5AFAD63E5D61017ED0E05AC20981725AFAD63E5D61017ED0E05AC2098173</t>
  </si>
  <si>
    <t>가설 계단 - 경사형  6개월  M2     ( 호표 5 )</t>
  </si>
  <si>
    <t>호표 5</t>
  </si>
  <si>
    <t>5AFAD63E5D61017ED0E165AD994BCE5DD5265C21C1017847D827584F85360CDDF643</t>
  </si>
  <si>
    <t>조임철물, 직교.회전</t>
  </si>
  <si>
    <t>5DD5265C21C1017847D827584F85360CDCEAED</t>
  </si>
  <si>
    <t>5AFAD63E5D61017ED0E165AD994BCE5DD5265C21C1017847D827584F85360CDCEAED</t>
  </si>
  <si>
    <t>계단식발판</t>
  </si>
  <si>
    <t>계단식발판, 발판, 250*900</t>
  </si>
  <si>
    <t>5DD5265C21C1017844048E138EC975F6B23D88</t>
  </si>
  <si>
    <t>5AFAD63E5D61017ED0E165AD994BCE5DD5265C21C1017844048E138EC975F6B23D88</t>
  </si>
  <si>
    <t>6m 이하</t>
  </si>
  <si>
    <t>5AFAD63E5D61017ED0E165AD994BCF</t>
  </si>
  <si>
    <t>5AFAD63E5D61017ED0E165AD994BCE5AFAD63E5D61017ED0E165AD994BCF</t>
  </si>
  <si>
    <t>강관 조립말비계(이동식)  높이 2m, 3개월  대     ( 호표 6 )</t>
  </si>
  <si>
    <t>호표 6</t>
  </si>
  <si>
    <t>비계안정장치</t>
  </si>
  <si>
    <t>비계안정장치, 비계기본틀, 기둥, 1.2*1.7m</t>
  </si>
  <si>
    <t>5DD5265C21C1017844048AB4E0178018F16847</t>
  </si>
  <si>
    <t>5AFAD63E5D61017ED0E6E6812ACCD35DD5265C21C1017844048AB4E0178018F16847</t>
  </si>
  <si>
    <t>비계안정장치, 가새, 1.2*1.9m</t>
  </si>
  <si>
    <t>5DD5265C21C1017844048AB4E0178018F16849</t>
  </si>
  <si>
    <t>5AFAD63E5D61017ED0E6E6812ACCD35DD5265C21C1017844048AB4E0178018F16849</t>
  </si>
  <si>
    <t>비계안정장치, 수평띠장, 1829mm</t>
  </si>
  <si>
    <t>5DD5265C21C1017844048AB4E0178018F167BB</t>
  </si>
  <si>
    <t>5AFAD63E5D61017ED0E6E6812ACCD35DD5265C21C1017844048AB4E0178018F167BB</t>
  </si>
  <si>
    <t>비계안정장치, 손잡이기둥</t>
  </si>
  <si>
    <t>5DD5265C21C1017844048AB4E0178018F167BC</t>
  </si>
  <si>
    <t>5AFAD63E5D61017ED0E6E6812ACCD35DD5265C21C1017844048AB4E0178018F167BC</t>
  </si>
  <si>
    <t>비계안정장치, 손잡이, 1229mm</t>
  </si>
  <si>
    <t>5DD5265C21C1017844048AB4E0178018F167BA</t>
  </si>
  <si>
    <t>5AFAD63E5D61017ED0E6E6812ACCD35DD5265C21C1017844048AB4E0178018F167BA</t>
  </si>
  <si>
    <t>비계안정장치, 손잡이, 1829mm</t>
  </si>
  <si>
    <t>5DD5265C21C1017844048AB4E0178018F167BD</t>
  </si>
  <si>
    <t>5AFAD63E5D61017ED0E6E6812ACCD35DD5265C21C1017844048AB4E0178018F167BD</t>
  </si>
  <si>
    <t>비계안정장치, 바퀴</t>
  </si>
  <si>
    <t>5DD5265C21C1017844048AB4E0178018F167BF</t>
  </si>
  <si>
    <t>5AFAD63E5D61017ED0E6E6812ACCD35DD5265C21C1017844048AB4E0178018F167BF</t>
  </si>
  <si>
    <t>비계안정장치, 쟈키</t>
  </si>
  <si>
    <t>5DD5265C21C1017844048AB4E0178018F167BE</t>
  </si>
  <si>
    <t>5AFAD63E5D61017ED0E6E6812ACCD35DD5265C21C1017844048AB4E0178018F167BE</t>
  </si>
  <si>
    <t>비계안정장치, 발판, 40*400*1800</t>
  </si>
  <si>
    <t>장</t>
  </si>
  <si>
    <t>5DD5265C21C1017844048AB4E2C7EFC650B52C</t>
  </si>
  <si>
    <t>5AFAD63E5D61017ED0E6E6812ACCD35DD5265C21C1017844048AB4E2C7EFC650B52C</t>
  </si>
  <si>
    <t>강관 조립말비계(이동식) - 노무비</t>
  </si>
  <si>
    <t>높이 2m, 설치, 해체비</t>
  </si>
  <si>
    <t>5AFAD63E5D61017ED0E6E68004CB28</t>
  </si>
  <si>
    <t>5AFAD63E5D61017ED0E6E6812ACCD35AFAD63E5D61017ED0E6E68004CB28</t>
  </si>
  <si>
    <t>수평 규준틀  평  개소     ( 호표 7 )</t>
  </si>
  <si>
    <t>호표 7</t>
  </si>
  <si>
    <t>각재</t>
  </si>
  <si>
    <t>각재, 외송</t>
  </si>
  <si>
    <t>5DD5265C2871017A4311FD02AE2182361E0DED</t>
  </si>
  <si>
    <t>5AFAD63E5D61017ED189F1C424CB355DD5265C2871017A4311FD02AE2182361E0DED</t>
  </si>
  <si>
    <t>건축목공</t>
  </si>
  <si>
    <t>일반공사 직종</t>
  </si>
  <si>
    <t>인</t>
  </si>
  <si>
    <t>5A20467BFA51017C5EB78C66AC0ECB9C20B148</t>
  </si>
  <si>
    <t>5AFAD63E5D61017ED189F1C424CB355A20467BFA51017C5EB78C66AC0ECB9C20B148</t>
  </si>
  <si>
    <t>보통인부</t>
  </si>
  <si>
    <t>5A20467BFA51017C5EB78C66AC0ECB9C20B37B</t>
  </si>
  <si>
    <t>5AFAD63E5D61017ED189F1C424CB355A20467BFA51017C5EB78C66AC0ECB9C20B37B</t>
  </si>
  <si>
    <t>수평 규준틀  귀  개소     ( 호표 8 )</t>
  </si>
  <si>
    <t>호표 8</t>
  </si>
  <si>
    <t>5AFAD63E5D61017ED189F1C7F869E05DD5265C2871017A4311FD02AE2182361E0DED</t>
  </si>
  <si>
    <t>5AFAD63E5D61017ED189F1C7F869E05A20467BFA51017C5EB78C66AC0ECB9C20B148</t>
  </si>
  <si>
    <t>5AFAD63E5D61017ED189F1C7F869E05A20467BFA51017C5EB78C66AC0ECB9C20B37B</t>
  </si>
  <si>
    <t>강관동바리 설치 및 해체  3.5m 이하  M2     ( 호표 9 )</t>
  </si>
  <si>
    <t>호표 9</t>
  </si>
  <si>
    <t>강관서포트</t>
  </si>
  <si>
    <t>V2, 3.5m</t>
  </si>
  <si>
    <t>본</t>
  </si>
  <si>
    <t>5DD5265C21C10170056E76E7FE5CFCC0E22E3C</t>
  </si>
  <si>
    <t>5AFAD63E5D61017DC8E8B638E58D205DD5265C21C10170056E76E7FE5CFCC0E22E3C</t>
  </si>
  <si>
    <t>잡재료</t>
  </si>
  <si>
    <t>주재료비의 5%</t>
  </si>
  <si>
    <t>5AFAD63E5D61017DC8E8B638E58D205BE216E79391017BF2A7BD11EAFC001</t>
  </si>
  <si>
    <t>5AFAD63E5D61017DC8E8B638E58C19</t>
  </si>
  <si>
    <t>5AFAD63E5D61017DC8E8B638E58D205AFAD63E5D61017DC8E8B638E58C19</t>
  </si>
  <si>
    <t>강관동바리 설치 및 해체  3.5m초과 ~ 4.2m 이하  M2     ( 호표 10 )</t>
  </si>
  <si>
    <t>호표 10</t>
  </si>
  <si>
    <t>V4, 4.0m</t>
  </si>
  <si>
    <t>5DD5265C21C10170056E76E7FE5CFCC0E22FDD</t>
  </si>
  <si>
    <t>5AFAD63E5D61017DC8E8B6398B51AE5DD5265C21C10170056E76E7FE5CFCC0E22FDD</t>
  </si>
  <si>
    <t>5AFAD63E5D61017DC8E8B6398B51AE5BE216E79391017BF2A7BD11EAFC001</t>
  </si>
  <si>
    <t>5AFAD63E5D61017DC8E8B6398B5087</t>
  </si>
  <si>
    <t>5AFAD63E5D61017DC8E8B6398B51AE5AFAD63E5D61017DC8E8B6398B5087</t>
  </si>
  <si>
    <t>건축물현장정리    M2     ( 호표 11 )</t>
  </si>
  <si>
    <t>호표 11</t>
  </si>
  <si>
    <t>5AFAD63B88E1017C21090218F66E1A5A20467BFA51017C5EB78C66AC0ECB9C20B37B</t>
  </si>
  <si>
    <t>먹메김    M2     ( 호표 12 )</t>
  </si>
  <si>
    <t>호표 12</t>
  </si>
  <si>
    <t>구조부 먹매김</t>
  </si>
  <si>
    <t>일반</t>
  </si>
  <si>
    <t>5AFAD63B8BB1017ED2EFBD941BB1D3</t>
  </si>
  <si>
    <t>5AFAD63B88E1017C210E8412087AB05AFAD63B8BB1017ED2EFBD941BB1D3</t>
  </si>
  <si>
    <t>거푸집 먹매김</t>
  </si>
  <si>
    <t>5AFAD63B8BB1017ED2EFBF42F7B95D</t>
  </si>
  <si>
    <t>5AFAD63B88E1017C210E8412087AB05AFAD63B8BB1017ED2EFBF42F7B95D</t>
  </si>
  <si>
    <t>건축물 보양 - 콘크리트  살수  M2     ( 호표 13 )</t>
  </si>
  <si>
    <t>호표 13</t>
  </si>
  <si>
    <t>5AFAD63B8BB1017ED1C43677CACFA25A20467BFA51017C5EB78C66AC0ECB9C20B37B</t>
  </si>
  <si>
    <t>건축물 보양 - 석재면, 테라조면  하드롱지  M2     ( 호표 14 )</t>
  </si>
  <si>
    <t>호표 14</t>
  </si>
  <si>
    <t>크라프트판지</t>
  </si>
  <si>
    <t>5DF04692BB31017FAFC2E20F9BA37720E3E308</t>
  </si>
  <si>
    <t>5AFAD63B8BB1017ED1C7884720C7165DF04692BB31017FAFC2E20F9BA37720E3E308</t>
  </si>
  <si>
    <t>합성풀</t>
  </si>
  <si>
    <t>합성풀, 건설용</t>
  </si>
  <si>
    <t>5DD536616C510175968769C63EEAB5397C1A33</t>
  </si>
  <si>
    <t>5AFAD63B8BB1017ED1C7884720C7165DD536616C510175968769C63EEAB5397C1A33</t>
  </si>
  <si>
    <t>5AFAD63B8BB1017ED1C7884720C7165A20467BFA51017C5EB78C66AC0ECB9C20B37B</t>
  </si>
  <si>
    <t>건축물 보양 - 타일  톱밥  M2     ( 호표 15 )</t>
  </si>
  <si>
    <t>호표 15</t>
  </si>
  <si>
    <t>톱밥, 건설용톱밥</t>
  </si>
  <si>
    <t>L</t>
  </si>
  <si>
    <t>5DF016DEF0B1017470F64EE29CCA1C688CBEBB</t>
  </si>
  <si>
    <t>5AFAD63B8BB1017ED1C7896D23BFAE5DF016DEF0B1017470F64EE29CCA1C688CBEBB</t>
  </si>
  <si>
    <t>5AFAD63B8BB1017ED1C7896D23BFAE5A20467BFA51017C5EB78C66AC0ECB9C20B37B</t>
  </si>
  <si>
    <t>잡석깔기지정  장비, 백호0.2m3+진동롤러(핸드가이드식)  M3     ( 호표 16 )</t>
  </si>
  <si>
    <t>호표 16</t>
  </si>
  <si>
    <t>굴삭기(무한궤도)</t>
  </si>
  <si>
    <t>0.2㎥</t>
  </si>
  <si>
    <t>HR</t>
  </si>
  <si>
    <t>5DE79666F141017818ECFCC4DB53387FBA4B3145</t>
  </si>
  <si>
    <t>5AFAF60CD2D10170E0DCA8A6A1B9CE5DE79666F141017818ECFCC4DB53387FBA4B3145</t>
  </si>
  <si>
    <t>진동롤러(핸드가이드식)</t>
  </si>
  <si>
    <t>0.7ton</t>
  </si>
  <si>
    <t>5DE79666F141017922927EC09A70182A6EB5D215</t>
  </si>
  <si>
    <t>5AFAF60CD2D10170E0DCA8A6A1B9CE5DE79666F141017922927EC09A70182A6EB5D215</t>
  </si>
  <si>
    <t>자갈</t>
  </si>
  <si>
    <t>(별도), 40mm, #467</t>
  </si>
  <si>
    <t>별도</t>
  </si>
  <si>
    <t>5DF016DEF301017B0D01C5D350F09CE37188F2</t>
  </si>
  <si>
    <t>5AFAF60CD2D10170E0DCA8A6A1B9CE5DF016DEF301017B0D01C5D350F09CE37188F2</t>
  </si>
  <si>
    <t>잡석</t>
  </si>
  <si>
    <t>(별도)</t>
  </si>
  <si>
    <t>5DF016DEF301017B0D091DBA653F5A3E9C59C2</t>
  </si>
  <si>
    <t>5AFAF60CD2D10170E0DCA8A6A1B9CE5DF016DEF301017B0D091DBA653F5A3E9C59C2</t>
  </si>
  <si>
    <t>경량기포 콘크리트 타설    M3     ( 호표 17 )</t>
  </si>
  <si>
    <t>호표 17</t>
  </si>
  <si>
    <t>시멘트(별도)</t>
  </si>
  <si>
    <t>5DD5265C2911017E7DBD2CBBC62898F55750E0</t>
  </si>
  <si>
    <t>5AFA86B94E01017B40FD775E4D45115DD5265C2911017E7DBD2CBBC62898F55750E0</t>
  </si>
  <si>
    <t>기포액</t>
  </si>
  <si>
    <t>동물성단백질</t>
  </si>
  <si>
    <t>5DD5265C2CD10175B0ADFC1FE4A02AFEF2882B</t>
  </si>
  <si>
    <t>5AFA86B94E01017B40FD775E4D45115DD5265C2CD10175B0ADFC1FE4A02AFEF2882B</t>
  </si>
  <si>
    <t>콘크리트공</t>
  </si>
  <si>
    <t>5A20467BFA51017C5EB78C66AC0ECB9C20B251</t>
  </si>
  <si>
    <t>5AFA86B94E01017B40FD775E4D45115A20467BFA51017C5EB78C66AC0ECB9C20B251</t>
  </si>
  <si>
    <t>5AFA86B94E01017B40FD775E4D45115A20467BFA51017C5EB78C66AC0ECB9C20B37B</t>
  </si>
  <si>
    <t>모르타르펌프</t>
  </si>
  <si>
    <t>7.46kw</t>
  </si>
  <si>
    <t>5DE79666F141017F43D6F30A658FFA0BA1B84EB0</t>
  </si>
  <si>
    <t>5AFA86B94E01017B40FD775E4D45115DE79666F141017F43D6F30A658FFA0BA1B84EB0</t>
  </si>
  <si>
    <t>모르타르 믹서</t>
  </si>
  <si>
    <t>0.3m3</t>
  </si>
  <si>
    <t>5DE79666F141017F43D6F0B51EAF0652F6A5D06D</t>
  </si>
  <si>
    <t>5AFA86B94E01017B40FD775E4D45115DE79666F141017F43D6F0B51EAF0652F6A5D06D</t>
  </si>
  <si>
    <t>양수기</t>
  </si>
  <si>
    <t>1.49kw</t>
  </si>
  <si>
    <t>5DE79666F141017F43D6F15C88A2645229887300</t>
  </si>
  <si>
    <t>5AFA86B94E01017B40FD775E4D45115DE79666F141017F43D6F15C88A2645229887300</t>
  </si>
  <si>
    <t>배관파이프</t>
  </si>
  <si>
    <t>50㎜∼2.6mΦ</t>
  </si>
  <si>
    <t>5DE79666F141017F43D6F7E5F307FEDB68090928</t>
  </si>
  <si>
    <t>5AFA86B94E01017B40FD775E4D45115DE79666F141017F43D6F7E5F307FEDB68090928</t>
  </si>
  <si>
    <t>공통자재</t>
  </si>
  <si>
    <t>일반경비, 전력</t>
  </si>
  <si>
    <t>kwh</t>
  </si>
  <si>
    <t>5AB616C57CB1017CC70D6FFAA865ECD29F96B9</t>
  </si>
  <si>
    <t>5AFA86B94E01017B40FD775E4D45115AB616C57CB1017CC70D6FFAA865ECD29F96B9</t>
  </si>
  <si>
    <t>합판거푸집 설치 및 해체  복잡 3회, 수직고 7m까지  M2     ( 호표 18 )</t>
  </si>
  <si>
    <t>호표 18</t>
  </si>
  <si>
    <t>합판거푸집 - 자재비</t>
  </si>
  <si>
    <t>3회</t>
  </si>
  <si>
    <t>5AFA86BFD541017700BFC16CD79BD6</t>
  </si>
  <si>
    <t>5AFA86BFD541017700BE3ADA475AC45AFA86BFD541017700BFC16CD79BD6</t>
  </si>
  <si>
    <t>합판거푸집 - 인력투입</t>
  </si>
  <si>
    <t>5AFA86BFD541017700BFC16CD79FB1</t>
  </si>
  <si>
    <t>5AFA86BFD541017700BE3ADA475AC45AFA86BFD541017700BFC16CD79FB1</t>
  </si>
  <si>
    <t>합판거푸집 설치 및 해체  소규모 2회, 수직고 7m까지  M2     ( 호표 19 )</t>
  </si>
  <si>
    <t>호표 19</t>
  </si>
  <si>
    <t>2회</t>
  </si>
  <si>
    <t>5AFA86BFD4A101709774F672CD93C6</t>
  </si>
  <si>
    <t>5AFA86BFD4A1017097759DFCF5E0405AFA86BFD4A101709774F672CD93C6</t>
  </si>
  <si>
    <t>소규모, 수직고 7m까지</t>
  </si>
  <si>
    <t>5AFA86BFD4A101709774F672CC8E82</t>
  </si>
  <si>
    <t>5AFA86BFD4A1017097759DFCF5E0405AFA86BFD4A101709774F672CC8E82</t>
  </si>
  <si>
    <t>유로폼 설치 및 해체  복잡, 수직고 7m까지  M2     ( 호표 20 )</t>
  </si>
  <si>
    <t>호표 20</t>
  </si>
  <si>
    <t>유로폼 - 자재비</t>
  </si>
  <si>
    <t>5AFA86BFD3910179A49658906A4EFE</t>
  </si>
  <si>
    <t>5AFA86BFD3910179A49760A824B8A95AFA86BFD3910179A49658906A4EFE</t>
  </si>
  <si>
    <t>유로폼 - 인력투입</t>
  </si>
  <si>
    <t>5AFA86BFD3910179A4965B64C8E6FF</t>
  </si>
  <si>
    <t>5AFA86BFD3910179A49760A824B8A95AFA86BFD3910179A4965B64C8E6FF</t>
  </si>
  <si>
    <t>유로폼 설치 및 해체  보통, 수직고 7m까지  M2     ( 호표 21 )</t>
  </si>
  <si>
    <t>호표 21</t>
  </si>
  <si>
    <t>5AFA86BFD3910179A49760A824BB7E5AFA86BFD3910179A49658906A4EFE</t>
  </si>
  <si>
    <t>5AFA86BFD3910179A4965B64C8E5D8</t>
  </si>
  <si>
    <t>5AFA86BFD3910179A49760A824BB7E5AFA86BFD3910179A4965B64C8E5D8</t>
  </si>
  <si>
    <t>유로폼 설치 및 해체  간단, 수직고 7m까지  M2     ( 호표 22 )</t>
  </si>
  <si>
    <t>호표 22</t>
  </si>
  <si>
    <t>5AFA86BFD3910179A49760A824BA575AFA86BFD3910179A49658906A4EFE</t>
  </si>
  <si>
    <t>5AFA86BFD3910179A4965B64C8E431</t>
  </si>
  <si>
    <t>5AFA86BFD3910179A49760A824BA575AFA86BFD3910179A4965B64C8E431</t>
  </si>
  <si>
    <t>철근, 현장 - 보통 가공 및 조립  수직고 7m 미만  TON     ( 호표 23 )</t>
  </si>
  <si>
    <t>호표 23</t>
  </si>
  <si>
    <t>철근공</t>
  </si>
  <si>
    <t>5A20467BFA51017C5EB78C66AC0ECB9C20B371</t>
  </si>
  <si>
    <t>5AFA86BC03D101764B34F2DF96AE1A5A20467BFA51017C5EB78C66AC0ECB9C20B371</t>
  </si>
  <si>
    <t>5AFA86BC03D101764B34F2DF96AE1A5A20467BFA51017C5EB78C66AC0ECB9C20B37B</t>
  </si>
  <si>
    <t>기구손료</t>
  </si>
  <si>
    <t>인력품의 2%</t>
  </si>
  <si>
    <t>5AFA86BC03D101764B34F2DF96AE1A5BE216E79391017BF2A7BD11EAFC001</t>
  </si>
  <si>
    <t>철선</t>
  </si>
  <si>
    <t>철선, 어닐링, ∮0.9mm</t>
  </si>
  <si>
    <t>5DD5366276110173F9846118EE85E302807619</t>
  </si>
  <si>
    <t>5AFA86BC03D101764B34F2DF96AE1A5DD5366276110173F9846118EE85E302807619</t>
  </si>
  <si>
    <t>0.5B 벽돌쌓기  3.6m 이하  M2     ( 호표 24 )</t>
  </si>
  <si>
    <t>호표 24</t>
  </si>
  <si>
    <t>모르타르 배합(배합품 제외)</t>
  </si>
  <si>
    <t>배합용적비 1:3, 시멘트, 모래 별도</t>
  </si>
  <si>
    <t>5AFAB6F33FE101722A6B08B10692E8</t>
  </si>
  <si>
    <t>5AFAA68A964101709CF94969F0F1715AFAB6F33FE101722A6B08B10692E8</t>
  </si>
  <si>
    <t>조적공</t>
  </si>
  <si>
    <t>5A20467BFA51017C5EB78C66AC0ECB9C20B14A</t>
  </si>
  <si>
    <t>5AFAA68A964101709CF94969F0F1715A20467BFA51017C5EB78C66AC0ECB9C20B14A</t>
  </si>
  <si>
    <t>5AFAA68A964101709CF94969F0F1715A20467BFA51017C5EB78C66AC0ECB9C20B37B</t>
  </si>
  <si>
    <t>공구손료</t>
  </si>
  <si>
    <t>5AFAA68A964101709CF94969F0F1715BE216E79391017BF2A7BD11EAFC001</t>
  </si>
  <si>
    <t>1.0B 벽돌쌓기  3.6m 이하  M2     ( 호표 25 )</t>
  </si>
  <si>
    <t>호표 25</t>
  </si>
  <si>
    <t>5AFAA68A964101709EA61CF2051A1A5AFAB6F33FE101722A6B08B10692E8</t>
  </si>
  <si>
    <t>5AFAA68A964101709EA61CF2051A1A5A20467BFA51017C5EB78C66AC0ECB9C20B14A</t>
  </si>
  <si>
    <t>5AFAA68A964101709EA61CF2051A1A5A20467BFA51017C5EB78C66AC0ECB9C20B37B</t>
  </si>
  <si>
    <t>5AFAA68A964101709EA61CF2051A1A5BE216E79391017BF2A7BD11EAFC001</t>
  </si>
  <si>
    <t>벽돌 운반  인력, 1층  천매     ( 호표 26 )</t>
  </si>
  <si>
    <t>호표 26</t>
  </si>
  <si>
    <t>5AFAA68A94910175F5BCCA537E455F5A20467BFA51017C5EB78C66AC0ECB9C20B37B</t>
  </si>
  <si>
    <t>벽돌 운반  인력, 2층  천매     ( 호표 27 )</t>
  </si>
  <si>
    <t>호표 27</t>
  </si>
  <si>
    <t>5AFAA68A94910175F5BCCA525842E75A20467BFA51017C5EB78C66AC0ECB9C20B37B</t>
  </si>
  <si>
    <t>벽돌 운반  인력, 3층  천매     ( 호표 28 )</t>
  </si>
  <si>
    <t>호표 28</t>
  </si>
  <si>
    <t>5AFAA68A94910175F5BCCA51B1D8965A20467BFA51017C5EB78C66AC0ECB9C20B37B</t>
  </si>
  <si>
    <t>벽돌 운반  인력, 4층  천매     ( 호표 29 )</t>
  </si>
  <si>
    <t>호표 29</t>
  </si>
  <si>
    <t>5AFAA68A94910175F5BCCA50AAE7E55A20467BFA51017C5EB78C66AC0ECB9C20B37B</t>
  </si>
  <si>
    <t>철근콘크리트인방  100*100  M     ( 호표 30 )</t>
  </si>
  <si>
    <t>호표 30</t>
  </si>
  <si>
    <t>5AFAA6991DF10176396E293D81F07B5AFA86BFD4A1017097759DFCF5E040</t>
  </si>
  <si>
    <t>철근콘크리트용봉강</t>
  </si>
  <si>
    <t>철근콘크리트용봉강, 이형봉강(SD350/400), HD-10, 지정장소도</t>
  </si>
  <si>
    <t>5DD5265C287101789E98B68E6E9413BC26C144</t>
  </si>
  <si>
    <t>5AFAA6991DF10176396E293D81F07B5DD5265C287101789E98B68E6E9413BC26C144</t>
  </si>
  <si>
    <t>철근콘크리트용봉강, 이형봉강(SD350/400), HD-16, 지정장소도</t>
  </si>
  <si>
    <t>5DD5265C287101789E98B68E6E9413BC241430</t>
  </si>
  <si>
    <t>5AFAA6991DF10176396E293D81F07B5DD5265C287101789E98B68E6E9413BC241430</t>
  </si>
  <si>
    <t>5AFAA6991DF10176396E293D81F07B5DF016DEFB410171CD587F9C9A618CD8DD974F</t>
  </si>
  <si>
    <t>현장 철근 가공 및 조립</t>
  </si>
  <si>
    <t>보통(미할증)</t>
  </si>
  <si>
    <t>5AFA86BC03D101764B359A50DAA2FD</t>
  </si>
  <si>
    <t>5AFAA6991DF10176396E293D81F07B5AFA86BC03D101764B359A50DAA2FD</t>
  </si>
  <si>
    <t>레미콘</t>
  </si>
  <si>
    <t>레미콘, 부산, 25-21-120</t>
  </si>
  <si>
    <t>5DD5265C2911017E7E44FA7E7208EE733436E0</t>
  </si>
  <si>
    <t>5AFAA6991DF10176396E293D81F07B5DD5265C2911017E7E44FA7E7208EE733436E0</t>
  </si>
  <si>
    <t>레디믹스트콘크리트 인력운반 타설</t>
  </si>
  <si>
    <t>소형구조물</t>
  </si>
  <si>
    <t>5AFA86B8A8A10175ACD35BDB0EFEEE</t>
  </si>
  <si>
    <t>5AFAA6991DF10176396E293D81F07B5AFA86B8A8A10175ACD35BDB0EFEEE</t>
  </si>
  <si>
    <t>철근콘크리트인방  200*100  M     ( 호표 31 )</t>
  </si>
  <si>
    <t>호표 31</t>
  </si>
  <si>
    <t>5AFAA6991DF10176396E2AC4104CAE5AFA86BFD4A1017097759DFCF5E040</t>
  </si>
  <si>
    <t>5AFAA6991DF10176396E2AC4104CAE5DD5265C287101789E98B68E6E9413BC26C144</t>
  </si>
  <si>
    <t>5AFAA6991DF10176396E2AC4104CAE5DD5265C287101789E98B68E6E9413BC241430</t>
  </si>
  <si>
    <t>5AFAA6991DF10176396E2AC4104CAE5DF016DEFB410171CD587F9C9A618CD8DD974F</t>
  </si>
  <si>
    <t>5AFAA6991DF10176396E2AC4104CAE5AFA86BC03D101764B359A50DAA2FD</t>
  </si>
  <si>
    <t>5AFAA6991DF10176396E2AC4104CAE5DD5265C2911017E7E44FA7E7208EE733436E0</t>
  </si>
  <si>
    <t>5AFAA6991DF10176396E2AC4104CAE5AFA86B8A8A10175ACD35BDB0EFEEE</t>
  </si>
  <si>
    <t>테라죠판붙임(습식)  바닥, 400*400*25mm, 모르타르 25mm  M2     ( 호표 32 )</t>
  </si>
  <si>
    <t>호표 32</t>
  </si>
  <si>
    <t>테라조타일 및 판석</t>
  </si>
  <si>
    <t>테라조타일 및 판석, 일반타일, 400*400*25mm</t>
  </si>
  <si>
    <t>5DD5265C2BC1017C91E07B66E660E53768FE02</t>
  </si>
  <si>
    <t>5AFA16EC15410178A0FFDD1EDBAD0A5DD5265C2BC1017C91E07B66E660E53768FE02</t>
  </si>
  <si>
    <t>모르타르비빔 - 돌붙임(바닥)</t>
  </si>
  <si>
    <t>5AFA16EC1651017142DFA6B9DDB743</t>
  </si>
  <si>
    <t>5AFA16EC15410178A0FFDD1EDBAD0A5AFA16EC1651017142DFA6B9DDB743</t>
  </si>
  <si>
    <t>대리석/테라조판붙임(습식)</t>
  </si>
  <si>
    <t>바닥, 자재 별도(시공비)</t>
  </si>
  <si>
    <t>5AFA16EC15410178A3B3851A48F968</t>
  </si>
  <si>
    <t>5AFA16EC15410178A0FFDD1EDBAD0A5AFA16EC15410178A3B3851A48F968</t>
  </si>
  <si>
    <t>화강석붙임(습식, 혼드)  첼판, 포천석 20mm, 모르타르 20mm  M2     ( 호표 33 )</t>
  </si>
  <si>
    <t>호표 33</t>
  </si>
  <si>
    <t>자연석판석</t>
  </si>
  <si>
    <t>자연석판석, 혼드, 20mm, 포천석판재</t>
  </si>
  <si>
    <t>5DD5265C2BC1017C91E07A5C20782C94F91B89</t>
  </si>
  <si>
    <t>5AFA16EC1771017B200583CAC084A75DD5265C2BC1017C91E07A5C20782C94F91B89</t>
  </si>
  <si>
    <t>모르타르비빔 - 돌붙임(벽)</t>
  </si>
  <si>
    <t>5AFA16EC1651017142DFA6B9DDB40F</t>
  </si>
  <si>
    <t>5AFA16EC1771017B200583CAC084A75AFA16EC1651017142DFA6B9DDB40F</t>
  </si>
  <si>
    <t>동합금선(銅合金線)</t>
  </si>
  <si>
    <t>황동, ∮4.9∼3.0mm</t>
  </si>
  <si>
    <t>5DD5265C287101789E98BFEB38FABF9B44E040</t>
  </si>
  <si>
    <t>5AFA16EC1771017B200583CAC084A75DD5265C287101789E98BFEB38FABF9B44E040</t>
  </si>
  <si>
    <t>화강석붙임 - 습식공법</t>
  </si>
  <si>
    <t>평벽, 자재 별도(시공비)</t>
  </si>
  <si>
    <t>5AFA16EC1771017A1916868B43280F</t>
  </si>
  <si>
    <t>5AFA16EC1771017B200583CAC084A75AFA16EC1771017A1916868B43280F</t>
  </si>
  <si>
    <t>화강석붙임(습식, 잔다듬)  첼판, 포천석 20mm, 모르타르 20mm  M2     ( 호표 34 )</t>
  </si>
  <si>
    <t>호표 34</t>
  </si>
  <si>
    <t>자연석판석, 고운다듬, 20mm, 포천석판재</t>
  </si>
  <si>
    <t>5DD5265C2BC1017C91E07A5C20782C94F91BF0</t>
  </si>
  <si>
    <t>5AFA16EC1771017B200583CAC084A65DD5265C2BC1017C91E07A5C20782C94F91BF0</t>
  </si>
  <si>
    <t>5AFA16EC1771017B200583CAC084A65AFA16EC1651017142DFA6B9DDB40F</t>
  </si>
  <si>
    <t>5AFA16EC1771017B200583CAC084A65DD5265C287101789E98BFEB38FABF9B44E040</t>
  </si>
  <si>
    <t>5AFA16EC1771017B200583CAC084A65AFA16EC1771017A1916868B43280F</t>
  </si>
  <si>
    <t>화강석붙임(건식/앵커, 물갈기)  벽, 포천석 30mm  M2     ( 호표 35 )</t>
  </si>
  <si>
    <t>호표 35</t>
  </si>
  <si>
    <t>자연석판석, 물갈기, 30mm, 포천석판재</t>
  </si>
  <si>
    <t>5DD5265C2BC1017C91E07A5C2070DD2E02E590</t>
  </si>
  <si>
    <t>5AFA16EC1771017DEDB368FE85618E5DD5265C2BC1017C91E07A5C2070DD2E02E590</t>
  </si>
  <si>
    <t>석재판붙임(앵커지지 시공비, 줄눈포함)</t>
  </si>
  <si>
    <t>건식공법, 0.5m2 기준</t>
  </si>
  <si>
    <t>5AFA16EC1771017DEDB36AAAB226D6</t>
  </si>
  <si>
    <t>5AFA16EC1771017DEDB368FE85618E5AFA16EC1771017DEDB36AAAB226D6</t>
  </si>
  <si>
    <t>화강석붙임(건식/앵커, 물갈기)  벽, 포천석 20mm  M2     ( 호표 36 )</t>
  </si>
  <si>
    <t>호표 36</t>
  </si>
  <si>
    <t>자연석판석, 물갈기, 20mm, 포천석판재</t>
  </si>
  <si>
    <t>5DD5265C2BC1017C91E07A5C20782C94F91BFE</t>
  </si>
  <si>
    <t>5AFA16EC1771017DEDB368FE85618F5DD5265C2BC1017C91E07A5C20782C94F91BFE</t>
  </si>
  <si>
    <t>5AFA16EC1771017DEDB368FE85618F5AFA16EC1771017DEDB36AAAB226D6</t>
  </si>
  <si>
    <t>화강석붙임(습식, 잔다듬)  바닥, 포천석 30mm, 모르타르 20mm  M2     ( 호표 37 )</t>
  </si>
  <si>
    <t>호표 37</t>
  </si>
  <si>
    <t>자연석판석, 잔다듬, 30mm, 포천석판재</t>
  </si>
  <si>
    <t>5DD5265C2BC1017C91E07A5C2070DD2E02E59F</t>
  </si>
  <si>
    <t>5AFA16EC154101794916ECCD2B00B55DD5265C2BC1017C91E07A5C2070DD2E02E59F</t>
  </si>
  <si>
    <t>5AFA16EC154101794916ECCD2B00B55AFA16EC1651017142DFA6B9DDB743</t>
  </si>
  <si>
    <t>5AFA16EC15410178A3B3851A4C5499</t>
  </si>
  <si>
    <t>5AFA16EC154101794916ECCD2B00B55AFA16EC15410178A3B3851A4C5499</t>
  </si>
  <si>
    <t>화강석붙임(습식, 혼드)  바닥, 포천석 30mm, 모르타르 20mm  M2     ( 호표 38 )</t>
  </si>
  <si>
    <t>호표 38</t>
  </si>
  <si>
    <t>자연석판석, 혼드, 30mm, 포천석판재</t>
  </si>
  <si>
    <t>5DD5265C2BC1017C91E07A5C2070DD2E02E5E7</t>
  </si>
  <si>
    <t>5AFA16EC15410179491431D9E0E2765DD5265C2BC1017C91E07A5C2070DD2E02E5E7</t>
  </si>
  <si>
    <t>5AFA16EC15410179491431D9E0E2765AFA16EC1651017142DFA6B9DDB743</t>
  </si>
  <si>
    <t>5AFA16EC15410179491431D9E0E2765AFA16EC15410178A3B3851A4C5499</t>
  </si>
  <si>
    <t>화강석 두겁돌(습식, 물갈기)  포천석 200*30mm, 모르타르 20mm  M     ( 호표 39 )</t>
  </si>
  <si>
    <t>호표 39</t>
  </si>
  <si>
    <t>5AFA16EC11E1017E1878AAA8D9D40E5DD5265C2BC1017C91E07A5C2070DD2E02E590</t>
  </si>
  <si>
    <t>두께면연마가공</t>
  </si>
  <si>
    <t>30mm</t>
  </si>
  <si>
    <t>양면가공</t>
  </si>
  <si>
    <t>5DF016DEF301017B0D0039DC2B1EFDB17FEE37</t>
  </si>
  <si>
    <t>5AFA16EC11E1017E1878AAA8D9D40E5DF016DEF301017B0D0039DC2B1EFDB17FEE37</t>
  </si>
  <si>
    <t>5AFA16EC11E1017E1878AAA8D9D40E5AFA16EC1651017142DFA6B9DDB743</t>
  </si>
  <si>
    <t>5AFA16EC11E1017E1878AAA8D9D40E5AFA16EC15410178A3B3851A4C5499</t>
  </si>
  <si>
    <t>화강석 두겁돌(습식, 물갈기)  포천석 280*30mm, 모르타르 20mm  M     ( 호표 40 )</t>
  </si>
  <si>
    <t>호표 40</t>
  </si>
  <si>
    <t>5AFA16EC11E1017E1878AAA8D9D4065DD5265C2BC1017C91E07A5C2070DD2E02E590</t>
  </si>
  <si>
    <t>5AFA16EC11E1017E1878AAA8D9D4065DF016DEF301017B0D0039DC2B1EFDB17FEE37</t>
  </si>
  <si>
    <t>5AFA16EC11E1017E1878AAA8D9D4065AFA16EC1651017142DFA6B9DDB743</t>
  </si>
  <si>
    <t>5AFA16EC11E1017E1878AAA8D9D4065AFA16EC15410178A3B3851A4C5499</t>
  </si>
  <si>
    <t>화강석 두겁돌(습식, 물갈기)  포천석 450*30mm, 모르타르 20mm  M     ( 호표 41 )</t>
  </si>
  <si>
    <t>호표 41</t>
  </si>
  <si>
    <t>5AFA16EC11E1017E1878AAA8D9D4075DD5265C2BC1017C91E07A5C2070DD2E02E590</t>
  </si>
  <si>
    <t>5AFA16EC11E1017E1878AAA8D9D4075DF016DEF301017B0D0039DC2B1EFDB17FEE37</t>
  </si>
  <si>
    <t>5AFA16EC11E1017E1878AAA8D9D4075AFA16EC1651017142DFA6B9DDB743</t>
  </si>
  <si>
    <t>5AFA16EC11E1017E1878AAA8D9D4075AFA16EC15410178A3B3851A4C5499</t>
  </si>
  <si>
    <t>화강석붙임(습식, 물갈기)  선반대, 마천석 120*20mm, 모르타르 20mm  M     ( 호표 42 )</t>
  </si>
  <si>
    <t>호표 42</t>
  </si>
  <si>
    <t>자연석판석, 물갈기, 20mm, 마천석판재</t>
  </si>
  <si>
    <t>5DD5265C2BC1017C91E07A5C2070DD2E038D22</t>
  </si>
  <si>
    <t>5AFA16EC11E1017C6BA354A58127A35DD5265C2BC1017C91E07A5C2070DD2E038D22</t>
  </si>
  <si>
    <t>5AFA16EC11E1017C6BA354A58127A35DF016DEF301017B0D0039DC2B1EFDB17FEE37</t>
  </si>
  <si>
    <t>5AFA16EC11E1017C6BA354A58127A35AFA16EC1651017142DFA6B9DDB743</t>
  </si>
  <si>
    <t>5AFA16EC11E1017C6BA354A58127A35AFA16EC15410178A3B3851A4C5499</t>
  </si>
  <si>
    <t>화강석붙임(습식, 물갈기)  걸레받이, 마천석 100*10mm  M     ( 호표 43 )</t>
  </si>
  <si>
    <t>호표 43</t>
  </si>
  <si>
    <t>자연석판석, 물갈기, 10mm, 마천석판재</t>
  </si>
  <si>
    <t>5DD5265C2BC1017C91E07A5C211F9EF7C33984</t>
  </si>
  <si>
    <t>5AFA16EC11E1017B44998EEBFA1CDE5DD5265C2BC1017C91E07A5C211F9EF7C33984</t>
  </si>
  <si>
    <t>5AFA16EC11E1017B44998EEBFA1CDE5AFA16EC1651017142DFA6B9DDB40F</t>
  </si>
  <si>
    <t>걸레받이 붙임 - 시공비</t>
  </si>
  <si>
    <t>석재류, H=75~120mm 기준</t>
  </si>
  <si>
    <t>5AFA363DDB310175B59D6A7136575F</t>
  </si>
  <si>
    <t>5AFA16EC11E1017B44998EEBFA1CDE5AFA363DDB310175B59D6A7136575F</t>
  </si>
  <si>
    <t>화강석 재료분리대(습식, 물갈기)  마천석, 100*30mm, 모르타르 20mm  M     ( 호표 44 )</t>
  </si>
  <si>
    <t>호표 44</t>
  </si>
  <si>
    <t>자연석판석, 물갈기, 30mm, 마천석판재</t>
  </si>
  <si>
    <t>5DD5265C2BC1017C91E07A5C2070DD2E038C09</t>
  </si>
  <si>
    <t>5AFA363B16D1017F3A1B1B78965E665DD5265C2BC1017C91E07A5C2070DD2E038C09</t>
  </si>
  <si>
    <t>5AFA363B16D1017F3A1B1B78965E665AFA16EC1651017142DFA6B9DDB743</t>
  </si>
  <si>
    <t>5AFA363B16D1017F3A1B1B78965E665AFA16EC15410178A3B3851A4C5499</t>
  </si>
  <si>
    <t>미끄럼방지줄눈파기가공    M     ( 호표 45 )</t>
  </si>
  <si>
    <t>호표 45</t>
  </si>
  <si>
    <t>5DF016DEF301017B0D0039DC2B1EFDB17FEE34</t>
  </si>
  <si>
    <t>5AFA16EC15410179491431DA86467D5DF016DEF301017B0D0039DC2B1EFDB17FEE34</t>
  </si>
  <si>
    <t>계단디딤판마구리가공비    M     ( 호표 46 )</t>
  </si>
  <si>
    <t>호표 46</t>
  </si>
  <si>
    <t>5AFA16EC15410179491431DA8647045DF016DEF301017B0D0039DC2B1EFDB17FEE37</t>
  </si>
  <si>
    <t>타일떠붙임(24mm)  벽, 250*400(백색줄눈)  M2     ( 호표 47 )</t>
  </si>
  <si>
    <t>호표 47</t>
  </si>
  <si>
    <t>도기질타일</t>
  </si>
  <si>
    <t>도기질타일, 일반색, 250*400*7.5mm, 300*300mm</t>
  </si>
  <si>
    <t>5DD5265C2BC1017C91E07C09F50F4A646BFA9B</t>
  </si>
  <si>
    <t>5AFA16EFEB9101748B49B5F05719D15DD5265C2BC1017C91E07C09F50F4A646BFA9B</t>
  </si>
  <si>
    <t>타일떠붙임(24mm) 시공비</t>
  </si>
  <si>
    <t>벽, 0.04∼0.10 이하, 백색줄눈</t>
  </si>
  <si>
    <t>5AFA16EFEB9101748AA6A6D28CA61C</t>
  </si>
  <si>
    <t>5AFA16EFEB9101748B49B5F05719D15AFA16EFEB9101748AA6A6D28CA61C</t>
  </si>
  <si>
    <t>타일용코너비드  SST  M     ( 호표 48 )</t>
  </si>
  <si>
    <t>호표 48</t>
  </si>
  <si>
    <t>코너비드</t>
  </si>
  <si>
    <t>코너비드, SST, 타일코너</t>
  </si>
  <si>
    <t>5DD5265C2DF1017BB04F46E429CD7BA74690DB</t>
  </si>
  <si>
    <t>5AFA16EFEB9101748B49B5F0571AF75DD5265C2DF1017BB04F46E429CD7BA74690DB</t>
  </si>
  <si>
    <t>타일압착붙임(바탕 38mm+압 5mm)  바닥, 200*200(일반C, 백색줄눈)  M2     ( 호표 49 )</t>
  </si>
  <si>
    <t>호표 49</t>
  </si>
  <si>
    <t>자기질타일</t>
  </si>
  <si>
    <t>자기질타일, 시유, 200*200*7~11mm</t>
  </si>
  <si>
    <t>5DD5265C2BC1017C91E07C09F7346FE32E1F1E</t>
  </si>
  <si>
    <t>5AFA16EFE9E10179E24178F61E52F55DD5265C2BC1017C91E07C09F7346FE32E1F1E</t>
  </si>
  <si>
    <t>5AFA16EFE9E10179E24178F61E52F55AFAB6F33FE101722A6B08B10692E8</t>
  </si>
  <si>
    <t>바탕고르기</t>
  </si>
  <si>
    <t>바닥, 24mm 이하 기준</t>
  </si>
  <si>
    <t>5AFA16EFEB910175AEFA9B1E2E6715</t>
  </si>
  <si>
    <t>5AFA16EFE9E10179E24178F61E52F55AFA16EFEB910175AEFA9B1E2E6715</t>
  </si>
  <si>
    <t>바닥, 압착바름 5mm 시공비</t>
  </si>
  <si>
    <t>0.04∼0.10 이하, 일반C, 백색줄눈</t>
  </si>
  <si>
    <t>5AFA16EFE9E10179E3692AD9062A77</t>
  </si>
  <si>
    <t>5AFA16EFE9E10179E24178F61E52F55AFA16EFE9E10179E3692AD9062A77</t>
  </si>
  <si>
    <t>시멘트 액체 방수  바닥  M2     ( 호표 50 )</t>
  </si>
  <si>
    <t>호표 50</t>
  </si>
  <si>
    <t>5AFA462AA051017B5604F5D04F61775DD5265C2911017E7DBD2CBBC62898F55750E0</t>
  </si>
  <si>
    <t>5DF016DEF301017B0C796A31400239ABDCBA70</t>
  </si>
  <si>
    <t>5AFA462AA051017B5604F5D04F61775DF016DEF301017B0C796A31400239ABDCBA70</t>
  </si>
  <si>
    <t>기타도막방수재</t>
  </si>
  <si>
    <t>기타도막방수재, 방수액고점도(1:50희석)</t>
  </si>
  <si>
    <t>5DF026E79711017CABF559738AD936465B5819</t>
  </si>
  <si>
    <t>5AFA462AA051017B5604F5D04F61775DF026E79711017CABF559738AD936465B5819</t>
  </si>
  <si>
    <t>5AFA462AA051017B5604F5D04F6050</t>
  </si>
  <si>
    <t>5AFA462AA051017B5604F5D04F61775AFA462AA051017B5604F5D04F6050</t>
  </si>
  <si>
    <t>시멘트 액체 방수  수직부  M2     ( 호표 51 )</t>
  </si>
  <si>
    <t>호표 51</t>
  </si>
  <si>
    <t>5AFA462AA051017B5604F6F75674135DD5265C2911017E7DBD2CBBC62898F55750E0</t>
  </si>
  <si>
    <t>5AFA462AA051017B5604F6F75674135DF016DEF301017B0C796A31400239ABDCBA70</t>
  </si>
  <si>
    <t>5AFA462AA051017B5604F6F75674135DF026E79711017CABF559738AD936465B5819</t>
  </si>
  <si>
    <t>5AFA462AA051017B5604F6F756753A</t>
  </si>
  <si>
    <t>5AFA462AA051017B5604F6F75674135AFA462AA051017B5604F6F756753A</t>
  </si>
  <si>
    <t>신축줄눈  옥상, SAW CUT+코킹, 2000*2000  M2     ( 호표 52 )</t>
  </si>
  <si>
    <t>호표 52</t>
  </si>
  <si>
    <t>SAW CUT</t>
  </si>
  <si>
    <t>콘크리트</t>
  </si>
  <si>
    <t>5AFA4620BC31017F759450DE17A85D</t>
  </si>
  <si>
    <t>5AFA4620BC31017F759450DE16825A5AFA4620BC31017F759450DE17A85D</t>
  </si>
  <si>
    <t>수밀코킹(우레탄)</t>
  </si>
  <si>
    <t>삼각, 15mm</t>
  </si>
  <si>
    <t>5AFA46253C410178073A8DD78761BC</t>
  </si>
  <si>
    <t>5AFA4620BC31017F759450DE16825A5AFA46253C410178073A8DD78761BC</t>
  </si>
  <si>
    <t>우레탄방수 - 바탕, 프라이머 포함  바닥 3mm, 비노출  M2     ( 호표 53 )</t>
  </si>
  <si>
    <t>호표 53</t>
  </si>
  <si>
    <t>바탕처리</t>
  </si>
  <si>
    <t>5AFA46226BA1017129FA90D432BF0F</t>
  </si>
  <si>
    <t>5AFA4620BC31017E6F49077604051D5AFA46226BA1017129FA90D432BF0F</t>
  </si>
  <si>
    <t>프라이머 바름</t>
  </si>
  <si>
    <t>바닥, - 재료 별도 -</t>
  </si>
  <si>
    <t>5AFA46226BA101712A8162B5D05D50</t>
  </si>
  <si>
    <t>5AFA4620BC31017E6F49077604051D5AFA46226BA101712A8162B5D05D50</t>
  </si>
  <si>
    <t>우레탄도막방수재</t>
  </si>
  <si>
    <t>우레탄도막방수제, 우레탄</t>
  </si>
  <si>
    <t>5DF026E79711017CABFC850E0E4FF7F107D64C</t>
  </si>
  <si>
    <t>5AFA4620BC31017E6F49077604051D5DF026E79711017CABFC850E0E4FF7F107D64C</t>
  </si>
  <si>
    <t>우레탄도막방수재, 마감코팅제</t>
  </si>
  <si>
    <t>5DF026E79711017CABFC850E0E4FF7F107DA2C</t>
  </si>
  <si>
    <t>5AFA4620BC31017E6F49077604051D5DF026E79711017CABFC850E0E4FF7F107DA2C</t>
  </si>
  <si>
    <t>우레탄도막방수재, 프라이머</t>
  </si>
  <si>
    <t>5DF026E79711017CABFC850E0E4FF7F107DA2F</t>
  </si>
  <si>
    <t>5AFA4620BC31017E6F49077604051D5DF026E79711017CABFC850E0E4FF7F107DA2F</t>
  </si>
  <si>
    <t>우레탄도막방수재, 희석재</t>
  </si>
  <si>
    <t>5DF026E79711017CABFC850E0E4FF7F107DA2E</t>
  </si>
  <si>
    <t>5AFA4620BC31017E6F49077604051D5DF026E79711017CABFC850E0E4FF7F107DA2E</t>
  </si>
  <si>
    <t>도막방수 - 비노출공법(재료 별도)</t>
  </si>
  <si>
    <t>바닥 3mm</t>
  </si>
  <si>
    <t>5AFA4620BC31017E6F4CD9E6F2AD89</t>
  </si>
  <si>
    <t>5AFA4620BC31017E6F49077604051D5AFA4620BC31017E6F4CD9E6F2AD89</t>
  </si>
  <si>
    <t>우레탄방수 - 바탕, 프라이머 포함  수직 3mm, 비노출  M2     ( 호표 54 )</t>
  </si>
  <si>
    <t>호표 54</t>
  </si>
  <si>
    <t>5AFA4620BC31017D46F1456B8F74BE5AFA46226BA1017129FA90D432BF0F</t>
  </si>
  <si>
    <t>수직, - 재료 별도 -</t>
  </si>
  <si>
    <t>5AB1964E673101720F2F8ADBEF5A82</t>
  </si>
  <si>
    <t>5AFA4620BC31017D46F1456B8F74BE5AB1964E673101720F2F8ADBEF5A82</t>
  </si>
  <si>
    <t>5AFA4620BC31017D46F1456B8F74BE5DF026E79711017CABFC850E0E4FF7F107D64C</t>
  </si>
  <si>
    <t>5AFA4620BC31017D46F1456B8F74BE5DF026E79711017CABFC850E0E4FF7F107DA2C</t>
  </si>
  <si>
    <t>5AFA4620BC31017D46F1456B8F74BE5DF026E79711017CABFC850E0E4FF7F107DA2F</t>
  </si>
  <si>
    <t>5AFA4620BC31017D46F1456B8F74BE5DF026E79711017CABFC850E0E4FF7F107DA2E</t>
  </si>
  <si>
    <t>3mm 수직부 및 특수한 경우</t>
  </si>
  <si>
    <t>5AFA4620BC31017D46F41BF61CE404</t>
  </si>
  <si>
    <t>5AFA4620BC31017D46F1456B8F74BE5AFA4620BC31017D46F41BF61CE404</t>
  </si>
  <si>
    <t>수밀코킹(실리콘)  삼각, 10mm, 창호주위  M     ( 호표 55 )</t>
  </si>
  <si>
    <t>호표 55</t>
  </si>
  <si>
    <t>실링재</t>
  </si>
  <si>
    <t>실링재, 실리콘, 비초산, 유리용, 창호주위</t>
  </si>
  <si>
    <t>5DD536616D71017A8BDDD7ACE0CE30491D93AC</t>
  </si>
  <si>
    <t>5AFA46253C41017EAC66EC61B73A925DD536616D71017A8BDDD7ACE0CE30491D93AC</t>
  </si>
  <si>
    <t>수밀코킹(시공비)</t>
  </si>
  <si>
    <t>5AFA46253F010170A8B53B6A83BB8B</t>
  </si>
  <si>
    <t>5AFA46253C41017EAC66EC61B73A925AFA46253F010170A8B53B6A83BB8B</t>
  </si>
  <si>
    <t>선홈통(강관) 설치  101.6mm, 스테인리스관  M     ( 호표 56 )</t>
  </si>
  <si>
    <t>호표 56</t>
  </si>
  <si>
    <t>기계구조용스테인리스강관</t>
  </si>
  <si>
    <t>기계구조용스테인리스강관, ∮101.6*1.2mm</t>
  </si>
  <si>
    <t>5DA9E697C3F10174336DA2735167B1D15DE28C</t>
  </si>
  <si>
    <t>5AFA7655AB31017E94C8B46E48699A5DA9E697C3F10174336DA2735167B1D15DE28C</t>
  </si>
  <si>
    <t>선홈통(금속) 설치 - 노무비</t>
  </si>
  <si>
    <t>150mm 이하 기준</t>
  </si>
  <si>
    <t>5AFA7655AB31017E94C8B7231772AE</t>
  </si>
  <si>
    <t>5AFA7655AB31017E94C8B46E48699A5AFA7655AB31017E94C8B7231772AE</t>
  </si>
  <si>
    <t>스텐상자홈통설치  250*250*250*1.5t  EA     ( 호표 57 )</t>
  </si>
  <si>
    <t>호표 57</t>
  </si>
  <si>
    <t>스테인리스강판</t>
  </si>
  <si>
    <t>스테인리스강판, STS304, 1.5mm</t>
  </si>
  <si>
    <t>5DD5265C2871017B6E9C8BB5AFCFD9E9D2AE7C</t>
  </si>
  <si>
    <t>5AFA7655AEF101706D2CBC36B819755DD5265C2871017B6E9C8BB5AFCFD9E9D2AE7C</t>
  </si>
  <si>
    <t>잡철물제작설치(스테인리스)</t>
  </si>
  <si>
    <t>간단</t>
  </si>
  <si>
    <t>5AFA667DD45101728613EC7FF0991B</t>
  </si>
  <si>
    <t>5AFA7655AEF101706D2CBC36B819755AFA667DD45101728613EC7FF0991B</t>
  </si>
  <si>
    <t>루프드레인설치  수직형, D100㎜  개소     ( 호표 58 )</t>
  </si>
  <si>
    <t>호표 58</t>
  </si>
  <si>
    <t>루프드레인</t>
  </si>
  <si>
    <t>루프드레인, ISRD1610, 100mm</t>
  </si>
  <si>
    <t>5DD5265C2DF1017BBE2E6C0D568E85B161FCF6</t>
  </si>
  <si>
    <t>5AFA765482610174894AFF2D111CAB5DD5265C2DF1017BBE2E6C0D568E85B161FCF6</t>
  </si>
  <si>
    <t>재료비의 2%</t>
  </si>
  <si>
    <t>5AFA765482610174894AFF2D111CAB5BE216E79391017BF2A7BD11EAFC001</t>
  </si>
  <si>
    <t>루프드레인 - 노무비</t>
  </si>
  <si>
    <t>5AFA765482610176B6BF4A16059823</t>
  </si>
  <si>
    <t>5AFA765482610174894AFF2D111CAB5AFA765482610176B6BF4A16059823</t>
  </si>
  <si>
    <t>루프드레인(L형)설치  D100mm  개소     ( 호표 59 )</t>
  </si>
  <si>
    <t>호표 59</t>
  </si>
  <si>
    <t>루프드레인, L형, ISRD8570, 100mm</t>
  </si>
  <si>
    <t>5DD5265C2DF1017BBE2E6C0D568E85B161FCFA</t>
  </si>
  <si>
    <t>5AFA76548141017261A37867B5BC6F5DD5265C2DF1017BBE2E6C0D568E85B161FCFA</t>
  </si>
  <si>
    <t>5AFA76548141017261A37867B5BC6F5BE216E79391017BF2A7BD11EAFC001</t>
  </si>
  <si>
    <t>5AFA76548141017261A37867B5BC6F5AFA765482610176B6BF4A16059823</t>
  </si>
  <si>
    <t>미장용 코너비드 설치  AL, H=13mm  M     ( 호표 60 )</t>
  </si>
  <si>
    <t>호표 60</t>
  </si>
  <si>
    <t>코너비드, 알루미늄, 코너, 13*29mm</t>
  </si>
  <si>
    <t>5DD5265C2DF1017BB04F46E4283FBA4A67ACDE</t>
  </si>
  <si>
    <t>5AFAB6F8A031017C72A77ACA8F8CF85DD5265C2DF1017BB04F46E4283FBA4A67ACDE</t>
  </si>
  <si>
    <t>베이스비드(홈내기) 설치  AL, H=10mm  M     ( 호표 61 )</t>
  </si>
  <si>
    <t>호표 61</t>
  </si>
  <si>
    <t>코너비드, 알루미늄, 베이스, 10*10mm</t>
  </si>
  <si>
    <t>5DD5265C2DF1017BB04F46E4283FBA4A67ACDD</t>
  </si>
  <si>
    <t>5AFAB6F8A031017C72A77ACBADB2E75DD5265C2DF1017BB04F46E4283FBA4A67ACDD</t>
  </si>
  <si>
    <t>메탈라스설치  #300  M     ( 호표 62 )</t>
  </si>
  <si>
    <t>호표 62</t>
  </si>
  <si>
    <t>메탈라스</t>
  </si>
  <si>
    <t>메탈라스, 일반 #300</t>
  </si>
  <si>
    <t>5DD5265C2911017E73B3B9EE03D97ED0D61A18</t>
  </si>
  <si>
    <t>5AFAB6F8A031017C72A4AAC595FD575DD5265C2911017E73B3B9EE03D97ED0D61A18</t>
  </si>
  <si>
    <t>못</t>
  </si>
  <si>
    <t>U형못, 3*38mm</t>
  </si>
  <si>
    <t>5DD536627571017188796E29F9D84FDC61F406</t>
  </si>
  <si>
    <t>5AFAB6F8A031017C72A4AAC595FD575DD536627571017188796E29F9D84FDC61F406</t>
  </si>
  <si>
    <t>스테인리스사다리  W:600, D38.1*2t+22.3*1.5t  M     ( 호표 63 )</t>
  </si>
  <si>
    <t>호표 63</t>
  </si>
  <si>
    <t>기계구조용스테인리스강관, ∮38.1*2.0mm</t>
  </si>
  <si>
    <t>5DA9E697C3F10174336DA2735057650DCBAF43</t>
  </si>
  <si>
    <t>5AFA6672C8010176D8936A6B612BBA5DA9E697C3F10174336DA2735057650DCBAF43</t>
  </si>
  <si>
    <t>기계구조용스테인리스강관, ∮22.3*1.5mm</t>
  </si>
  <si>
    <t>5DA9E697C3F10174336DA2735167B1D152D4F4</t>
  </si>
  <si>
    <t>5AFA6672C8010176D8936A6B612BBA5DA9E697C3F10174336DA2735167B1D152D4F4</t>
  </si>
  <si>
    <t>스테인리스강판, STS304, 6.0mm</t>
  </si>
  <si>
    <t>5DD5265C2871017B6E9C8BB5AE2FD12DC05E2B</t>
  </si>
  <si>
    <t>5AFA6672C8010176D8936A6B612BBA5DD5265C2871017B6E9C8BB5AE2FD12DC05E2B</t>
  </si>
  <si>
    <t>세트앵커</t>
  </si>
  <si>
    <t>세트앵커, M10*L75mm</t>
  </si>
  <si>
    <t>5DD536627571017189003C2D1AD2A37AB8F707</t>
  </si>
  <si>
    <t>5AFA6672C8010176D8936A6B612BBA5DD536627571017189003C2D1AD2A37AB8F707</t>
  </si>
  <si>
    <t>스테인리스 CAP</t>
  </si>
  <si>
    <t>D60*1.2t</t>
  </si>
  <si>
    <t>5AFA6673D3D101721A60F1EBC05B96</t>
  </si>
  <si>
    <t>5AFA6672C8010176D8936A6B612BBA5AFA6673D3D101721A60F1EBC05B96</t>
  </si>
  <si>
    <t>5AFA6672C8010176D8936A6B612BBA5AFA667DD45101728613EC7FF0991B</t>
  </si>
  <si>
    <t>스테인리스핸드레일/벽부형  D38.1+25.4*1.5t  M     ( 호표 64 )</t>
  </si>
  <si>
    <t>호표 64</t>
  </si>
  <si>
    <t>기계구조용스테인리스강관, ∮38.1*1.5mm</t>
  </si>
  <si>
    <t>5DA9E697C3F10174336DA2735057650DCBAF40</t>
  </si>
  <si>
    <t>5AFA6673D011017FBA4C34A1B0AA4F5DA9E697C3F10174336DA2735057650DCBAF40</t>
  </si>
  <si>
    <t>기계구조용스테인리스강관, ∮25.4*1.2mm</t>
  </si>
  <si>
    <t>5DA9E697C3F10174336DA2735167B1D152D597</t>
  </si>
  <si>
    <t>5AFA6673D011017FBA4C34A1B0AA4F5DA9E697C3F10174336DA2735167B1D152D597</t>
  </si>
  <si>
    <t>5AFA6673D011017FBA4C34A1B0AA4F5DD536627571017189003C2D1AD2A37AB8F707</t>
  </si>
  <si>
    <t>5AFA6673D011017FBA4C34A1B0AA4F5AFA6673D3D101721A60F1EBC05B96</t>
  </si>
  <si>
    <t>용접식 난간 - 경량철물(스테인리스)</t>
  </si>
  <si>
    <t>주자재 제작설치</t>
  </si>
  <si>
    <t>5AFA6673D3D101721A62BF7F92AD2B</t>
  </si>
  <si>
    <t>5AFA6673D011017FBA4C34A1B0AA4F5AFA6673D3D101721A62BF7F92AD2B</t>
  </si>
  <si>
    <t>스테인리스핸드레일  D38.1+25.4*1.5t, H:100  M     ( 호표 65 )</t>
  </si>
  <si>
    <t>호표 65</t>
  </si>
  <si>
    <t>5AFA6673D011017FBA4C34A1B0AB555DA9E697C3F10174336DA2735057650DCBAF40</t>
  </si>
  <si>
    <t>5AFA6673D011017FBA4C34A1B0AB555DA9E697C3F10174336DA2735167B1D152D597</t>
  </si>
  <si>
    <t>5AFA6673D011017FBA4C34A1B0AB555DD536627571017189003C2D1AD2A37AB8F707</t>
  </si>
  <si>
    <t>5AFA6673D011017FBA4C34A1B0AB555AFA6673D3D101721A60F1EBC05B96</t>
  </si>
  <si>
    <t>5AFA6673D011017FBA4C34A1B0AB555AFA6673D3D101721A62BF7F92AD2B</t>
  </si>
  <si>
    <t>스테인리스핸드레일  D63+25.4*1.5T, H:900  M     ( 호표 66 )</t>
  </si>
  <si>
    <t>호표 66</t>
  </si>
  <si>
    <t>기계구조용스테인리스강관, ∮63.5*1.5mm</t>
  </si>
  <si>
    <t>5DA9E697C3F10174336DA2735167B1D15DE55D</t>
  </si>
  <si>
    <t>5AFA6673D011017FBA4EE3E22515285DA9E697C3F10174336DA2735167B1D15DE55D</t>
  </si>
  <si>
    <t>기계구조용스테인리스강관, ∮25.4*1.5mm</t>
  </si>
  <si>
    <t>5DA9E697C3F10174336DA2735167B1D152D594</t>
  </si>
  <si>
    <t>5AFA6673D011017FBA4EE3E22515285DA9E697C3F10174336DA2735167B1D152D594</t>
  </si>
  <si>
    <t>5AFA6673D011017FBA4EE3E22515285DD536627571017189003C2D1AD2A37AB8F707</t>
  </si>
  <si>
    <t>5AFA6673D011017FBA4EE3E22515285AFA6673D3D101721A60F1EBC05B96</t>
  </si>
  <si>
    <t>5AFA6673D011017FBA4EE3E22515285AFA6673D3D101721A62BF7F92AD2B</t>
  </si>
  <si>
    <t>스테인리스핸드레일  ㅁ-80*40*1.5+D22.3*1.5, H:1150  M     ( 호표 67 )</t>
  </si>
  <si>
    <t>호표 67</t>
  </si>
  <si>
    <t>기계구조용스테인리스강관, 사각관, 40*80*1.5mm</t>
  </si>
  <si>
    <t>5DA9E697C3F10174336DA2735167B1D15CC5E3</t>
  </si>
  <si>
    <t>5AFA6673D011017FBA4961E9B9EB205DA9E697C3F10174336DA2735167B1D15CC5E3</t>
  </si>
  <si>
    <t>5AFA6673D011017FBA4961E9B9EB205DA9E697C3F10174336DA2735167B1D152D4F4</t>
  </si>
  <si>
    <t>5AFA6673D011017FBA4961E9B9EB205DD536627571017189003C2D1AD2A37AB8F707</t>
  </si>
  <si>
    <t>5AFA6673D011017FBA4961E9B9EB205AFA6673D3D101721A60F1EBC05B96</t>
  </si>
  <si>
    <t>5AFA6673D011017FBA4961E9B9EB205AFA6673D3D101721A62BF7F92AD2B</t>
  </si>
  <si>
    <t>스테인리스핸드레일  ㅁ-80*40*1.5+D22.3*1.5, H:1050  M     ( 호표 68 )</t>
  </si>
  <si>
    <t>호표 68</t>
  </si>
  <si>
    <t>5AFA6673D011017FBA4961E9B9EA025DA9E697C3F10174336DA2735167B1D15CC5E3</t>
  </si>
  <si>
    <t>5AFA6673D011017FBA4961E9B9EA025DA9E697C3F10174336DA2735167B1D152D4F4</t>
  </si>
  <si>
    <t>5AFA6673D011017FBA4961E9B9EA025DD536627571017189003C2D1AD2A37AB8F707</t>
  </si>
  <si>
    <t>5AFA6673D011017FBA4961E9B9EA025AFA6673D3D101721A60F1EBC05B96</t>
  </si>
  <si>
    <t>5AFA6673D011017FBA4961E9B9EA025AFA6673D3D101721A62BF7F92AD2B</t>
  </si>
  <si>
    <t>스테인리스핸드레일  ㅁ-80*40*1.5+D22.3*1.5, H:940  M     ( 호표 69 )</t>
  </si>
  <si>
    <t>호표 69</t>
  </si>
  <si>
    <t>5AFA6673D011017FBA4961E9B9EA035DA9E697C3F10174336DA2735167B1D15CC5E3</t>
  </si>
  <si>
    <t>5AFA6673D011017FBA4961E9B9EA035DA9E697C3F10174336DA2735167B1D152D4F4</t>
  </si>
  <si>
    <t>5AFA6673D011017FBA4961E9B9EA035DD536627571017189003C2D1AD2A37AB8F707</t>
  </si>
  <si>
    <t>5AFA6673D011017FBA4961E9B9EA035AFA6673D3D101721A60F1EBC05B96</t>
  </si>
  <si>
    <t>5AFA6673D011017FBA4961E9B9EA035AFA6673D3D101721A62BF7F92AD2B</t>
  </si>
  <si>
    <t>스테인리스핸드레일  D50.8+25.4*1.5t, H:900  M     ( 호표 70 )</t>
  </si>
  <si>
    <t>호표 70</t>
  </si>
  <si>
    <t>기계구조용스테인리스강관, ∮50.8*1.5mm</t>
  </si>
  <si>
    <t>5DA9E697C3F10174336DA2735167B1D15DE4B0</t>
  </si>
  <si>
    <t>5AFA6673D011017FBA4961E9B9E97B5DA9E697C3F10174336DA2735167B1D15DE4B0</t>
  </si>
  <si>
    <t>5AFA6673D011017FBA4961E9B9E97B5DA9E697C3F10174336DA2735167B1D152D597</t>
  </si>
  <si>
    <t>5AFA6673D011017FBA4961E9B9E97B5DD536627571017189003C2D1AD2A37AB8F707</t>
  </si>
  <si>
    <t>5AFA6673D011017FBA4961E9B9E97B5AFA6673D3D101721A60F1EBC05B96</t>
  </si>
  <si>
    <t>5AFA6673D011017FBA4961E9B9E97B5AFA6673D3D101721A62BF7F92AD2B</t>
  </si>
  <si>
    <t>강화유리난간설치  H=900  M     ( 호표 71 )</t>
  </si>
  <si>
    <t>호표 71</t>
  </si>
  <si>
    <t>강화유리난간</t>
  </si>
  <si>
    <t>미려핸드레일</t>
  </si>
  <si>
    <t>5DD5265C2DF1017BB04F46E4283FBA4C1BAE3D</t>
  </si>
  <si>
    <t>5AFA6673D011017FBA4961E9B9E2CC5DD5265C2DF1017BB04F46E4283FBA4C1BAE3D</t>
  </si>
  <si>
    <t>와이어메시 바닥깔기  #8-150*150  M2     ( 호표 72 )</t>
  </si>
  <si>
    <t>호표 72</t>
  </si>
  <si>
    <t>용접철망</t>
  </si>
  <si>
    <t>용접철망, 와이어메시, #8-150*150</t>
  </si>
  <si>
    <t>5DD5265C2911017E73BAFE6E6E92887D402032</t>
  </si>
  <si>
    <t>5AFA6674F8C1017E9E952B5D35C34B5DD5265C2911017E73BAFE6E6E92887D402032</t>
  </si>
  <si>
    <t>주재료비의 3%</t>
  </si>
  <si>
    <t>5AFA6674F8C1017E9E952B5D35C34B5BE216E79391017BF2A7BD11EAFC001</t>
  </si>
  <si>
    <t>와이어메시 바닥깔기 - 노무비</t>
  </si>
  <si>
    <t>1800*1800 기준</t>
  </si>
  <si>
    <t>5AFA6674F8C1017E9E952B5D35C579</t>
  </si>
  <si>
    <t>5AFA6674F8C1017E9E952B5D35C34B5AFA6674F8C1017E9E952B5D35C579</t>
  </si>
  <si>
    <t>경량천장철골틀설치  M-BAR  M2     ( 호표 73 )</t>
  </si>
  <si>
    <t>호표 73</t>
  </si>
  <si>
    <t>인서트</t>
  </si>
  <si>
    <t>인서트, 주물, ∮6mm</t>
  </si>
  <si>
    <t>5DD536627571017180249914C60D66E81E8235</t>
  </si>
  <si>
    <t>5AFA66797B110170B955316C2750D55DD536627571017180249914C60D66E81E8235</t>
  </si>
  <si>
    <t>경량철골천장틀</t>
  </si>
  <si>
    <t>경량철골천장틀, 달대볼트, 상6*1000mm</t>
  </si>
  <si>
    <t>5DD5265C2E8101705B42D74B7BC4CD207972BC</t>
  </si>
  <si>
    <t>5AFA66797B110170B955316C2750D55DD5265C2E8101705B42D74B7BC4CD207972BC</t>
  </si>
  <si>
    <t>경량철골천장틀, 캐링찬넬, 38*12*1.2mm</t>
  </si>
  <si>
    <t>5DD5265C2E8101705B42D74B7BC4CD20797194</t>
  </si>
  <si>
    <t>5AFA66797B110170B955316C2750D55DD5265C2E8101705B42D74B7BC4CD20797194</t>
  </si>
  <si>
    <t>경량철골천장틀, 마이너찬넬, 19*10*1.2mm</t>
  </si>
  <si>
    <t>5DD5265C2E8101705B42D74B7BC4CD20797195</t>
  </si>
  <si>
    <t>5AFA66797B110170B955316C2750D55DD5265C2E8101705B42D74B7BC4CD20797195</t>
  </si>
  <si>
    <t>경량철골천장틀, 행가및핀, 110*23*18*2.3mm</t>
  </si>
  <si>
    <t>5DD5265C2E8101705B42D74B7BC4CD20797196</t>
  </si>
  <si>
    <t>5AFA66797B110170B955316C2750D55DD5265C2E8101705B42D74B7BC4CD20797196</t>
  </si>
  <si>
    <t>경량철골천장틀, 찬넬크립, 37*30*10*1.2mm</t>
  </si>
  <si>
    <t>5DD5265C2E8101705B42D74B7BC4CD20797197</t>
  </si>
  <si>
    <t>5AFA66797B110170B955316C2750D55DD5265C2E8101705B42D74B7BC4CD20797197</t>
  </si>
  <si>
    <t>경량철골천장틀, 캐링조인트, 90*40*13*0.5mm</t>
  </si>
  <si>
    <t>5DD5265C2E8101705B42D74B7BC4CD20797190</t>
  </si>
  <si>
    <t>5AFA66797B110170B955316C2750D55DD5265C2E8101705B42D74B7BC4CD20797190</t>
  </si>
  <si>
    <t>경량철골천장틀, M-BAR더블, 50*19*0.5mm</t>
  </si>
  <si>
    <t>5DD5265C2E8101705B42D74B7BC4CD2079750B</t>
  </si>
  <si>
    <t>5AFA66797B110170B955316C2750D55DD5265C2E8101705B42D74B7BC4CD2079750B</t>
  </si>
  <si>
    <t>경량철골천장틀, BAR크립, 더블</t>
  </si>
  <si>
    <t>5DD5265C2E8101705B42D74B7BC4CD20797191</t>
  </si>
  <si>
    <t>5AFA66797B110170B955316C2750D55DD5265C2E8101705B42D74B7BC4CD20797191</t>
  </si>
  <si>
    <t>경량철골천장틀, BAR조인트, 더블</t>
  </si>
  <si>
    <t>5DD5265C2E8101705B42D74B7BC4CD20797193</t>
  </si>
  <si>
    <t>5AFA66797B110170B955316C2750D55DD5265C2E8101705B42D74B7BC4CD20797193</t>
  </si>
  <si>
    <t>경량 천장 철골틀 - 노무비</t>
  </si>
  <si>
    <t>5AFA66797B110170B955316C2753AA</t>
  </si>
  <si>
    <t>5AFA66797B110170B955316C2750D55AFA66797B110170B955316C2753AA</t>
  </si>
  <si>
    <t>압출성형시멘트패널설치(노출콘크리트형)  외벽 35T,하지철물포함  M2     ( 호표 74 )</t>
  </si>
  <si>
    <t>호표 74</t>
  </si>
  <si>
    <t>압출성형시멘트패널</t>
  </si>
  <si>
    <t>35T,노출콘크리트</t>
  </si>
  <si>
    <t>5DD5265C2BC1017C93AE89CD3649EC3FB343BD</t>
  </si>
  <si>
    <t>5AFA667DD191017D38F08E77E0A1335DD5265C2BC1017C93AE89CD3649EC3FB343BD</t>
  </si>
  <si>
    <t>ㅁ-파이프</t>
  </si>
  <si>
    <t>100*50*2.3</t>
  </si>
  <si>
    <t>KG</t>
  </si>
  <si>
    <t>5DD5265C2BC1017C93AE89CB084E528FBC3472</t>
  </si>
  <si>
    <t>5AFA667DD191017D38F08E77E0A1335DD5265C2BC1017C93AE89CB084E528FBC3472</t>
  </si>
  <si>
    <t>L-BRACKET</t>
  </si>
  <si>
    <t>75*75*6T</t>
  </si>
  <si>
    <t>5DD5265C2BC1017C93AE89CB084E528FBC3475</t>
  </si>
  <si>
    <t>5AFA667DD191017D38F08E77E0A1335DD5265C2BC1017C93AE89CB084E528FBC3475</t>
  </si>
  <si>
    <t>L-ANGLE</t>
  </si>
  <si>
    <t>50*50*6T</t>
  </si>
  <si>
    <t>5DD5265C2BC1017C93AE89CB084E528FBC355B</t>
  </si>
  <si>
    <t>5AFA667DD191017D38F08E77E0A1335DD5265C2BC1017C93AE89CB084E528FBC355B</t>
  </si>
  <si>
    <t>볼트,너트,와샤</t>
  </si>
  <si>
    <t>4.5T</t>
  </si>
  <si>
    <t>5DD5265C2BC1017C93AE89CB084E528FBC36BC</t>
  </si>
  <si>
    <t>5AFA667DD191017D38F08E77E0A1335DD5265C2BC1017C93AE89CB084E528FBC36BC</t>
  </si>
  <si>
    <t>SET ANCHOR</t>
  </si>
  <si>
    <t>Φ12</t>
  </si>
  <si>
    <t>5DD5265C2BC1017C93AE89CB084E528FBC30D5</t>
  </si>
  <si>
    <t>5AFA667DD191017D38F08E77E0A1335DD5265C2BC1017C93AE89CB084E528FBC30D5</t>
  </si>
  <si>
    <t>철물도장</t>
  </si>
  <si>
    <t>광명단</t>
  </si>
  <si>
    <t>5DD5265C2BC1017C93AE89CB084E528FBC313E</t>
  </si>
  <si>
    <t>5AFA667DD191017D38F08E77E0A1335DD5265C2BC1017C93AE89CB084E528FBC313E</t>
  </si>
  <si>
    <t>패널설치비</t>
  </si>
  <si>
    <t>외벽35T</t>
  </si>
  <si>
    <t>5DD5265C2BC1017C93AE89CB084E528FBC3215</t>
  </si>
  <si>
    <t>5AFA667DD191017D38F08E77E0A1335DD5265C2BC1017C93AE89CB084E528FBC3215</t>
  </si>
  <si>
    <t>코킹설치비</t>
  </si>
  <si>
    <t>외벽35T,실리콘계</t>
  </si>
  <si>
    <t>5DD5265C2BC1017C93AE89CB084E528FBC3216</t>
  </si>
  <si>
    <t>5AFA667DD191017D38F08E77E0A1335DD5265C2BC1017C93AE89CB084E528FBC3216</t>
  </si>
  <si>
    <t>철물설치비</t>
  </si>
  <si>
    <t>5DD5265C2BC1017C93AE89CB084E528FBC3217</t>
  </si>
  <si>
    <t>5AFA667DD191017D38F08E77E0A1335DD5265C2BC1017C93AE89CB084E528FBC3217</t>
  </si>
  <si>
    <t>장비비/운송비</t>
  </si>
  <si>
    <t>5DD5265C2BC1017C93AE89C95BF9BA0F13D37D</t>
  </si>
  <si>
    <t>5AFA667DD191017D38F08E77E0A1335DD5265C2BC1017C93AE89C95BF9BA0F13D37D</t>
  </si>
  <si>
    <t>운반비</t>
  </si>
  <si>
    <t>현장내소운반</t>
  </si>
  <si>
    <t>5DD5265C2BC1017C93AE89C686735103F4BB49</t>
  </si>
  <si>
    <t>5AFA667DD191017D38F08E77E0A1335DD5265C2BC1017C93AE89C686735103F4BB49</t>
  </si>
  <si>
    <t>압출성형시멘트패널 코너패널설치  L-60*600  M     ( 호표 75 )</t>
  </si>
  <si>
    <t>호표 75</t>
  </si>
  <si>
    <t>압출성형시멘트패널(L-600)</t>
  </si>
  <si>
    <t>5DD5265C2BC1017C93AE89CA61C468C1DC4C53</t>
  </si>
  <si>
    <t>5AFA667DD191017D38F08E77E0A02D5DD5265C2BC1017C93AE89CA61C468C1DC4C53</t>
  </si>
  <si>
    <t>50*50*6</t>
  </si>
  <si>
    <t>5DD5265C2BC1017C93AE89CB084E528FBC355C</t>
  </si>
  <si>
    <t>5AFA667DD191017D38F08E77E0A02D5DD5265C2BC1017C93AE89CB084E528FBC355C</t>
  </si>
  <si>
    <t>5AFA667DD191017D38F08E77E0A02D5DD5265C2BC1017C93AE89CB084E528FBC355B</t>
  </si>
  <si>
    <t>5AFA667DD191017D38F08E77E0A02D5DD5265C2BC1017C93AE89CB084E528FBC36BC</t>
  </si>
  <si>
    <t>5AFA667DD191017D38F08E77E0A02D5DD5265C2BC1017C93AE89CB084E528FBC30D5</t>
  </si>
  <si>
    <t>5AFA667DD191017D38F08E77E0A02D5DD5265C2BC1017C93AE89CB084E528FBC313E</t>
  </si>
  <si>
    <t>코너L-600</t>
  </si>
  <si>
    <t>5DD5265C2BC1017C93AE89CB084E528FBC3212</t>
  </si>
  <si>
    <t>5AFA667DD191017D38F08E77E0A02D5DD5265C2BC1017C93AE89CB084E528FBC3212</t>
  </si>
  <si>
    <t>코너L-600,실리콘계</t>
  </si>
  <si>
    <t>5DD5265C2BC1017C93AE89CB084E528FBC321C</t>
  </si>
  <si>
    <t>5AFA667DD191017D38F08E77E0A02D5DD5265C2BC1017C93AE89CB084E528FBC321C</t>
  </si>
  <si>
    <t>철물설치</t>
  </si>
  <si>
    <t>코너</t>
  </si>
  <si>
    <t>5DD5265C2BC1017C93AE89CB084E528FBC3213</t>
  </si>
  <si>
    <t>5AFA667DD191017D38F08E77E0A02D5DD5265C2BC1017C93AE89CB084E528FBC3213</t>
  </si>
  <si>
    <t>5DD5265C2BC1017C93AE89C95BF9BA0F13D21B</t>
  </si>
  <si>
    <t>5AFA667DD191017D38F08E77E0A02D5DD5265C2BC1017C93AE89C95BF9BA0F13D21B</t>
  </si>
  <si>
    <t>코너 현장내소운반</t>
  </si>
  <si>
    <t>5DD5265C2BC1017C93AE89C686735103F4BA67</t>
  </si>
  <si>
    <t>5AFA667DD191017D38F08E77E0A02D5DD5265C2BC1017C93AE89C686735103F4BA67</t>
  </si>
  <si>
    <t>압출성형시멘트패널 코너패널설치  L-60*300  M     ( 호표 76 )</t>
  </si>
  <si>
    <t>호표 76</t>
  </si>
  <si>
    <t>압출성형시멘트패널(L-300)</t>
  </si>
  <si>
    <t>5DD5265C2BC1017C93AE89CA61C468C1DC4836</t>
  </si>
  <si>
    <t>5AFA667DD191017D38F08E77E0A02F5DD5265C2BC1017C93AE89CA61C468C1DC4836</t>
  </si>
  <si>
    <t>5AFA667DD191017D38F08E77E0A02F5DD5265C2BC1017C93AE89CB084E528FBC355C</t>
  </si>
  <si>
    <t>5AFA667DD191017D38F08E77E0A02F5DD5265C2BC1017C93AE89CB084E528FBC355B</t>
  </si>
  <si>
    <t>5AFA667DD191017D38F08E77E0A02F5DD5265C2BC1017C93AE89CB084E528FBC36BC</t>
  </si>
  <si>
    <t>5AFA667DD191017D38F08E77E0A02F5DD5265C2BC1017C93AE89CB084E528FBC30D5</t>
  </si>
  <si>
    <t>5AFA667DD191017D38F08E77E0A02F5DD5265C2BC1017C93AE89CB084E528FBC313E</t>
  </si>
  <si>
    <t>코너L190</t>
  </si>
  <si>
    <t>5DD5265C2BC1017C93AE89CB084E528FBC3210</t>
  </si>
  <si>
    <t>5AFA667DD191017D38F08E77E0A02F5DD5265C2BC1017C93AE89CB084E528FBC3210</t>
  </si>
  <si>
    <t>코너L190,실리콘계</t>
  </si>
  <si>
    <t>5DD5265C2BC1017C93AE89CB084E528FBC3211</t>
  </si>
  <si>
    <t>5AFA667DD191017D38F08E77E0A02F5DD5265C2BC1017C93AE89CB084E528FBC3211</t>
  </si>
  <si>
    <t>5AFA667DD191017D38F08E77E0A02F5DD5265C2BC1017C93AE89CB084E528FBC3213</t>
  </si>
  <si>
    <t>5AFA667DD191017D38F08E77E0A02F5DD5265C2BC1017C93AE89C95BF9BA0F13D21B</t>
  </si>
  <si>
    <t>5AFA667DD191017D38F08E77E0A02F5DD5265C2BC1017C93AE89C686735103F4BA67</t>
  </si>
  <si>
    <t>압출성형시멘트패널 코너패널설치  L-60*190  M     ( 호표 77 )</t>
  </si>
  <si>
    <t>호표 77</t>
  </si>
  <si>
    <t>압출성형시멘트패널(L-190)</t>
  </si>
  <si>
    <t>5DD5265C2BC1017C93AE89CA61C468C1DC491F</t>
  </si>
  <si>
    <t>5AFA667DD191017D38F08E77E0A0285DD5265C2BC1017C93AE89CA61C468C1DC491F</t>
  </si>
  <si>
    <t>5AFA667DD191017D38F08E77E0A0285DD5265C2BC1017C93AE89CB084E528FBC355C</t>
  </si>
  <si>
    <t>5AFA667DD191017D38F08E77E0A0285DD5265C2BC1017C93AE89CB084E528FBC355B</t>
  </si>
  <si>
    <t>5AFA667DD191017D38F08E77E0A0285DD5265C2BC1017C93AE89CB084E528FBC36BC</t>
  </si>
  <si>
    <t>5AFA667DD191017D38F08E77E0A0285DD5265C2BC1017C93AE89CB084E528FBC30D5</t>
  </si>
  <si>
    <t>5AFA667DD191017D38F08E77E0A0285DD5265C2BC1017C93AE89CB084E528FBC313E</t>
  </si>
  <si>
    <t>5AFA667DD191017D38F08E77E0A0285DD5265C2BC1017C93AE89CB084E528FBC3210</t>
  </si>
  <si>
    <t>5AFA667DD191017D38F08E77E0A0285DD5265C2BC1017C93AE89CB084E528FBC3211</t>
  </si>
  <si>
    <t>5AFA667DD191017D38F08E77E0A0285DD5265C2BC1017C93AE89CB084E528FBC3213</t>
  </si>
  <si>
    <t>5AFA667DD191017D38F08E77E0A0285DD5265C2BC1017C93AE89C95BF9BA0F13D21B</t>
  </si>
  <si>
    <t>5AFA667DD191017D38F08E77E0A0285DD5265C2BC1017C93AE89C686735103F4BA67</t>
  </si>
  <si>
    <t>외벽패널돌출면보강  아연도 ㅁ-50*50*1.6  M2     ( 호표 78 )</t>
  </si>
  <si>
    <t>호표 78</t>
  </si>
  <si>
    <t>아연도각관</t>
  </si>
  <si>
    <t>50*50*t1.6mm, 2.380kg/m</t>
  </si>
  <si>
    <t>5DA9E697C3F10174336DAC77A618943CC98F56</t>
  </si>
  <si>
    <t>5AFA667DD191017D38F08E7E2E43195DA9E697C3F10174336DAC77A618943CC98F56</t>
  </si>
  <si>
    <t>부대철골 설치</t>
  </si>
  <si>
    <t>5AFA96A08951017C91CB4B703FE2B8</t>
  </si>
  <si>
    <t>5AFA667DD191017D38F08E7E2E43195AFA96A08951017C91CB4B703FE2B8</t>
  </si>
  <si>
    <t>스테인리스재료분리대  벽, W20*H200*1.5t  M     ( 호표 79 )</t>
  </si>
  <si>
    <t>호표 79</t>
  </si>
  <si>
    <t>5AFA363B1151017EC71B63E62933615DD5265C2871017B6E9C8BB5AFCFD9E9D2AE7C</t>
  </si>
  <si>
    <t>일반구조용압연강판</t>
  </si>
  <si>
    <t>일반구조용압연강판, 1.6mm</t>
  </si>
  <si>
    <t>5DD5265C2871017B6E9C8A926121564B18B629</t>
  </si>
  <si>
    <t>5AFA363B1151017EC71B63E62933615DD5265C2871017B6E9C8A926121564B18B629</t>
  </si>
  <si>
    <t>잡철물제작설치(스테인리스)-강판 가공시</t>
  </si>
  <si>
    <t>5AFA667DD4510172846198E4895DA6</t>
  </si>
  <si>
    <t>5AFA363B1151017EC71B63E62933615AFA667DD4510172846198E4895DA6</t>
  </si>
  <si>
    <t>잡철물제작설치(철재) -강판 가공시</t>
  </si>
  <si>
    <t>5AFA667DD4510172873576FD305CAA</t>
  </si>
  <si>
    <t>5AFA363B1151017EC71B63E62933615AFA667DD4510172873576FD305CAA</t>
  </si>
  <si>
    <t>스테인리스재료분리대  바닥, W45*H20*1.5t  M     ( 호표 80 )</t>
  </si>
  <si>
    <t>호표 80</t>
  </si>
  <si>
    <t>5AFA363B1151017EC719B463B777D45DD5265C2871017B6E9C8BB5AFCFD9E9D2AE7C</t>
  </si>
  <si>
    <t>일반구조용압연강판, 2.3mm</t>
  </si>
  <si>
    <t>5DD5265C2871017B6E9C8A926121564B18B62E</t>
  </si>
  <si>
    <t>5AFA363B1151017EC719B463B777D45DD5265C2871017B6E9C8A926121564B18B62E</t>
  </si>
  <si>
    <t>5AFA363B1151017EC719B463B777D45DD5265C2871017B6E9C8A926121564B18B629</t>
  </si>
  <si>
    <t>5AFA363B1151017EC719B463B777D45AFA667DD4510172846198E4895DA6</t>
  </si>
  <si>
    <t>5AFA363B1151017EC719B463B777D45AFA667DD4510172873576FD305CAA</t>
  </si>
  <si>
    <t>철강설, 스텐레스, 작업설부산물</t>
  </si>
  <si>
    <t>5DF016DEFB410171CD587F9C9A618CD8DD96A6</t>
  </si>
  <si>
    <t>5AFA363B1151017EC719B463B777D45DF016DEFB410171CD587F9C9A618CD8DD96A6</t>
  </si>
  <si>
    <t>5AFA363B1151017EC719B463B777D45DF016DEFB410171CD587F9C9A618CD8DD974F</t>
  </si>
  <si>
    <t>AL몰딩설치(W형)  15*15*15*15*1.0mm  M     ( 호표 81 )</t>
  </si>
  <si>
    <t>호표 81</t>
  </si>
  <si>
    <t>경량철골천장틀, 몰딩(알루미늄), W형, 15*15*15*15*1.0mm</t>
  </si>
  <si>
    <t>5DD5265C2E8101705B42D74B7BC4CD20797F76</t>
  </si>
  <si>
    <t>5AFA36358AD1017E1C9AE127AF6EF15DD5265C2E8101705B42D74B7BC4CD20797F76</t>
  </si>
  <si>
    <t>재료비의 5%</t>
  </si>
  <si>
    <t>5AFA36358AD1017E1C9AE127AF6EF15BE216E79391017BF2A7BD11EAFC001</t>
  </si>
  <si>
    <t>몰딩 - 노무비</t>
  </si>
  <si>
    <t>5AFA363588110170CAC4DB00FCF440</t>
  </si>
  <si>
    <t>5AFA36358AD1017E1C9AE127AF6EF15AFA363588110170CAC4DB00FCF440</t>
  </si>
  <si>
    <t>모르타르 바름  내벽, 9mm(초벌), 3.6m 이하  M2     ( 호표 82 )</t>
  </si>
  <si>
    <t>호표 82</t>
  </si>
  <si>
    <t>모르타르 배합(배합품 포함)</t>
  </si>
  <si>
    <t>5AFAB6F33FE101722A6B08B22DBABC</t>
  </si>
  <si>
    <t>5AFAB6F33FE10173330A95E1F7CBEB5AFAB6F33FE101722A6B08B22DBABC</t>
  </si>
  <si>
    <t>모르타르 바름 - 초벌 바르기</t>
  </si>
  <si>
    <t>5AFAB6F33FE10171073C0FF08991C0</t>
  </si>
  <si>
    <t>5AFAB6F33FE10173330A95E1F7CBEB5AFAB6F33FE10171073C0FF08991C0</t>
  </si>
  <si>
    <t>모르타르 바름  내벽, 11mm, 3.6m 이하  M2     ( 호표 83 )</t>
  </si>
  <si>
    <t>호표 83</t>
  </si>
  <si>
    <t>5AFAB6F33FE10173330A95E0D64A4E5AFAB6F33FE101722A6B08B22DBABC</t>
  </si>
  <si>
    <t>5AFAB6F33FE10173330A95E0D64A4E5AFAB6F33FE10171073C0FF08991C0</t>
  </si>
  <si>
    <t>모르타르 바름 - 정벌 바르기</t>
  </si>
  <si>
    <t>5AFAB6F33FE10171073C0FF089938E</t>
  </si>
  <si>
    <t>5AFAB6F33FE10173330A95E0D64A4E5AFAB6F33FE10171073C0FF089938E</t>
  </si>
  <si>
    <t>모르타르 바름  외벽, 18mm  M2     ( 호표 84 )</t>
  </si>
  <si>
    <t>호표 84</t>
  </si>
  <si>
    <t>5AFAB6F33FE10173330E70B14E9E165AFAB6F33FE101722A6B08B22DBABC</t>
  </si>
  <si>
    <t>벽, 24mm 이하 기준</t>
  </si>
  <si>
    <t>5AFA16EFEB910175AEFA9B1D075D4B</t>
  </si>
  <si>
    <t>5AFAB6F33FE10173330E70B14E9E165AFA16EFEB910175AEFA9B1D075D4B</t>
  </si>
  <si>
    <t>모르타르 바름  바닥, 47mm  M2     ( 호표 85 )</t>
  </si>
  <si>
    <t>호표 85</t>
  </si>
  <si>
    <t>5AFAB6F33FE10171073894A8FBF9DB5AFAB6F33FE101722A6B08B22DBABC</t>
  </si>
  <si>
    <t>5AFAB6F33FE10171073894A8FBF9DB5AFA16EFEB910175AEFA9B1E2E6715</t>
  </si>
  <si>
    <t>콘크리트면 정리    M2     ( 호표 86 )</t>
  </si>
  <si>
    <t>호표 86</t>
  </si>
  <si>
    <t>견출공</t>
  </si>
  <si>
    <t>5A20467BFA51017C5EB78C66AC0ECB9C20B149</t>
  </si>
  <si>
    <t>5AFAB6F33C21017CF7FE15AB7DAFEC5A20467BFA51017C5EB78C66AC0ECB9C20B149</t>
  </si>
  <si>
    <t>인력품의 3%</t>
  </si>
  <si>
    <t>5AFAB6F33C21017CF7FE15AB7DAFEC5BE216E79391017BF2A7BD11EAFC001</t>
  </si>
  <si>
    <t>콘크리트면마무리  면정리+마감미장,천장  M2     ( 호표 87 )</t>
  </si>
  <si>
    <t>호표 87</t>
  </si>
  <si>
    <t>5AFAB6F33C21017EA559170A9111AB5AFAB6F33C21017CF7FE15AB7DAFEC</t>
  </si>
  <si>
    <t>마감 미장</t>
  </si>
  <si>
    <t>5AFAB6F33C21017EA559170A9111A9</t>
  </si>
  <si>
    <t>5AFAB6F33C21017EA559170A9111AB5AFAB6F33C21017EA559170A9111A9</t>
  </si>
  <si>
    <t>노임할증</t>
  </si>
  <si>
    <t>인력품의 20%</t>
  </si>
  <si>
    <t>5AFAB6F33C21017EA559170A9111AB5BE216E79391017BF2A7BD11EAFC001</t>
  </si>
  <si>
    <t>쇠흙손마감    M2     ( 호표 88 )</t>
  </si>
  <si>
    <t>호표 88</t>
  </si>
  <si>
    <t>미장공</t>
  </si>
  <si>
    <t>5A20467BFA51017C5EB78C66AC0ECB9C20B14C</t>
  </si>
  <si>
    <t>5AFAB6F33A610172DE742FA2C81A8C5A20467BFA51017C5EB78C66AC0ECB9C20B14C</t>
  </si>
  <si>
    <t>기계휘니셔마감    M2     ( 호표 89 )</t>
  </si>
  <si>
    <t>호표 89</t>
  </si>
  <si>
    <t>5AFAB6F33A610172DE7536948158865A20467BFA51017C5EB78C66AC0ECB9C20B14C</t>
  </si>
  <si>
    <t>인력품의 9%</t>
  </si>
  <si>
    <t>5AFAB6F33A610172DE7536948158865BE216E79391017BF2A7BD11EAFC001</t>
  </si>
  <si>
    <t>후로아하드너  콘크리트타설 동시  M2     ( 호표 90 )</t>
  </si>
  <si>
    <t>호표 90</t>
  </si>
  <si>
    <t>콘크리트바닥강화제</t>
  </si>
  <si>
    <t>콘크리트바닥강화제, 후로아하드너, 그린</t>
  </si>
  <si>
    <t>5DF026E79711017AF6D808D9A98C10AA15D3F1</t>
  </si>
  <si>
    <t>5AFAB6F5E891017BBABE2494D1D39E5DF026E79711017AF6D808D9A98C10AA15D3F1</t>
  </si>
  <si>
    <t>5AFAB6F5E891017BBABE2494D1D39E5A20467BFA51017C5EB78C66AC0ECB9C20B14C</t>
  </si>
  <si>
    <t>5AFAB6F5E891017BBABE2494D1D39E5A20467BFA51017C5EB78C66AC0ECB9C20B37B</t>
  </si>
  <si>
    <t>ASD01[단열SST후렘+자동문]  4.100 x 2.450 = 10.045  EA     ( 호표 91 )</t>
  </si>
  <si>
    <t>호표 91</t>
  </si>
  <si>
    <t>단열스텐레스자동후레임(미러)</t>
  </si>
  <si>
    <t>상바, 130*55*2.4T</t>
  </si>
  <si>
    <t>5DD5265C2FA10171D77709546360BBA50DF4D1</t>
  </si>
  <si>
    <t>5AFA06891731017CED3F5309DE94E65DD5265C2FA10171D77709546360BBA50DF4D1</t>
  </si>
  <si>
    <t>잔넬바, 130*55*2.4T</t>
  </si>
  <si>
    <t>5DD5265C2FA10171D77709546360BBA50DF4D0</t>
  </si>
  <si>
    <t>5AFA06891731017CED3F5309DE94E65DD5265C2FA10171D77709546360BBA50DF4D0</t>
  </si>
  <si>
    <t>중바, 130*200*2.4T</t>
  </si>
  <si>
    <t>5DD5265C2FA10171D77709546360BBA50DF4D3</t>
  </si>
  <si>
    <t>5AFA06891731017CED3F5309DE94E65DD5265C2FA10171D77709546360BBA50DF4D3</t>
  </si>
  <si>
    <t>통바, 55*55*2.4T</t>
  </si>
  <si>
    <t>5DD5265C2FA10171D77709546360BBA50DF4D2</t>
  </si>
  <si>
    <t>5AFA06891731017CED3F5309DE94E65DD5265C2FA10171D77709546360BBA50DF4D2</t>
  </si>
  <si>
    <t>통바, 130*130*2.4T</t>
  </si>
  <si>
    <t>5DD5265C2FA10171D77709546360BBA50DF4D5</t>
  </si>
  <si>
    <t>5AFA06891731017CED3F5309DE94E65DD5265C2FA10171D77709546360BBA50DF4D5</t>
  </si>
  <si>
    <t>하바, 100*55*2.4T</t>
  </si>
  <si>
    <t>5DD5265C2FA10171D77709546360BBA50DF4D4</t>
  </si>
  <si>
    <t>5AFA06891731017CED3F5309DE94E65DD5265C2FA10171D77709546360BBA50DF4D4</t>
  </si>
  <si>
    <t>슬라이딩자동문</t>
  </si>
  <si>
    <t>편개</t>
  </si>
  <si>
    <t>SET</t>
  </si>
  <si>
    <t>5DD5265C2FA1017911DB35D823746ADBCFA3FB</t>
  </si>
  <si>
    <t>5AFA06891731017CED3F5309DE94E65DD5265C2FA1017911DB35D823746ADBCFA3FB</t>
  </si>
  <si>
    <t>ASD02[SST후렘+자동문]  4.070 x 2.450 = 9.971  EA     ( 호표 92 )</t>
  </si>
  <si>
    <t>호표 92</t>
  </si>
  <si>
    <t>스텐레스후레임(미러)</t>
  </si>
  <si>
    <t>50*150*1.5T/0.31M2</t>
  </si>
  <si>
    <t>5DD5265C2FA10171D77709546360BBA50DF7A5</t>
  </si>
  <si>
    <t>5AFA06891731017CED3F5309DE94E45DD5265C2FA10171D77709546360BBA50DF7A5</t>
  </si>
  <si>
    <t>스텐레스중간틀(미러)</t>
  </si>
  <si>
    <t>200*150*1.5T/0.76M2</t>
  </si>
  <si>
    <t>5DD5265C2FA10171D77709546360BBA50DF69F</t>
  </si>
  <si>
    <t>5AFA06891731017CED3F5309DE94E45DD5265C2FA10171D77709546360BBA50DF69F</t>
  </si>
  <si>
    <t>50*150*1.5T/0.46M2</t>
  </si>
  <si>
    <t>5DD5265C2FA10171D77709546360BBA50DF69E</t>
  </si>
  <si>
    <t>5AFA06891731017CED3F5309DE94E45DD5265C2FA10171D77709546360BBA50DF69E</t>
  </si>
  <si>
    <t>50*50*1.5T/0.23M2</t>
  </si>
  <si>
    <t>5DD5265C2FA10171D77709546360BBA50DF69D</t>
  </si>
  <si>
    <t>5AFA06891731017CED3F5309DE94E45DD5265C2FA10171D77709546360BBA50DF69D</t>
  </si>
  <si>
    <t>스텐레스밑틀(미러)</t>
  </si>
  <si>
    <t>200*50*1.5T/0.51M2</t>
  </si>
  <si>
    <t>5DD5265C2FA10171D77709546360BBA50DF11D</t>
  </si>
  <si>
    <t>5AFA06891731017CED3F5309DE94E45DD5265C2FA10171D77709546360BBA50DF11D</t>
  </si>
  <si>
    <t>200*80*1.5T/0.54M2</t>
  </si>
  <si>
    <t>5DD5265C2FA10171D77709546360BBA50DF11C</t>
  </si>
  <si>
    <t>5AFA06891731017CED3F5309DE94E45DD5265C2FA10171D77709546360BBA50DF11C</t>
  </si>
  <si>
    <t>양개</t>
  </si>
  <si>
    <t>5DD5265C2FA1017911DB35D823746ADBCFA3FA</t>
  </si>
  <si>
    <t>5AFA06891731017CED3F5309DE94E45DD5265C2FA1017911DB35D823746ADBCFA3FA</t>
  </si>
  <si>
    <t>ASD03[SST후렘+자동문]  5.800 x 3.150 = 18.270  EA     ( 호표 93 )</t>
  </si>
  <si>
    <t>호표 93</t>
  </si>
  <si>
    <t>5AFA06891731017CED3F5309DE94E25DD5265C2FA10171D77709546360BBA50DF7A5</t>
  </si>
  <si>
    <t>5AFA06891731017CED3F5309DE94E25DD5265C2FA10171D77709546360BBA50DF69F</t>
  </si>
  <si>
    <t>5AFA06891731017CED3F5309DE94E25DD5265C2FA10171D77709546360BBA50DF69E</t>
  </si>
  <si>
    <t>5AFA06891731017CED3F5309DE94E25DD5265C2FA10171D77709546360BBA50DF69D</t>
  </si>
  <si>
    <t>5AFA06891731017CED3F5309DE94E25DD5265C2FA10171D77709546360BBA50DF11D</t>
  </si>
  <si>
    <t>5AFA06891731017CED3F5309DE94E25DD5265C2FA10171D77709546360BBA50DF11C</t>
  </si>
  <si>
    <t>5AFA06891731017CED3F5309DE94E25DD5265C2FA1017911DB35D823746ADBCFA3FA</t>
  </si>
  <si>
    <t>ASD04[SST후렘+자동문]  2.400 x 3.150 = 7.560  EA     ( 호표 94 )</t>
  </si>
  <si>
    <t>호표 94</t>
  </si>
  <si>
    <t>5AFA06891731017CED3F5309DE94E05DD5265C2FA10171D77709546360BBA50DF7A5</t>
  </si>
  <si>
    <t>5AFA06891731017CED3F5309DE94E05DD5265C2FA10171D77709546360BBA50DF69F</t>
  </si>
  <si>
    <t>5AFA06891731017CED3F5309DE94E05DD5265C2FA10171D77709546360BBA50DF69E</t>
  </si>
  <si>
    <t>5AFA06891731017CED3F5309DE94E05DD5265C2FA10171D77709546360BBA50DF69D</t>
  </si>
  <si>
    <t>5AFA06891731017CED3F5309DE94E05DD5265C2FA10171D77709546360BBA50DF11D</t>
  </si>
  <si>
    <t>5AFA06891731017CED3F5309DE94E05DD5265C2FA1017911DB35D823746ADBCFA3FA</t>
  </si>
  <si>
    <t>ASD05[반자동행거도어]  2.000 x 2.350 = 4.700  EA     ( 호표 95 )</t>
  </si>
  <si>
    <t>호표 95</t>
  </si>
  <si>
    <t>반자동행거도어</t>
  </si>
  <si>
    <t>편문</t>
  </si>
  <si>
    <t>시공도</t>
  </si>
  <si>
    <t>5DD5265C2FA1017911DB35D823746ADBCFA3FE</t>
  </si>
  <si>
    <t>5AFA06891731017CED3F5309DE94EE5DD5265C2FA1017911DB35D823746ADBCFA3FE</t>
  </si>
  <si>
    <t>구동부</t>
  </si>
  <si>
    <t>5DD5265C2FA1017911DB3784D161A6A92F8E6A</t>
  </si>
  <si>
    <t>5AFA06891731017CED3F5309DE94EE5DD5265C2FA1017911DB3784D161A6A92F8E6A</t>
  </si>
  <si>
    <t>FSD01[방화용스틸여닫이문]  1.800 x 2.100 = 3.780  EA     ( 호표 96 )</t>
  </si>
  <si>
    <t>호표 96</t>
  </si>
  <si>
    <t>철재후라쉬도아(일반분체)문틀包</t>
  </si>
  <si>
    <t>100*45*1.6T 1.8*2.1 양개</t>
  </si>
  <si>
    <t>㎡</t>
  </si>
  <si>
    <t>5AFA068916110177F1BEB4C7595B54</t>
  </si>
  <si>
    <t>5AFA06891731017CED3F5309DE97BC5AFA068916110177F1BEB4C7595B54</t>
  </si>
  <si>
    <t>PD01[합성수지여닫이문]  1.000 x 2.100 = 2.100  EA     ( 호표 97 )</t>
  </si>
  <si>
    <t>호표 97</t>
  </si>
  <si>
    <t>합성수지도어(후레쉬)</t>
  </si>
  <si>
    <t>문틀160MM</t>
  </si>
  <si>
    <t>5DD5265C2FA1017912E84A8A86491CC2B0A4F4</t>
  </si>
  <si>
    <t>5AFA06891731017CED3F5309DE97B25DD5265C2FA1017912E84A8A86491CC2B0A4F4</t>
  </si>
  <si>
    <t>문짝</t>
  </si>
  <si>
    <t>5DD5265C2FA1017912E84A8A86491CC2B0A4F1</t>
  </si>
  <si>
    <t>5AFA06891731017CED3F5309DE97B25DD5265C2FA1017912E84A8A86491CC2B0A4F1</t>
  </si>
  <si>
    <t>합성수지창호 설치</t>
  </si>
  <si>
    <t>1.5~3.5m2 미만</t>
  </si>
  <si>
    <t>5AFA068A38B1017D0AF8253D43A52E</t>
  </si>
  <si>
    <t>5AFA06891731017CED3F5309DE97B25AFA068A38B1017D0AF8253D43A52E</t>
  </si>
  <si>
    <t>PD02[합성수지미서기문]  1.650 x 2.100 = 3.465  EA     ( 호표 98 )</t>
  </si>
  <si>
    <t>호표 98</t>
  </si>
  <si>
    <t>합성수지미서기도어</t>
  </si>
  <si>
    <t>문틀</t>
  </si>
  <si>
    <t>한화</t>
  </si>
  <si>
    <t>5DD5265C2FA1017912E84A89FFF6309AF4ADEE</t>
  </si>
  <si>
    <t>5AFA06891731017CED3F5309DE900D5DD5265C2FA1017912E84A89FFF6309AF4ADEE</t>
  </si>
  <si>
    <t>5DD5265C2FA1017912E84A89FFF6309AF4ADEF</t>
  </si>
  <si>
    <t>5AFA06891731017CED3F5309DE900D5DD5265C2FA1017912E84A89FFF6309AF4ADEF</t>
  </si>
  <si>
    <t>SD01[스틸여닫이문]  1.000 x 2.100 = 2.100  EA     ( 호표 99 )</t>
  </si>
  <si>
    <t>호표 99</t>
  </si>
  <si>
    <t>100*45*1.6T 0.9*2.1 편개</t>
  </si>
  <si>
    <t>5AFA068916110177F1B82BDA6A7566</t>
  </si>
  <si>
    <t>5AFA06891731017CED3F5309DE900F5AFA068916110177F1B82BDA6A7566</t>
  </si>
  <si>
    <t>SD02[스틸여닫이문]  0.900 x 2.100 = 1.890  EA     ( 호표 100 )</t>
  </si>
  <si>
    <t>호표 100</t>
  </si>
  <si>
    <t>5AFA06891731017CED3F5309DE90095AFA068916110177F1B82BDA6A7566</t>
  </si>
  <si>
    <t>SD03[스틸여닫이문]  0.800 x 2.100 = 1.680  EA     ( 호표 101 )</t>
  </si>
  <si>
    <t>호표 101</t>
  </si>
  <si>
    <t>5AFA06891731017CED3F5309DE900B5AFA068916110177F1B82BDA6A7566</t>
  </si>
  <si>
    <t>SSD01[SST후렘+세이프도어]  2.400 x 2.450 = 5.880  EA     ( 호표 102 )</t>
  </si>
  <si>
    <t>호표 102</t>
  </si>
  <si>
    <t>45*100*1.5T/0.25M2</t>
  </si>
  <si>
    <t>5DD5265C2FA10171D77709546360BBA50DF7A4</t>
  </si>
  <si>
    <t>5AFA06891731017CED3F5309DE90055DD5265C2FA10171D77709546360BBA50DF7A4</t>
  </si>
  <si>
    <t>45*100*1.5T/0.32M2</t>
  </si>
  <si>
    <t>5DD5265C2FA10171D77709546360BBA50DF69C</t>
  </si>
  <si>
    <t>5AFA06891731017CED3F5309DE90055DD5265C2FA10171D77709546360BBA50DF69C</t>
  </si>
  <si>
    <t>45*100*1.5T/0.35M2</t>
  </si>
  <si>
    <t>5DD5265C2FA10171D77709546360BBA50DF69B</t>
  </si>
  <si>
    <t>5AFA06891731017CED3F5309DE90055DD5265C2FA10171D77709546360BBA50DF69B</t>
  </si>
  <si>
    <t>5AFA06891731017CED3F5309DE90055DD5265C2FA10171D77709546360BBA50DF11C</t>
  </si>
  <si>
    <t>세이프강화도아</t>
  </si>
  <si>
    <t>12*1250*2100mm, 칼라</t>
  </si>
  <si>
    <t>5DD5265C2FA1017911DA2A0A3536516153E1A3</t>
  </si>
  <si>
    <t>5AFA06891731017CED3F5309DE90055DD5265C2FA1017911DA2A0A3536516153E1A3</t>
  </si>
  <si>
    <t>12*550*2100mm, 칼라</t>
  </si>
  <si>
    <t>5DD5265C2FA1017911DA2A0A3536516153E1A2</t>
  </si>
  <si>
    <t>5AFA06891731017CED3F5309DE90055DD5265C2FA1017911DA2A0A3536516153E1A2</t>
  </si>
  <si>
    <t>손잡이</t>
  </si>
  <si>
    <t>스텐레스</t>
  </si>
  <si>
    <t>5DD5265C2FA1017911DA2F8F819A660B542099</t>
  </si>
  <si>
    <t>5AFA06891731017CED3F5309DE90055DD5265C2FA1017911DA2F8F819A660B542099</t>
  </si>
  <si>
    <t>SSD02[SST후렘+세이프도어]  1.600 x 2.450 = 3.920  EA     ( 호표 103 )</t>
  </si>
  <si>
    <t>호표 103</t>
  </si>
  <si>
    <t>5AFA06891731017CED3F5309DE91125DD5265C2FA10171D77709546360BBA50DF7A4</t>
  </si>
  <si>
    <t>5AFA06891731017CED3F5309DE91125DD5265C2FA10171D77709546360BBA50DF69C</t>
  </si>
  <si>
    <t>5AFA06891731017CED3F5309DE91125DD5265C2FA10171D77709546360BBA50DF69B</t>
  </si>
  <si>
    <t>5AFA06891731017CED3F5309DE91125DD5265C2FA10171D77709546360BBA50DF11C</t>
  </si>
  <si>
    <t>12*1000*2100mm, 칼라</t>
  </si>
  <si>
    <t>5DD5265C2FA1017911DA2A0A3536516153E1A5</t>
  </si>
  <si>
    <t>5AFA06891731017CED3F5309DE91125DD5265C2FA1017911DA2A0A3536516153E1A5</t>
  </si>
  <si>
    <t>5AFA06891731017CED3F5309DE91125DD5265C2FA1017911DA2F8F819A660B542099</t>
  </si>
  <si>
    <t>SSD03[SST후렘+세이프도어]  1.000 x 2.450 = 2.450  EA     ( 호표 104 )</t>
  </si>
  <si>
    <t>호표 104</t>
  </si>
  <si>
    <t>5AFA06891731017CED3F5309DE91105DD5265C2FA10171D77709546360BBA50DF7A4</t>
  </si>
  <si>
    <t>5AFA06891731017CED3F5309DE91105DD5265C2FA10171D77709546360BBA50DF69C</t>
  </si>
  <si>
    <t>5AFA06891731017CED3F5309DE91105DD5265C2FA1017911DA2A0A3536516153E1A5</t>
  </si>
  <si>
    <t>5AFA06891731017CED3F5309DE91105DD5265C2FA1017911DA2F8F819A660B542099</t>
  </si>
  <si>
    <t>도아록설치  목재문, 재료비 별도  개소     ( 호표 105 )</t>
  </si>
  <si>
    <t>호표 105</t>
  </si>
  <si>
    <t>창호공</t>
  </si>
  <si>
    <t>5A20467BFA51017C5EB78C66AC0ECB9C20B14F</t>
  </si>
  <si>
    <t>5AFA068E9821017D41AE010FBF35D55A20467BFA51017C5EB78C66AC0ECB9C20B14F</t>
  </si>
  <si>
    <t>5AFA068E9821017D41AE010FBF35D55BE216E79391017BF2A7BD11EAFC001</t>
  </si>
  <si>
    <t>도아록설치  강재문, 재료비 별도  개소     ( 호표 106 )</t>
  </si>
  <si>
    <t>호표 106</t>
  </si>
  <si>
    <t>5AFA068E9821017D41AE0216AE38A15A20467BFA51017C5EB78C66AC0ECB9C20B14F</t>
  </si>
  <si>
    <t>5AFA068E9821017D41AE0216AE38A15BE216E79391017BF2A7BD11EAFC001</t>
  </si>
  <si>
    <t>도아체크달기  재료비 별도  개소     ( 호표 107 )</t>
  </si>
  <si>
    <t>호표 107</t>
  </si>
  <si>
    <t>5AFA068E98210178DF0EDFBE4DC6F55A20467BFA51017C5EB78C66AC0ECB9C20B14F</t>
  </si>
  <si>
    <t>5AFA068E98210178DF0EDFBE4DC6F55A20467BFA51017C5EB78C66AC0ECB9C20B37B</t>
  </si>
  <si>
    <t>5AFA068E98210178DF0EDFBE4DC6F55BE216E79391017BF2A7BD11EAFC001</t>
  </si>
  <si>
    <t>플로어힌지설치  재료비 별도  개소     ( 호표 108 )</t>
  </si>
  <si>
    <t>호표 108</t>
  </si>
  <si>
    <t>5AFA068E9BE10172ED0945C64DDD025A20467BFA51017C5EB78C66AC0ECB9C20B14F</t>
  </si>
  <si>
    <t>5AFA068E9BE10172ED0945C64DDD025A20467BFA51017C5EB78C66AC0ECB9C20B37B</t>
  </si>
  <si>
    <t>5AFA068E9BE10172ED0945C64DDD025BE216E79391017BF2A7BD11EAFC001</t>
  </si>
  <si>
    <t>창문틀 주위 충전  모르타르 충전  M     ( 호표 109 )</t>
  </si>
  <si>
    <t>호표 109</t>
  </si>
  <si>
    <t>5AFA068E9D91017049110E580B25AE5DD5265C2911017E7DBD2CBBC62898F55750E0</t>
  </si>
  <si>
    <t>5AFA068E9D91017049110E580B25AE5DF016DEF301017B0C796A31400239ABDCBA70</t>
  </si>
  <si>
    <t>5AFA068E9D91017049110E580B25AE5A20467BFA51017C5EB78C66AC0ECB9C20B14C</t>
  </si>
  <si>
    <t>5AFA068E9D91017049110E580B25AE5A20467BFA51017C5EB78C66AC0ECB9C20B37B</t>
  </si>
  <si>
    <t>커텐월 BACK PANEL  1.0T불소수지강판+GW80  M2     ( 호표 110 )</t>
  </si>
  <si>
    <t>호표 110</t>
  </si>
  <si>
    <t>도장용융아연도강판</t>
  </si>
  <si>
    <t>도장용융아연도강판, 불소수지(일면), 1.00mm</t>
  </si>
  <si>
    <t>5DD5265C2871017B6E9C8A9261215644EC7CF0</t>
  </si>
  <si>
    <t>5AFA36312FE1017F7A8E15503A412C5DD5265C2871017B6E9C8A9261215644EC7CF0</t>
  </si>
  <si>
    <t>5AFA36312FE1017F7A8E15503A412C5AFA667DD4510172873576FD305CAA</t>
  </si>
  <si>
    <t>섬유단열재</t>
  </si>
  <si>
    <t>섬유단열재, 밀도48kg/㎥, 80mm, 유리면보드</t>
  </si>
  <si>
    <t>5DD5265C2CD10175B0ACDAF4C7C1717C2D1BA0</t>
  </si>
  <si>
    <t>5AFA36312FE1017F7A8E15503A412C5DD5265C2CD10175B0ACDAF4C7C1717C2D1BA0</t>
  </si>
  <si>
    <t>층간방화구획설치    M     ( 호표 111 )</t>
  </si>
  <si>
    <t>호표 111</t>
  </si>
  <si>
    <t>섬유단열재, 펠트, 밀도60kg/㎥, 50mm</t>
  </si>
  <si>
    <t>5DD5265C2CD10175B0ACDAF79C46FAD05A6C56</t>
  </si>
  <si>
    <t>5AFA36312FE1017F7A8E15503D16915DD5265C2CD10175B0ACDAF79C46FAD05A6C56</t>
  </si>
  <si>
    <t>5AFA36312FE1017F7A8E15503D16915A20467BFA51017C5EB78C66AC0ECB9C20B148</t>
  </si>
  <si>
    <t>일반구조용압연강판, 1.4∼1.6mm</t>
  </si>
  <si>
    <t>5DD5265C2871017B6E9C8A926121564B195939</t>
  </si>
  <si>
    <t>5AFA36312FE1017F7A8E15503D16915DD5265C2871017B6E9C8A926121564B195939</t>
  </si>
  <si>
    <t>잡철물제작설치(철재)</t>
  </si>
  <si>
    <t>5AFA667DD45101728613EE2D6C5A75</t>
  </si>
  <si>
    <t>5AFA36312FE1017F7A8E15503D16915AFA667DD45101728613EE2D6C5A75</t>
  </si>
  <si>
    <t>녹막이페인트(붓칠)</t>
  </si>
  <si>
    <t>철재면, 2회, 1종</t>
  </si>
  <si>
    <t>5AFA26D4768101713580AE8DB48F68</t>
  </si>
  <si>
    <t>5AFA36312FE1017F7A8E15503D16915AFA26D4768101713580AE8DB48F68</t>
  </si>
  <si>
    <t>유리끼우기 - 판유리  10mm 미만  M2     ( 호표 112 )</t>
  </si>
  <si>
    <t>호표 112</t>
  </si>
  <si>
    <t>유리공</t>
  </si>
  <si>
    <t>5A20467BFA51017C5EB78C66AC0ECB9C20B14E</t>
  </si>
  <si>
    <t>5AFA068FA1C1017E594F75D3CB44885A20467BFA51017C5EB78C66AC0ECB9C20B14E</t>
  </si>
  <si>
    <t>유리끼우기 - 판유리  10mm 이상  M2     ( 호표 113 )</t>
  </si>
  <si>
    <t>호표 113</t>
  </si>
  <si>
    <t>5AFA068FA1C1017E594F75D3CB43E15A20467BFA51017C5EB78C66AC0ECB9C20B14E</t>
  </si>
  <si>
    <t>유리끼우기 - 복층유리, 일반창호  24mm(6+12A+6)  M2     ( 호표 114 )</t>
  </si>
  <si>
    <t>호표 114</t>
  </si>
  <si>
    <t>5AFA06803AF1017144D8D4DCF67FC55A20467BFA51017C5EB78C66AC0ECB9C20B14E</t>
  </si>
  <si>
    <t>유리끼우기 - 복층유리, 일반창호  28mm(8+12A+8)  M2     ( 호표 115 )</t>
  </si>
  <si>
    <t>호표 115</t>
  </si>
  <si>
    <t>5AFA06803AF1017144D8D4DCF67C715A20467BFA51017C5EB78C66AC0ECB9C20B14E</t>
  </si>
  <si>
    <t>유리끼우기 - 복층유리, 커튼월  28mm(8+12A+8)  M2     ( 호표 116 )</t>
  </si>
  <si>
    <t>호표 116</t>
  </si>
  <si>
    <t>5AFA06803AF1017144D8D4DD9CDBB55A20467BFA51017C5EB78C66AC0ECB9C20B14E</t>
  </si>
  <si>
    <t>유리주위코킹  5*5, 실리콘  M     ( 호표 117 )</t>
  </si>
  <si>
    <t>호표 117</t>
  </si>
  <si>
    <t>5AFA46253D510172CD1071A8A9ECAE5DD536616D71017A8BDDD7ACE0CE30491D93AC</t>
  </si>
  <si>
    <t>구조용코킹  5*16, 실리콘  M     ( 호표 118 )</t>
  </si>
  <si>
    <t>호표 118</t>
  </si>
  <si>
    <t>실링재, 실리콘, 비초산, 구조용</t>
  </si>
  <si>
    <t>5DD536616D71017A8BDDD7ACE0CE30491D93A2</t>
  </si>
  <si>
    <t>5AFA46253D5101774C98D84B5CBE315DD536616D71017A8BDDD7ACE0CE30491D93A2</t>
  </si>
  <si>
    <t>노튼테이프    M     ( 호표 119 )</t>
  </si>
  <si>
    <t>호표 119</t>
  </si>
  <si>
    <t>5DD536616D71017A8BDDD7ACE0CE30491C89E4</t>
  </si>
  <si>
    <t>5AFA46253D5101774C9BAD36EF81DB5DD536616D71017A8BDDD7ACE0CE30491C89E4</t>
  </si>
  <si>
    <t>바탕만들기+걸레받이용 페인트  붓칠, 2회, 콘크리트·모르타르면  M2     ( 호표 120 )</t>
  </si>
  <si>
    <t>호표 120</t>
  </si>
  <si>
    <t>바탕만들기</t>
  </si>
  <si>
    <t>콘크리트·모르타르면</t>
  </si>
  <si>
    <t>5AFA26C699A1017A66E096EA91A9B7</t>
  </si>
  <si>
    <t>5AFA26D7C9F101797D42C3536152DA5AFA26C699A1017A66E096EA91A9B7</t>
  </si>
  <si>
    <t>걸레받이용 페인트 - 재료비</t>
  </si>
  <si>
    <t>5AFA26D7C9F101797D42C350AC85E1</t>
  </si>
  <si>
    <t>5AFA26D7C9F101797D42C3536152DA5AFA26D7C9F101797D42C350AC85E1</t>
  </si>
  <si>
    <t>걸레받이용 페인트 - 노무비</t>
  </si>
  <si>
    <t>붓칠, 2회</t>
  </si>
  <si>
    <t>5AFA26D7C9F101797D42C351B3F631</t>
  </si>
  <si>
    <t>5AFA26D7C9F101797D42C3536152DA5AFA26D7C9F101797D42C351B3F631</t>
  </si>
  <si>
    <t>바탕만들기+걸레받이용 페인트  붓칠, 2회, 석고보드면(줄퍼티)  M2     ( 호표 121 )</t>
  </si>
  <si>
    <t>호표 121</t>
  </si>
  <si>
    <t>석고보드면(줄퍼티)</t>
  </si>
  <si>
    <t>5AFA26C699A1017A66E097F457DD74</t>
  </si>
  <si>
    <t>5AFA26D7C9F101797D42C35361502C5AFA26C699A1017A66E097F457DD74</t>
  </si>
  <si>
    <t>5AFA26D7C9F101797D42C35361502C5AFA26D7C9F101797D42C350AC85E1</t>
  </si>
  <si>
    <t>5AFA26D7C9F101797D42C35361502C5AFA26D7C9F101797D42C351B3F631</t>
  </si>
  <si>
    <t>바탕만들기+수성페인트(롤러칠)  외부, 3회, 1급, 콘크리트·모르타르면  M2     ( 호표 122 )</t>
  </si>
  <si>
    <t>호표 122</t>
  </si>
  <si>
    <t>5AFA26D6250101700F94209D31531F5AFA26C699A1017A66E096EA91A9B7</t>
  </si>
  <si>
    <t>수성페인트(롤러칠) - 재료비</t>
  </si>
  <si>
    <t>외부, 3회, 1급, 합성수지 에멀션페인트</t>
  </si>
  <si>
    <t>5AFA26D6250101700F931AB371DD20</t>
  </si>
  <si>
    <t>5AFA26D6250101700F94209D31531F5AFA26D6250101700F931AB371DD20</t>
  </si>
  <si>
    <t>수성페인트(롤러칠) - 노무비</t>
  </si>
  <si>
    <t>3회 칠</t>
  </si>
  <si>
    <t>5AFA26D6250101700F931AB144E416</t>
  </si>
  <si>
    <t>5AFA26D6250101700F94209D31531F5AFA26D6250101700F931AB144E416</t>
  </si>
  <si>
    <t>바탕만들기+수성페인트(롤러칠)  내부, 2회, 콘크리트·모르타르면, 친환경페인트  M2     ( 호표 123 )</t>
  </si>
  <si>
    <t>호표 123</t>
  </si>
  <si>
    <t>바탕만들기 - 친환경</t>
  </si>
  <si>
    <t>콘크리트·모르타르면(내부)</t>
  </si>
  <si>
    <t>5AFA26C699A1017A66E0943A483C6C</t>
  </si>
  <si>
    <t>5AFA26D6250101700F96EDC943CB775AFA26C699A1017A66E0943A483C6C</t>
  </si>
  <si>
    <t>수성페인트(롤러칠) - 친환경페인트 재료비</t>
  </si>
  <si>
    <t>내부, 2회, 친환경페인트</t>
  </si>
  <si>
    <t>5AFA26D6250101700F96EFF591F2C5</t>
  </si>
  <si>
    <t>5AFA26D6250101700F96EDC943CB775AFA26D6250101700F96EFF591F2C5</t>
  </si>
  <si>
    <t>2회 칠</t>
  </si>
  <si>
    <t>5AFA26D6250101700F931AB144E53D</t>
  </si>
  <si>
    <t>5AFA26D6250101700F96EDC943CB775AFA26D6250101700F931AB144E53D</t>
  </si>
  <si>
    <t>바탕만들기+수성페인트(롤러칠)  내부, 2회, 석고보드면(줄퍼티), 친환경페인트  M2     ( 호표 124 )</t>
  </si>
  <si>
    <t>호표 124</t>
  </si>
  <si>
    <t>5AFA26C699A1017A66E097F57FF2AA</t>
  </si>
  <si>
    <t>5AFA26D6250101700F96EDCEC5C5895AFA26C699A1017A66E097F57FF2AA</t>
  </si>
  <si>
    <t>5AFA26D6250101700F96EDCEC5C5895AFA26D6250101700F96EFF591F2C5</t>
  </si>
  <si>
    <t>5AFA26D6250101700F96EDCEC5C5895AFA26D6250101700F931AB144E53D</t>
  </si>
  <si>
    <t>다채무늬도료칠  벽  M2     ( 호표 125 )</t>
  </si>
  <si>
    <t>호표 125</t>
  </si>
  <si>
    <t>5AFA26D24B51017B2094053BAC8C545AFA26C699A1017A66E096EA91A9B7</t>
  </si>
  <si>
    <t>친환경다채무늬도료</t>
  </si>
  <si>
    <t>5DD536616D71017A891981149D28D67901027E</t>
  </si>
  <si>
    <t>5AFA26D24B51017B2094053BAC8C545DD536616D71017A891981149D28D67901027E</t>
  </si>
  <si>
    <t>무늬코트프라이머</t>
  </si>
  <si>
    <t>5DD536616D71017A891981149D28D6787302D8</t>
  </si>
  <si>
    <t>5AFA26D24B51017B2094053BAC8C545DD536616D71017A891981149D28D6787302D8</t>
  </si>
  <si>
    <t>무늬코트 - 노무비 및 공구손료</t>
  </si>
  <si>
    <t>5AFA26D24B51017B2094053A85E20F</t>
  </si>
  <si>
    <t>5AFA26D24B51017B2094053BAC8C545AFA26D24B51017B2094053A85E20F</t>
  </si>
  <si>
    <t>다채무늬도료칠  천장  M2     ( 호표 126 )</t>
  </si>
  <si>
    <t>호표 126</t>
  </si>
  <si>
    <t>콘크리트·모르타르면, 천장</t>
  </si>
  <si>
    <t>5AFA26C699A1017A66E096E52F48BE</t>
  </si>
  <si>
    <t>5AFA26D24B51017B2368E4984266325AFA26C699A1017A66E096E52F48BE</t>
  </si>
  <si>
    <t>5AFA26D24B51017B2368E4984266325DD536616D71017A891981149D28D67901027E</t>
  </si>
  <si>
    <t>5AFA26D24B51017B2368E4984266325DD536616D71017A891981149D28D6787302D8</t>
  </si>
  <si>
    <t>5AFA26D24B51017B2368E4996971A7</t>
  </si>
  <si>
    <t>5AFA26D24B51017B2368E4984266325AFA26D24B51017B2368E4996971A7</t>
  </si>
  <si>
    <t>바탕만들기+낙서방지용 페인트  롤러 2회 칠, 콘크리트·모르타르면  M2     ( 호표 127 )</t>
  </si>
  <si>
    <t>호표 127</t>
  </si>
  <si>
    <t>5AFA26DA9F010174AA48FCA2F6B2AA5AFA26C699A1017A66E096EA91A9B7</t>
  </si>
  <si>
    <t>낙서방지용 페인트 - 재료비</t>
  </si>
  <si>
    <t>롤러 2회 칠</t>
  </si>
  <si>
    <t>5AFA26DA9F010174AA48FD4A070EB1</t>
  </si>
  <si>
    <t>5AFA26DA9F010174AA48FCA2F6B2AA5AFA26DA9F010174AA48FD4A070EB1</t>
  </si>
  <si>
    <t>낙서방지용 페인트 - 노무비</t>
  </si>
  <si>
    <t>5AFA26DA9F010174AA48FE51785E6A</t>
  </si>
  <si>
    <t>5AFA26DA9F010174AA48FCA2F6B2AA5AFA26DA9F010174AA48FE51785E6A</t>
  </si>
  <si>
    <t>바탕만들기+낙서방지용 페인트  롤러 2회 칠, 석고보드면(줄퍼티)  M2     ( 호표 128 )</t>
  </si>
  <si>
    <t>호표 128</t>
  </si>
  <si>
    <t>5AFA26DA9F010174AA48FCA2F6B0FD5AFA26C699A1017A66E097F457DD74</t>
  </si>
  <si>
    <t>5AFA26DA9F010174AA48FCA2F6B0FD5AFA26DA9F010174AA48FD4A070EB1</t>
  </si>
  <si>
    <t>5AFA26DA9F010174AA48FCA2F6B0FD5AFA26DA9F010174AA48FE51785E6A</t>
  </si>
  <si>
    <t>장애자안전보행로도색    M2     ( 호표 129 )</t>
  </si>
  <si>
    <t>호표 129</t>
  </si>
  <si>
    <t>차선도색 - 수용성형(페인트)/수동식</t>
  </si>
  <si>
    <t>문자, 기호(황색) W:150(공용)</t>
  </si>
  <si>
    <t>5AD5369393A10178A27FEEF71F01D0</t>
  </si>
  <si>
    <t>5AFA26C4EA210177F4267B2E878A205AD5369393A10178A27FEEF71F01D0</t>
  </si>
  <si>
    <t>장애인주차마크마킹    EA     ( 호표 130 )</t>
  </si>
  <si>
    <t>호표 130</t>
  </si>
  <si>
    <t>장애인주차구역그리기</t>
  </si>
  <si>
    <t>5DD536627571017180249914C458554E1AFB4D</t>
  </si>
  <si>
    <t>5AFA26C4EA210177F4267B2E86E3B65DD536627571017180249914C458554E1AFB4D</t>
  </si>
  <si>
    <t>라인마킹    M     ( 호표 131 )</t>
  </si>
  <si>
    <t>호표 131</t>
  </si>
  <si>
    <t>실선(백색) W:150(공용)</t>
  </si>
  <si>
    <t>5AD5369393A10178A27FEEFDA036F2</t>
  </si>
  <si>
    <t>5AFA26C4EA210177F4267B2E85DC445AD5369393A10178A27FEEFDA036F2</t>
  </si>
  <si>
    <t>비닐타일 깔기  비닐타일, 3.0*450*450mm, VIP타일, 마블  M2     ( 호표 132 )</t>
  </si>
  <si>
    <t>호표 132</t>
  </si>
  <si>
    <t>비닐타일</t>
  </si>
  <si>
    <t>5DD5265C2E8101705ABB063056EC7A31562983</t>
  </si>
  <si>
    <t>5AFA363DDFA1017EAD4413898EB1425DD5265C2E8101705ABB063056EC7A31562983</t>
  </si>
  <si>
    <t>PVC계 바닥재 - 타일 깔기</t>
  </si>
  <si>
    <t>주재료 제외</t>
  </si>
  <si>
    <t>5AFA363DDFA1017EAD47E724E30405</t>
  </si>
  <si>
    <t>5AFA363DDFA1017EAD4413898EB1425AFA363DDFA1017EAD47E724E30405</t>
  </si>
  <si>
    <t>흡음천장텍스설치  300*600*12mm  M2     ( 호표 133 )</t>
  </si>
  <si>
    <t>호표 133</t>
  </si>
  <si>
    <t>불연천장재</t>
  </si>
  <si>
    <t>불연천장재, 마이텍스, 12*300*600mm, 나사, 타카</t>
  </si>
  <si>
    <t>5DD5265C2E8101705B42D1239E3553C2F07469</t>
  </si>
  <si>
    <t>5AFA363F8AB1017553FB1CD1DD3D165DD5265C2E8101705B42D1239E3553C2F07469</t>
  </si>
  <si>
    <t>( 경량철골천장틀, 피스, 3*16mm )</t>
  </si>
  <si>
    <t>필요시 계상</t>
  </si>
  <si>
    <t>5DD5265C2E8101705B42D74B7BC4CD20797089</t>
  </si>
  <si>
    <t>5AFA363F8AB1017553FB1CD1DD3D165DD5265C2E8101705B42D74B7BC4CD20797089</t>
  </si>
  <si>
    <t>아코스틱텍스 - 시공비</t>
  </si>
  <si>
    <t>5AFA363F8AB1017553FB1CD1DD3FC4</t>
  </si>
  <si>
    <t>5AFA363F8AB1017553FB1CD1DD3D165AFA363F8AB1017553FB1CD1DD3FC4</t>
  </si>
  <si>
    <t>무석면천장텍스설치  300*600*9.5mm  M2     ( 호표 134 )</t>
  </si>
  <si>
    <t>호표 134</t>
  </si>
  <si>
    <t>불연천장재, 석고텍스, 9.5*300*600mm</t>
  </si>
  <si>
    <t>5DD5265C2E8101705B42D1239FD3A5C095BE1D</t>
  </si>
  <si>
    <t>5AFA363F8AB1017553FB1CD1DD3C0F5DD5265C2E8101705B42D1239FD3A5C095BE1D</t>
  </si>
  <si>
    <t>5AFA363F8AB1017553FB1CD1DD3C0F5DD5265C2E8101705B42D74B7BC4CD20797089</t>
  </si>
  <si>
    <t>5AFA363F8AB1017553FB1CD1DD3C0F5AFA363F8AB1017553FB1CD1DD3FC4</t>
  </si>
  <si>
    <t>고성능페놀폼단열재(접착제붙이기 - 벽)  90mm  M2     ( 호표 135 )</t>
  </si>
  <si>
    <t>호표 135</t>
  </si>
  <si>
    <t>고성능페놀폼단열재</t>
  </si>
  <si>
    <t>THK 90</t>
  </si>
  <si>
    <t>5DD5265C2CD10175B0ACD19BD84F3667F85D36</t>
  </si>
  <si>
    <t>5AFA36385D9101773B0FDFC590CB4A5DD5265C2CD10175B0ACD19BD84F3667F85D36</t>
  </si>
  <si>
    <t>초산비닐계접착제</t>
  </si>
  <si>
    <t>초산비닐계접착제, 스치로폴, 암면</t>
  </si>
  <si>
    <t>5DD536616C510175968769C63EEAB5397C1D88</t>
  </si>
  <si>
    <t>5AFA36385D9101773B0FDFC590CB4A5DD536616C510175968769C63EEAB5397C1D88</t>
  </si>
  <si>
    <t>발포폴리스티렌(접착제붙이기 - 벽) - 시공비</t>
  </si>
  <si>
    <t>100mm 이하</t>
  </si>
  <si>
    <t>5AFA36385D91017738B61A0BF2A7CB</t>
  </si>
  <si>
    <t>5AFA36385D9101773B0FDFC590CB4A5AFA36385D91017738B61A0BF2A7CB</t>
  </si>
  <si>
    <t>고성능페놀폼단열재(콘크리트타설부착 - 벽 및 바닥)  130mm  M2     ( 호표 136 )</t>
  </si>
  <si>
    <t>호표 136</t>
  </si>
  <si>
    <t>THK 130</t>
  </si>
  <si>
    <t>5DD5265C2CD10175B0ACD19BD84F3667F85D3A</t>
  </si>
  <si>
    <t>5AFA36385D9101773B08A9C77B7AE25DD5265C2CD10175B0ACD19BD84F3667F85D3A</t>
  </si>
  <si>
    <t>발포폴리스티렌(콘크리트타설부착-벽 및 바닥)-시공비</t>
  </si>
  <si>
    <t>150mm 이하</t>
  </si>
  <si>
    <t>5AFA36385D91017738B61A09C765FA</t>
  </si>
  <si>
    <t>5AFA36385D9101773B08A9C77B7AE25AFA36385D91017738B61A09C765FA</t>
  </si>
  <si>
    <t>고성능페놀폼단열재(콘크리트타설부착 - 벽 및 바닥)  180mm  M2     ( 호표 137 )</t>
  </si>
  <si>
    <t>호표 137</t>
  </si>
  <si>
    <t>THK 180</t>
  </si>
  <si>
    <t>5DD5265C2CD10175B0ACD19BD84F3667F85D21</t>
  </si>
  <si>
    <t>5AFA36385D9101773B08A9C77B71855DD5265C2CD10175B0ACD19BD84F3667F85D21</t>
  </si>
  <si>
    <t>5AFA36385D9101773B08A9C77B71855AFA36385D91017738B61A09C765FA</t>
  </si>
  <si>
    <t>압출발포폴리스티렌(슬래브 위 깔기 - 바닥)  비중 0.03, 30mm  M2     ( 호표 138 )</t>
  </si>
  <si>
    <t>호표 138</t>
  </si>
  <si>
    <t>압출발포폴리스티렌단열재</t>
  </si>
  <si>
    <t>압출발포폴리스티렌단열재, 압출, 0.03, 30mm</t>
  </si>
  <si>
    <t>5DD5265C2CD10175B0ADFD26D67FAB34A05D41</t>
  </si>
  <si>
    <t>5AFA36385D9101750E17DA0FB67B2E5DD5265C2CD10175B0ADFD26D67FAB34A05D41</t>
  </si>
  <si>
    <t>5AFA36385D9101750E17DA0FB67B2E5DD536616C510175968769C63EEAB5397C1D88</t>
  </si>
  <si>
    <t>발포폴리스티렌(슬래브 위 깔기 - 바닥) - 시공비</t>
  </si>
  <si>
    <t>50mm 이하</t>
  </si>
  <si>
    <t>5AFA36385D91017738B61A0F6E92E4</t>
  </si>
  <si>
    <t>5AFA36385D9101750E17DA0FB67B2E5AFA36385D91017738B61A0F6E92E4</t>
  </si>
  <si>
    <t>고성능페놀폼단열재(슬래브 위 깔기 - 바닥)  90mm  M2     ( 호표 139 )</t>
  </si>
  <si>
    <t>호표 139</t>
  </si>
  <si>
    <t>5AFA36385D9101750E17DB15801D0C5DD5265C2CD10175B0ACD19BD84F3667F85D36</t>
  </si>
  <si>
    <t>5AFA36385D91017738B61A0F6FBD68</t>
  </si>
  <si>
    <t>5AFA36385D9101750E17DB15801D0C5AFA36385D91017738B61A0F6FBD68</t>
  </si>
  <si>
    <t>방습필름 - 바닥  폴리에틸렌필름, 두께, 0.03mm, 2겹  M2     ( 호표 140 )</t>
  </si>
  <si>
    <t>호표 140</t>
  </si>
  <si>
    <t>폴리에틸렌필름</t>
  </si>
  <si>
    <t>폴리에틸렌필름, 두께, 0.03mm</t>
  </si>
  <si>
    <t>5DF0368C6FC1017B1FF20476B5FE1EC941DA36</t>
  </si>
  <si>
    <t>5AFA36385F410172C375614E27F29E5DF0368C6FC1017B1FF20476B5FE1EC941DA36</t>
  </si>
  <si>
    <t>방습필름 - 노무비</t>
  </si>
  <si>
    <t>5AFA36385F410172C1476634174E4F</t>
  </si>
  <si>
    <t>5AFA36385F410172C375614E27F29E5AFA36385F410172C1476634174E4F</t>
  </si>
  <si>
    <t>DRY WALL(C-100)  방음 G.B 12.5T 2겹 양면  M2     ( 호표 141 )</t>
  </si>
  <si>
    <t>호표 141</t>
  </si>
  <si>
    <t>C-STUD</t>
  </si>
  <si>
    <t>100*45*0.8t</t>
  </si>
  <si>
    <t>5DD5265C2E8101705B42D74B7BC4CD20785012</t>
  </si>
  <si>
    <t>5AFA36312FE1017F7A8E15503C0E995DD5265C2E8101705B42D74B7BC4CD20785012</t>
  </si>
  <si>
    <t>C-RUNNER</t>
  </si>
  <si>
    <t>102*40*0.8t</t>
  </si>
  <si>
    <t>5DD5265C2E8101705B42D74B7BC4CD20785013</t>
  </si>
  <si>
    <t>5AFA36312FE1017F7A8E15503C0E995DD5265C2E8101705B42D74B7BC4CD20785013</t>
  </si>
  <si>
    <t>석고보드</t>
  </si>
  <si>
    <t>석고보드, 평보드, 차음, 12.5*900*1800mm(㎡)</t>
  </si>
  <si>
    <t>5DD5265C2E810170588E2588CC02A6A286CB27</t>
  </si>
  <si>
    <t>5AFA36312FE1017F7A8E15503C0E995DD5265C2E810170588E2588CC02A6A286CB27</t>
  </si>
  <si>
    <t>5AFA36312FE1017F7A8E15503C0E995BE216E79391017BF2A7BD11EAFF002</t>
  </si>
  <si>
    <t>철공</t>
  </si>
  <si>
    <t>5A20467BFA51017C5EB78C66AC0ECB9C20B370</t>
  </si>
  <si>
    <t>5AFA36312FE1017F7A8E15503C0E995A20467BFA51017C5EB78C66AC0ECB9C20B370</t>
  </si>
  <si>
    <t>내장공</t>
  </si>
  <si>
    <t>석고설치</t>
  </si>
  <si>
    <t>5A20467BFA51017C5EB78C66AC0ECB9C20B0A4</t>
  </si>
  <si>
    <t>5AFA36312FE1017F7A8E15503C0E995A20467BFA51017C5EB78C66AC0ECB9C20B0A4</t>
  </si>
  <si>
    <t>코킹</t>
  </si>
  <si>
    <t>5BE216E79391017BF2A7BD11EAFF002</t>
  </si>
  <si>
    <t>5AFA36312FE1017F7A8E15503C0E995BE216E79391017BF2A7BD11EAFC001</t>
  </si>
  <si>
    <t>장애인점형블럭  자기질300*300*18mm,몰탈32mm  EA     ( 호표 142 )</t>
  </si>
  <si>
    <t>호표 142</t>
  </si>
  <si>
    <t>장애자용점형타일</t>
  </si>
  <si>
    <t>자기질 300*300*18</t>
  </si>
  <si>
    <t>5DD536627571017180249A3F4B370574DE9B01</t>
  </si>
  <si>
    <t>5AFA36323531017BAE80BCDCEC6BE95DD536627571017180249A3F4B370574DE9B01</t>
  </si>
  <si>
    <t>특별인부</t>
  </si>
  <si>
    <t>5A20467BFA51017C5EB78C66AC0ECB9C20B37A</t>
  </si>
  <si>
    <t>5AFA36323531017BAE80BCDCEC6BE95A20467BFA51017C5EB78C66AC0ECB9C20B37A</t>
  </si>
  <si>
    <t>5AFA36323531017BAE80BCDCEC6BE95AFAB6F33FE101722A6B08B22DBABC</t>
  </si>
  <si>
    <t>점자표지판부착(화장실)  렉산배면인쇄+아크릴+점자타공  EA     ( 호표 143 )</t>
  </si>
  <si>
    <t>호표 143</t>
  </si>
  <si>
    <t>점자표지판(화장실)</t>
  </si>
  <si>
    <t>5DD536627571017180249A3F4A1FF83A2A360D</t>
  </si>
  <si>
    <t>5AFA36323531017BAE80BCDCEC6AC35DD536627571017180249A3F4A1FF83A2A360D</t>
  </si>
  <si>
    <t>장애인주차구역표지판  700*600/벽부형  EA     ( 호표 144 )</t>
  </si>
  <si>
    <t>호표 144</t>
  </si>
  <si>
    <t>장애인전용주차구역안내표지판</t>
  </si>
  <si>
    <t>5DD536627571017180249A3F4A1FF83A291110</t>
  </si>
  <si>
    <t>5AFA36323531017BAE80BCDCEC6AC25DD536627571017180249A3F4A1FF83A291110</t>
  </si>
  <si>
    <t>핸드레일촉지판  알루미늄+인쇄+점자타공  EA     ( 호표 145 )</t>
  </si>
  <si>
    <t>호표 145</t>
  </si>
  <si>
    <t>핸드레일촉지판 - 인쇄+점자타공</t>
  </si>
  <si>
    <t>AL 120*∮50</t>
  </si>
  <si>
    <t>5DD536627571017180249A3F4B370574D1C9F7</t>
  </si>
  <si>
    <t>5AFA36385EB1017D3EE1D2C98690465DD536627571017180249A3F4B370574D1C9F7</t>
  </si>
  <si>
    <t>점자안내편의시설  점자안내도벽부착형 700*500*20  EA     ( 호표 146 )</t>
  </si>
  <si>
    <t>호표 146</t>
  </si>
  <si>
    <t>5DD536627571017180249A3F4A1FF83A291114</t>
  </si>
  <si>
    <t>5AFA36323531017BAE80BCDCEC6D975DD536627571017180249A3F4A1FF83A291114</t>
  </si>
  <si>
    <t>점자안내도스탠드형+음성  750*650*1200  EA     ( 호표 147 )</t>
  </si>
  <si>
    <t>호표 147</t>
  </si>
  <si>
    <t>5DD536627571017180249A3F4A1FF83A291117</t>
  </si>
  <si>
    <t>5AFA36323531017BAE80BCDCEC6CF05DD536627571017180249A3F4A1FF83A291117</t>
  </si>
  <si>
    <t>주차장코너가드  네오프렌계, 90*90*15*1000mm  M     ( 호표 148 )</t>
  </si>
  <si>
    <t>호표 148</t>
  </si>
  <si>
    <t>코너보호대(기둥)</t>
  </si>
  <si>
    <t>5DD5265C2DF1017BB04F46E4283FBA4B77F8AB</t>
  </si>
  <si>
    <t>5AFA36323531017BAE84154312DB955DD5265C2DF1017BB04F46E4283FBA4B77F8AB</t>
  </si>
  <si>
    <t>5AFA36323531017BAE84154312DB955A20467BFA51017C5EB78C66AC0ECB9C20B37B</t>
  </si>
  <si>
    <t>5AFA36323531017BAE84154312DB955A20467BFA51017C5EB78C66AC0ECB9C20B37A</t>
  </si>
  <si>
    <t>방부목데크설치  멀바우 90*19+아연도 ㅁ-50*40*1.6  M2     ( 호표 149 )</t>
  </si>
  <si>
    <t>호표 149</t>
  </si>
  <si>
    <t>5AFA56089971017EE57A352B00BC935DA9E697C3F10174336DAC77A618943CC98F56</t>
  </si>
  <si>
    <t>5AFA56089971017EE57A352B00BC935DD536627571017189003C2D1AD2A37AB8F707</t>
  </si>
  <si>
    <t>목재 데크틀 설치비</t>
  </si>
  <si>
    <t>주재료비 별도</t>
  </si>
  <si>
    <t>5AFA56089971017EE57A3403500F3E</t>
  </si>
  <si>
    <t>5AFA56089971017EE57A352B00BC935AFA56089971017EE57A3403500F3E</t>
  </si>
  <si>
    <t>방부목</t>
  </si>
  <si>
    <t>멀바우가공목재</t>
  </si>
  <si>
    <t>재</t>
  </si>
  <si>
    <t>5DD5265C2871017A4311FD02AE2182361E0861</t>
  </si>
  <si>
    <t>5AFA56089971017EE57A352B00BC935DD5265C2871017A4311FD02AE2182361E0861</t>
  </si>
  <si>
    <t>5AFA56089971017EE57A352B00BC935BE216E79391017BF2A7BD11EAFC001</t>
  </si>
  <si>
    <t>목재 데크 설치비</t>
  </si>
  <si>
    <t>바닥, 주재료비 별도</t>
  </si>
  <si>
    <t>5AFA56089971017EE57A352A7AF000</t>
  </si>
  <si>
    <t>5AFA56089971017EE57A352B00BC935AFA56089971017EE57A352A7AF000</t>
  </si>
  <si>
    <t>방부목데크설치/목재의자  멀바우 90*21  M2     ( 호표 150 )</t>
  </si>
  <si>
    <t>호표 150</t>
  </si>
  <si>
    <t>5AFA56089971017EE57A352B00BC925DD5265C2871017A4311FD02AE2182361E0861</t>
  </si>
  <si>
    <t>5AFA56089971017EE57A352B00BC925BE216E79391017BF2A7BD11EAFC001</t>
  </si>
  <si>
    <t>5AFA56089971017EE57A352B00BC925AFA56089971017EE57A352A7AF000</t>
  </si>
  <si>
    <t>조경토채움  인력  M3     ( 호표 151 )</t>
  </si>
  <si>
    <t>호표 151</t>
  </si>
  <si>
    <t>마 사 토</t>
  </si>
  <si>
    <t>5DF006397191017AE03B61517A9C49C7F532C6</t>
  </si>
  <si>
    <t>5AFAF60CD021017245CA1E7ACCC5A35DF006397191017AE03B61517A9C49C7F532C6</t>
  </si>
  <si>
    <t>5AFAF60CD021017245CA1E7ACCC5A35A20467BFA51017C5EB78C66AC0ECB9C20B37B</t>
  </si>
  <si>
    <t>조경자갈채움  인력  M3     ( 호표 152 )</t>
  </si>
  <si>
    <t>호표 152</t>
  </si>
  <si>
    <t>5AFAF60CD3F101778A3E714046647D5DF016DEF301017B0D01C5D350F09CE37188F2</t>
  </si>
  <si>
    <t>5AFAF60CD3F101778A3E714046647D5A20467BFA51017C5EB78C66AC0ECB9C20B37B</t>
  </si>
  <si>
    <t>배수판설치  조경, 300*300*35mm  M2     ( 호표 153 )</t>
  </si>
  <si>
    <t>호표 153</t>
  </si>
  <si>
    <t>배수판</t>
  </si>
  <si>
    <t>500*500*35mm, 옥상및실내조경</t>
  </si>
  <si>
    <t>5DA9E697C3F1017781D3E968F4494B5DCE937D</t>
  </si>
  <si>
    <t>5AFA462E19F10176AB5DF73FDAB2885DA9E697C3F1017781D3E968F4494B5DCE937D</t>
  </si>
  <si>
    <t>토목용부직포</t>
  </si>
  <si>
    <t>토목용부직포, 부직포, 장섬유</t>
  </si>
  <si>
    <t>5DD5265C2A2101771DD00AB8E4378FE03FE852</t>
  </si>
  <si>
    <t>5AFA462E19F10176AB5DF73FDAB2885DD5265C2A2101771DD00AB8E4378FE03FE852</t>
  </si>
  <si>
    <t>5AFA462E19F10176AB5DF73FDAB2885A20467BFA51017C5EB78C66AC0ECB9C20B37A</t>
  </si>
  <si>
    <t>5AFA462E19F10176AB5DF73FDAB2885A20467BFA51017C5EB78C66AC0ECB9C20B37B</t>
  </si>
  <si>
    <t>컨테이너형 가설건축물 설치  2.4*6.0*2.6m  개소     ( 호표 154 )</t>
  </si>
  <si>
    <t>호표 154</t>
  </si>
  <si>
    <t>비계공</t>
  </si>
  <si>
    <t>5A20467BFA51017C5EB78C66AC0ECB9C20B37F</t>
  </si>
  <si>
    <t>5AFAD63DB5D1017FA6BBED195088895A20467BFA51017C5EB78C66AC0ECB9C20B37F</t>
  </si>
  <si>
    <t>5AFAD63DB5D1017FA6BBED195088895A20467BFA51017C5EB78C66AC0ECB9C20B37A</t>
  </si>
  <si>
    <t>크레인(타이어)</t>
  </si>
  <si>
    <t>10ton</t>
  </si>
  <si>
    <t>5DE79666F141017AC9DBCA4242DFB8C0BDD8BB65</t>
  </si>
  <si>
    <t>5AFAD63DB5D1017FA6BBED195088895DE79666F141017AC9DBCA4242DFB8C0BDD8BB65</t>
  </si>
  <si>
    <t>5AFAD63DB5D1017FA6BBED195088895BE216E79391017BF2A7BD11EAFC001</t>
  </si>
  <si>
    <t>컨테이너형 가설건축물 해체  2.4*6.0*2.6m  개소     ( 호표 155 )</t>
  </si>
  <si>
    <t>호표 155</t>
  </si>
  <si>
    <t>5AFAD63DB5D1017FA6BBED1950888C5A20467BFA51017C5EB78C66AC0ECB9C20B37F</t>
  </si>
  <si>
    <t>5AFAD63DB5D1017FA6BBED1950888C5A20467BFA51017C5EB78C66AC0ECB9C20B37A</t>
  </si>
  <si>
    <t>5AFAD63DB5D1017FA6BBED1950888C5DE79666F141017AC9DBCA4242DFB8C0BDD8BB65</t>
  </si>
  <si>
    <t>5AFAD63DB5D1017FA6BBED1950888C5BE216E79391017BF2A7BD11EAFC001</t>
  </si>
  <si>
    <t>크레인(타이어)  10ton  HR     ( 호표 156 )</t>
  </si>
  <si>
    <t>호표 156</t>
  </si>
  <si>
    <t>A</t>
  </si>
  <si>
    <t>천원</t>
  </si>
  <si>
    <t>5DE79666F141017AC9DBCA4242DFB8C0BDD8BB</t>
  </si>
  <si>
    <t>5DE79666F141017AC9DBCA4242DFB8C0BDD8BB655DE79666F141017AC9DBCA4242DFB8C0BDD8BB</t>
  </si>
  <si>
    <t>경유</t>
  </si>
  <si>
    <t>경유, 저유황</t>
  </si>
  <si>
    <t>5DF056BB70A1017E2B4E79705B17453BC43BB7</t>
  </si>
  <si>
    <t>5DE79666F141017AC9DBCA4242DFB8C0BDD8BB655DF056BB70A1017E2B4E79705B17453BC43BB7</t>
  </si>
  <si>
    <t>주연료비의 39%</t>
  </si>
  <si>
    <t>5DE79666F141017AC9DBCA4242DFB8C0BDD8BB655BE216E79391017BF2A7BD11EAFC001</t>
  </si>
  <si>
    <t>건설기계운전사</t>
  </si>
  <si>
    <t>5A20467BFA51017C5EB78C66AC0ECB9C20B7DC</t>
  </si>
  <si>
    <t>5DE79666F141017AC9DBCA4242DFB8C0BDD8BB655A20467BFA51017C5EB78C66AC0ECB9C20B7DC</t>
  </si>
  <si>
    <t>강관비계(쌍줄) 설치 및 해체  10m 이하  M2     ( 호표 157 )</t>
  </si>
  <si>
    <t>호표 157</t>
  </si>
  <si>
    <t>5AFAD63E5D61017ED0E05AC162165C5A20467BFA51017C5EB78C66AC0ECB9C20B37F</t>
  </si>
  <si>
    <t>5AFAD63E5D61017ED0E05AC162165C5A20467BFA51017C5EB78C66AC0ECB9C20B37B</t>
  </si>
  <si>
    <t>5AFAD63E5D61017ED0E05AC162165C5BE216E79391017BF2A7BD11EAFC001</t>
  </si>
  <si>
    <t>강관비계(쌍줄) 설치 및 해체  10m 초과~20m 이하  M2     ( 호표 158 )</t>
  </si>
  <si>
    <t>호표 158</t>
  </si>
  <si>
    <t>5AFAD63E5D61017ED0E05AC20981735A20467BFA51017C5EB78C66AC0ECB9C20B37F</t>
  </si>
  <si>
    <t>5AFAD63E5D61017ED0E05AC20981735A20467BFA51017C5EB78C66AC0ECB9C20B37B</t>
  </si>
  <si>
    <t>5AFAD63E5D61017ED0E05AC20981735BE216E79391017BF2A7BD11EAFC001</t>
  </si>
  <si>
    <t>가설 계단 - 경사형  6m 이하  M2     ( 호표 159 )</t>
  </si>
  <si>
    <t>호표 159</t>
  </si>
  <si>
    <t>5AFAD63E5D61017ED0E165AD994BCF5A20467BFA51017C5EB78C66AC0ECB9C20B37F</t>
  </si>
  <si>
    <t>5AFAD63E5D61017ED0E165AD994BCF5A20467BFA51017C5EB78C66AC0ECB9C20B37B</t>
  </si>
  <si>
    <t>5AFAD63E5D61017ED0E165AD994BCF5BE216E79391017BF2A7BD11EAFC001</t>
  </si>
  <si>
    <t>강관 조립말비계(이동식) - 노무비  높이 2m, 설치, 해체비  대     ( 호표 160 )</t>
  </si>
  <si>
    <t>호표 160</t>
  </si>
  <si>
    <t>5AFAD63E5D61017ED0E6E68004CB285A20467BFA51017C5EB78C66AC0ECB9C20B37F</t>
  </si>
  <si>
    <t>5AFAD63E5D61017ED0E6E68004CB285A20467BFA51017C5EB78C66AC0ECB9C20B37B</t>
  </si>
  <si>
    <t>강관동바리 설치 및 해체  3.5m 이하  M2     ( 호표 161 )</t>
  </si>
  <si>
    <t>호표 161</t>
  </si>
  <si>
    <t>형틀목공</t>
  </si>
  <si>
    <t>5A20467BFA51017C5EB78C66AC0ECB9C20B37E</t>
  </si>
  <si>
    <t>5AFAD63E5D61017DC8E8B638E58C195A20467BFA51017C5EB78C66AC0ECB9C20B37E</t>
  </si>
  <si>
    <t>5AFAD63E5D61017DC8E8B638E58C195A20467BFA51017C5EB78C66AC0ECB9C20B37B</t>
  </si>
  <si>
    <t>강관동바리 설치 및 해체  3.5m초과 ~ 4.2m 이하  M2     ( 호표 162 )</t>
  </si>
  <si>
    <t>호표 162</t>
  </si>
  <si>
    <t>5AFAD63E5D61017DC8E8B6398B50875A20467BFA51017C5EB78C66AC0ECB9C20B37E</t>
  </si>
  <si>
    <t>5AFAD63E5D61017DC8E8B6398B50875A20467BFA51017C5EB78C66AC0ECB9C20B37B</t>
  </si>
  <si>
    <t>구조부 먹매김  일반  M2     ( 호표 163 )</t>
  </si>
  <si>
    <t>호표 163</t>
  </si>
  <si>
    <t>5AFAD63B8BB1017ED2EFBD941BB1D35A20467BFA51017C5EB78C66AC0ECB9C20B148</t>
  </si>
  <si>
    <t>거푸집 먹매김  일반  M2     ( 호표 164 )</t>
  </si>
  <si>
    <t>호표 164</t>
  </si>
  <si>
    <t>5AFAD63B8BB1017ED2EFBF42F7B95D5A20467BFA51017C5EB78C66AC0ECB9C20B148</t>
  </si>
  <si>
    <t>굴삭기(무한궤도)  0.7㎥  HR     ( 호표 165 )</t>
  </si>
  <si>
    <t>5DE79666F141017818ECFCC4DB568D047E9A942B</t>
  </si>
  <si>
    <t>0.7㎥</t>
  </si>
  <si>
    <t>호표 165</t>
  </si>
  <si>
    <t>5DE79666F141017818ECFCC4DB568D047E9A94</t>
  </si>
  <si>
    <t>5DE79666F141017818ECFCC4DB568D047E9A942B5DE79666F141017818ECFCC4DB568D047E9A94</t>
  </si>
  <si>
    <t>5DE79666F141017818ECFCC4DB568D047E9A942B5DF056BB70A1017E2B4E79705B17453BC43BB7</t>
  </si>
  <si>
    <t>주연료비의 22%</t>
  </si>
  <si>
    <t>5DE79666F141017818ECFCC4DB568D047E9A942B5BE216E79391017BF2A7BD11EAFC001</t>
  </si>
  <si>
    <t>5DE79666F141017818ECFCC4DB568D047E9A942B5A20467BFA51017C5EB78C66AC0ECB9C20B7DC</t>
  </si>
  <si>
    <t>덤프트럭  24ton  HR     ( 호표 166 )</t>
  </si>
  <si>
    <t>5DE79666F14101781C472C1CFE57CF4B7C89C574</t>
  </si>
  <si>
    <t>덤프트럭</t>
  </si>
  <si>
    <t>24ton</t>
  </si>
  <si>
    <t>호표 166</t>
  </si>
  <si>
    <t>5DE79666F14101781C472C1CFE57CF4B7C89C5</t>
  </si>
  <si>
    <t>5DE79666F14101781C472C1CFE57CF4B7C89C5745DE79666F14101781C472C1CFE57CF4B7C89C5</t>
  </si>
  <si>
    <t>5DE79666F14101781C472C1CFE57CF4B7C89C5745DF056BB70A1017E2B4E79705B17453BC43BB7</t>
  </si>
  <si>
    <t>주연료비의 38%</t>
  </si>
  <si>
    <t>5DE79666F14101781C472C1CFE57CF4B7C89C5745BE216E79391017BF2A7BD11EAFC001</t>
  </si>
  <si>
    <t>5DE79666F14101781C472C1CFE57CF4B7C89C5745A20467BFA51017C5EB78C66AC0ECB9C20B7DC</t>
  </si>
  <si>
    <t>덤프트럭 자동덮개시설  24ton  HR     ( 호표 167 )</t>
  </si>
  <si>
    <t>5DE79666F14101781C46072075BBF06A4DFB7238</t>
  </si>
  <si>
    <t>덤프트럭 자동덮개시설</t>
  </si>
  <si>
    <t>호표 167</t>
  </si>
  <si>
    <t>5DE79666F14101781C46072075BBF06A4DFB72</t>
  </si>
  <si>
    <t>5DE79666F14101781C46072075BBF06A4DFB72385DE79666F14101781C46072075BBF06A4DFB72</t>
  </si>
  <si>
    <t>플레이트 콤팩터  1.5ton  HR     ( 호표 168 )</t>
  </si>
  <si>
    <t>5DE79666F1410179260E6BA69F927E60338809EA</t>
  </si>
  <si>
    <t>플레이트 콤팩터</t>
  </si>
  <si>
    <t>1.5ton</t>
  </si>
  <si>
    <t>호표 168</t>
  </si>
  <si>
    <t>5DE79666F1410179260E6BA69F927E60338809</t>
  </si>
  <si>
    <t>5DE79666F1410179260E6BA69F927E60338809EA5DE79666F1410179260E6BA69F927E60338809</t>
  </si>
  <si>
    <t>공업용휘발유</t>
  </si>
  <si>
    <t>공업용휘발유, 무연</t>
  </si>
  <si>
    <t>5DF056BB70A1017E2B4E7A1A9986C54B53BC01</t>
  </si>
  <si>
    <t>5DE79666F1410179260E6BA69F927E60338809EA5DF056BB70A1017E2B4E7A1A9986C54B53BC01</t>
  </si>
  <si>
    <t>주연료비의 20%</t>
  </si>
  <si>
    <t>5DE79666F1410179260E6BA69F927E60338809EA5BE216E79391017BF2A7BD11EAFC001</t>
  </si>
  <si>
    <t>일반기계운전사</t>
  </si>
  <si>
    <t>5A20467BFA51017C5EB78C66AC0ECB9C20B6CD</t>
  </si>
  <si>
    <t>5DE79666F1410179260E6BA69F927E60338809EA5A20467BFA51017C5EB78C66AC0ECB9C20B6CD</t>
  </si>
  <si>
    <t>굴삭기(무한궤도)  0.2㎥  HR     ( 호표 169 )</t>
  </si>
  <si>
    <t>호표 169</t>
  </si>
  <si>
    <t>5DE79666F141017818ECFCC4DB53387FBA4B31</t>
  </si>
  <si>
    <t>5DE79666F141017818ECFCC4DB53387FBA4B31455DE79666F141017818ECFCC4DB53387FBA4B31</t>
  </si>
  <si>
    <t>5DE79666F141017818ECFCC4DB53387FBA4B31455DF056BB70A1017E2B4E79705B17453BC43BB7</t>
  </si>
  <si>
    <t>주연료비의 21%</t>
  </si>
  <si>
    <t>5DE79666F141017818ECFCC4DB53387FBA4B31455BE216E79391017BF2A7BD11EAFC001</t>
  </si>
  <si>
    <t>5DE79666F141017818ECFCC4DB53387FBA4B31455A20467BFA51017C5EB78C66AC0ECB9C20B7DC</t>
  </si>
  <si>
    <t>진동롤러(핸드가이드식)  0.7ton  HR     ( 호표 170 )</t>
  </si>
  <si>
    <t>호표 170</t>
  </si>
  <si>
    <t>5DE79666F141017922927EC09A70182A6EB5D2</t>
  </si>
  <si>
    <t>5DE79666F141017922927EC09A70182A6EB5D2155DE79666F141017922927EC09A70182A6EB5D2</t>
  </si>
  <si>
    <t>5DE79666F141017922927EC09A70182A6EB5D2155DF056BB70A1017E2B4E79705B17453BC43BB7</t>
  </si>
  <si>
    <t>주연료비의 13%</t>
  </si>
  <si>
    <t>5DE79666F141017922927EC09A70182A6EB5D2155BE216E79391017BF2A7BD11EAFC001</t>
  </si>
  <si>
    <t>5DE79666F141017922927EC09A70182A6EB5D2155A20467BFA51017C5EB78C66AC0ECB9C20B7DC</t>
  </si>
  <si>
    <t>콘크리트 펌프차  32m(80∼95㎥/hr)  HR     ( 호표 171 )</t>
  </si>
  <si>
    <t>5DE79666F141017CF0A7FECE3FD7984FE32D38A2</t>
  </si>
  <si>
    <t>콘크리트 펌프차</t>
  </si>
  <si>
    <t>32m(80∼95㎥/hr)</t>
  </si>
  <si>
    <t>호표 171</t>
  </si>
  <si>
    <t>5DE79666F141017CF0A7FECE3FD7984FE32D38</t>
  </si>
  <si>
    <t>5DE79666F141017CF0A7FECE3FD7984FE32D38A25DE79666F141017CF0A7FECE3FD7984FE32D38</t>
  </si>
  <si>
    <t>5DE79666F141017CF0A7FECE3FD7984FE32D38A25DF056BB70A1017E2B4E79705B17453BC43BB7</t>
  </si>
  <si>
    <t>주연료비의 35%</t>
  </si>
  <si>
    <t>5DE79666F141017CF0A7FECE3FD7984FE32D38A25BE216E79391017BF2A7BD11EAFC001</t>
  </si>
  <si>
    <t>5DE79666F141017CF0A7FECE3FD7984FE32D38A25A20467BFA51017C5EB78C66AC0ECB9C20B7DC</t>
  </si>
  <si>
    <t>모르타르펌프  7.46kw  HR     ( 호표 172 )</t>
  </si>
  <si>
    <t>호표 172</t>
  </si>
  <si>
    <t>7.46kw, 10HP</t>
  </si>
  <si>
    <t>5DE79666F141017F43D6F30A658FFA0BA1B84E</t>
  </si>
  <si>
    <t>5DE79666F141017F43D6F30A658FFA0BA1B84EB05DE79666F141017F43D6F30A658FFA0BA1B84E</t>
  </si>
  <si>
    <t>5DE79666F141017F43D6F30A658FFA0BA1B84EB05AB616C57CB1017CC70D6FFAA865ECD29F96B9</t>
  </si>
  <si>
    <t>모르타르 믹서  0.3m3  HR     ( 호표 173 )</t>
  </si>
  <si>
    <t>호표 173</t>
  </si>
  <si>
    <t>5DE79666F141017F43D6F0B51EAF0652F6A5D0</t>
  </si>
  <si>
    <t>5DE79666F141017F43D6F0B51EAF0652F6A5D06D5DE79666F141017F43D6F0B51EAF0652F6A5D0</t>
  </si>
  <si>
    <t>5DE79666F141017F43D6F0B51EAF0652F6A5D06D5AB616C57CB1017CC70D6FFAA865ECD29F96B9</t>
  </si>
  <si>
    <t>5DE79666F141017F43D6F0B51EAF0652F6A5D06D5DF056BB70A1017E2B4E7A1A9986C54B53BC01</t>
  </si>
  <si>
    <t>주연료비의 2%</t>
  </si>
  <si>
    <t>5DE79666F141017F43D6F0B51EAF0652F6A5D06D5BE216E79391017BF2A7BD11EAFC001</t>
  </si>
  <si>
    <t>양수기  1.49kw  HR     ( 호표 174 )</t>
  </si>
  <si>
    <t>호표 174</t>
  </si>
  <si>
    <t>1.49kw, 2HP</t>
  </si>
  <si>
    <t>5DE79666F141017F43D6F15C88A26452298873</t>
  </si>
  <si>
    <t>5DE79666F141017F43D6F15C88A26452298873005DE79666F141017F43D6F15C88A26452298873</t>
  </si>
  <si>
    <t>5DE79666F141017F43D6F15C88A26452298873005AB616C57CB1017CC70D6FFAA865ECD29F96B9</t>
  </si>
  <si>
    <t>배관파이프  50㎜∼2.6mΦ  HR     ( 호표 175 )</t>
  </si>
  <si>
    <t>호표 175</t>
  </si>
  <si>
    <t>50㎜∼2.6m∮</t>
  </si>
  <si>
    <t>5DE79666F141017F43D6F7E5F307FEDB680909</t>
  </si>
  <si>
    <t>5DE79666F141017F43D6F7E5F307FEDB680909285DE79666F141017F43D6F7E5F307FEDB680909</t>
  </si>
  <si>
    <t>합판거푸집 - 자재비  3회  M2     ( 호표 176 )</t>
  </si>
  <si>
    <t>호표 176</t>
  </si>
  <si>
    <t>내수합판</t>
  </si>
  <si>
    <t>내수합판, 1급, 12*1220*2440mm</t>
  </si>
  <si>
    <t>5DF016DEF0B10177CB23B1BFB4AEEEFBA3EF50</t>
  </si>
  <si>
    <t>5AFA86BFD541017700BFC16CD79BD65DF016DEF0B10177CB23B1BFB4AEEEFBA3EF50</t>
  </si>
  <si>
    <t>5AFA86BFD541017700BFC16CD79BD65DD5265C2871017A4311FD02AE2182361E0DED</t>
  </si>
  <si>
    <t>적용비율</t>
  </si>
  <si>
    <t>주재료비의 44.3%</t>
  </si>
  <si>
    <t>5AFA86BFD541017700BFC16CD79BD65BE216E79391017BF2A7BD11EAF8005</t>
  </si>
  <si>
    <t>소모자재(박리재 등)</t>
  </si>
  <si>
    <t>주재료비의 8%</t>
  </si>
  <si>
    <t>5AFA86BFD541017700BFC16CD79BD65BE216E79391017BF2A7BD11EAFE003</t>
  </si>
  <si>
    <t>합판거푸집 - 인력투입  복잡, 수직고 7m까지  M2     ( 호표 177 )</t>
  </si>
  <si>
    <t>호표 177</t>
  </si>
  <si>
    <t>5AFA86BFD541017700BFC16CD79FB15A20467BFA51017C5EB78C66AC0ECB9C20B37E</t>
  </si>
  <si>
    <t>5AFA86BFD541017700BFC16CD79FB15A20467BFA51017C5EB78C66AC0ECB9C20B37B</t>
  </si>
  <si>
    <t>인력품의 1%</t>
  </si>
  <si>
    <t>5AFA86BFD541017700BFC16CD79FB15BE216E79391017BF2A7BD11EAFC001</t>
  </si>
  <si>
    <t>합판거푸집 - 자재비  2회  M2     ( 호표 178 )</t>
  </si>
  <si>
    <t>호표 178</t>
  </si>
  <si>
    <t>5AFA86BFD4A101709774F672CD93C65DF016DEF0B10177CB23B1BFB4AEEEFBA3EF50</t>
  </si>
  <si>
    <t>5AFA86BFD4A101709774F672CD93C65DD5265C2871017A4311FD02AE2182361E0DED</t>
  </si>
  <si>
    <t>주재료비의 55%</t>
  </si>
  <si>
    <t>5AFA86BFD4A101709774F672CD93C65BE216E79391017BF2A7BD11EAF8005</t>
  </si>
  <si>
    <t>주재료비의 7%</t>
  </si>
  <si>
    <t>5AFA86BFD4A101709774F672CD93C65BE216E79391017BF2A7BD11EAFE003</t>
  </si>
  <si>
    <t>합판거푸집 - 인력투입  소규모, 수직고 7m까지  M2     ( 호표 179 )</t>
  </si>
  <si>
    <t>호표 179</t>
  </si>
  <si>
    <t>5AFA86BFD4A101709774F672CC8E825A20467BFA51017C5EB78C66AC0ECB9C20B37E</t>
  </si>
  <si>
    <t>5AFA86BFD4A101709774F672CC8E825A20467BFA51017C5EB78C66AC0ECB9C20B37B</t>
  </si>
  <si>
    <t>5AFA86BFD4A101709774F672CC8E825BE216E79391017BF2A7BD11EAFC001</t>
  </si>
  <si>
    <t>유로폼 - 자재비    M2     ( 호표 180 )</t>
  </si>
  <si>
    <t>호표 180</t>
  </si>
  <si>
    <t>건설용거푸집</t>
  </si>
  <si>
    <t>건설용거푸집, 강, 600*1200*63.5mm</t>
  </si>
  <si>
    <t>5DD5265C21C10170056E778E694D683FF7B3BB</t>
  </si>
  <si>
    <t>5AFA86BFD3910179A49658906A4EFE5DD5265C21C10170056E778E694D683FF7B3BB</t>
  </si>
  <si>
    <t>건설용거푸집, 내벽코너패널, 200+200, 1200mm</t>
  </si>
  <si>
    <t>5DD5265C21C10170056E778E694D683FF7B716</t>
  </si>
  <si>
    <t>5AFA86BFD3910179A49658906A4EFE5DD5265C21C10170056E778E694D683FF7B716</t>
  </si>
  <si>
    <t>건설용거푸집액세서리</t>
  </si>
  <si>
    <t>건설용거푸집액세서리, 웨지핀, 90mm</t>
  </si>
  <si>
    <t>5DD5265C21C10170056E76E7FF7AAC93F13FDD</t>
  </si>
  <si>
    <t>5AFA86BFD3910179A49658906A4EFE5DD5265C21C10170056E76E7FF7AAC93F13FDD</t>
  </si>
  <si>
    <t>건설용거푸집액세서리, 플랫타이, 4*19*200mm</t>
  </si>
  <si>
    <t>5DD5265C21C10170056E76E7FF7AAC93F13E31</t>
  </si>
  <si>
    <t>5AFA86BFD3910179A49658906A4EFE5DD5265C21C10170056E76E7FF7AAC93F13E31</t>
  </si>
  <si>
    <t>5AFA86BFD3910179A49658906A4EFE5DD5265C21C1017847D827584F85360CDDF643</t>
  </si>
  <si>
    <t>건설용거푸집액세서리, 웨일후크, 스틸수직(대), 63.5패널용</t>
  </si>
  <si>
    <t>5DD5265C21C10170056E76E7FF7AAC93F13E35</t>
  </si>
  <si>
    <t>5AFA86BFD3910179A49658906A4EFE5DD5265C21C10170056E76E7FF7AAC93F13E35</t>
  </si>
  <si>
    <t>잡재료(박리재,철선,보조각재 등)</t>
  </si>
  <si>
    <t>패널 재료비의 5%</t>
  </si>
  <si>
    <t>5AFA86BFD3910179A49658906A4EFE5BE216E79391017BF2A7BD11EAFC001</t>
  </si>
  <si>
    <t>유로폼 - 인력투입  복잡, 수직고 7m까지  M2     ( 호표 181 )</t>
  </si>
  <si>
    <t>호표 181</t>
  </si>
  <si>
    <t>5AFA86BFD3910179A4965B64C8E6FF5A20467BFA51017C5EB78C66AC0ECB9C20B37E</t>
  </si>
  <si>
    <t>5AFA86BFD3910179A4965B64C8E6FF5A20467BFA51017C5EB78C66AC0ECB9C20B37B</t>
  </si>
  <si>
    <t>5AFA86BFD3910179A4965B64C8E6FF5BE216E79391017BF2A7BD11EAFE003</t>
  </si>
  <si>
    <t>유로폼 - 인력투입  보통, 수직고 7m까지  M2     ( 호표 182 )</t>
  </si>
  <si>
    <t>호표 182</t>
  </si>
  <si>
    <t>5AFA86BFD3910179A4965B64C8E5D85A20467BFA51017C5EB78C66AC0ECB9C20B37E</t>
  </si>
  <si>
    <t>5AFA86BFD3910179A4965B64C8E5D85A20467BFA51017C5EB78C66AC0ECB9C20B37B</t>
  </si>
  <si>
    <t>5AFA86BFD3910179A4965B64C8E5D85BE216E79391017BF2A7BD11EAFE003</t>
  </si>
  <si>
    <t>유로폼 - 인력투입  간단, 수직고 7m까지  M2     ( 호표 183 )</t>
  </si>
  <si>
    <t>호표 183</t>
  </si>
  <si>
    <t>5AFA86BFD3910179A4965B64C8E4315A20467BFA51017C5EB78C66AC0ECB9C20B37E</t>
  </si>
  <si>
    <t>5AFA86BFD3910179A4965B64C8E4315A20467BFA51017C5EB78C66AC0ECB9C20B37B</t>
  </si>
  <si>
    <t>5AFA86BFD3910179A4965B64C8E4315BE216E79391017BF2A7BD11EAFE003</t>
  </si>
  <si>
    <t>모르타르 배합(배합품 제외)  배합용적비 1:3, 시멘트, 모래 별도  M3     ( 호표 184 )</t>
  </si>
  <si>
    <t>호표 184</t>
  </si>
  <si>
    <t>5AFAB6F33FE101722A6B08B10692E85DD5265C2911017E7DBD2CBBC62898F55750E0</t>
  </si>
  <si>
    <t>5AFAB6F33FE101722A6B08B10692E85DF016DEF301017B0C796A31400239ABDCBA70</t>
  </si>
  <si>
    <t>현장 철근 가공 및 조립  보통(미할증)  TON     ( 호표 185 )</t>
  </si>
  <si>
    <t>호표 185</t>
  </si>
  <si>
    <t>5AFA86BC03D101764B359A50DAA2FD5DD5366276110173F9846118EE85E302807619</t>
  </si>
  <si>
    <t>철근 현장 가공</t>
  </si>
  <si>
    <t>보통</t>
  </si>
  <si>
    <t>5AFA86BC03D101764B34F3E5E2822E</t>
  </si>
  <si>
    <t>5AFA86BC03D101764B359A50DAA2FD5AFA86BC03D101764B34F3E5E2822E</t>
  </si>
  <si>
    <t>철근 현장 조립</t>
  </si>
  <si>
    <t>5AFA86BC03D101764B34F3E22D75E4</t>
  </si>
  <si>
    <t>5AFA86BC03D101764B359A50DAA2FD5AFA86BC03D101764B34F3E22D75E4</t>
  </si>
  <si>
    <t>레디믹스트콘크리트 인력운반 타설  소형구조물  M3     ( 호표 186 )</t>
  </si>
  <si>
    <t>호표 186</t>
  </si>
  <si>
    <t>5AFA86B8A8A10175ACD35BDB0EFEEE5A20467BFA51017C5EB78C66AC0ECB9C20B251</t>
  </si>
  <si>
    <t>5AFA86B8A8A10175ACD35BDB0EFEEE5A20467BFA51017C5EB78C66AC0ECB9C20B37B</t>
  </si>
  <si>
    <t>5AFA86B8A8A10175ACD35BDB0EFEEE5BE216E79391017BF2A7BD11EAFC001</t>
  </si>
  <si>
    <t>철근 현장 가공  보통  TON     ( 호표 187 )</t>
  </si>
  <si>
    <t>호표 187</t>
  </si>
  <si>
    <t>5AFA86BC03D101764B34F3E5E2822E5A20467BFA51017C5EB78C66AC0ECB9C20B371</t>
  </si>
  <si>
    <t>5AFA86BC03D101764B34F3E5E2822E5A20467BFA51017C5EB78C66AC0ECB9C20B37B</t>
  </si>
  <si>
    <t>기계기구손료</t>
  </si>
  <si>
    <t>5AFA86BC03D101764B34F3E5E2822E5BE216E79391017BF2A7BD11EAFC001</t>
  </si>
  <si>
    <t>철근 현장 조립  보통  TON     ( 호표 188 )</t>
  </si>
  <si>
    <t>호표 188</t>
  </si>
  <si>
    <t>5AFA86BC03D101764B34F3E22D75E45A20467BFA51017C5EB78C66AC0ECB9C20B371</t>
  </si>
  <si>
    <t>5AFA86BC03D101764B34F3E22D75E45A20467BFA51017C5EB78C66AC0ECB9C20B37B</t>
  </si>
  <si>
    <t>모르타르비빔 - 돌붙임(바닥)  배합용적비 1:3, 시멘트, 모래 별도  M3     ( 호표 189 )</t>
  </si>
  <si>
    <t>호표 189</t>
  </si>
  <si>
    <t>5AFA16EC1651017142DFA6B9DDB7435DD5265C2911017E7DBD2CBBC62898F55750E0</t>
  </si>
  <si>
    <t>5AFA16EC1651017142DFA6B9DDB7435DF016DEF301017B0C796A31400239ABDCBA70</t>
  </si>
  <si>
    <t>대리석/테라조판붙임(습식)  바닥, 자재 별도(시공비)  M2     ( 호표 190 )</t>
  </si>
  <si>
    <t>호표 190</t>
  </si>
  <si>
    <t>석공</t>
  </si>
  <si>
    <t>5A20467BFA51017C5EB78C66AC0ECB9C20B0A7</t>
  </si>
  <si>
    <t>5AFA16EC15410178A3B3851A48F9685A20467BFA51017C5EB78C66AC0ECB9C20B0A7</t>
  </si>
  <si>
    <t>5AFA16EC15410178A3B3851A48F9685A20467BFA51017C5EB78C66AC0ECB9C20B37B</t>
  </si>
  <si>
    <t>모르타르비빔 - 돌붙임(벽)  배합용적비 1:3, 시멘트, 모래 별도  M3     ( 호표 191 )</t>
  </si>
  <si>
    <t>호표 191</t>
  </si>
  <si>
    <t>5AFA16EC1651017142DFA6B9DDB40F5DD5265C2911017E7DBD2CBBC62898F55750E0</t>
  </si>
  <si>
    <t>5AFA16EC1651017142DFA6B9DDB40F5DF016DEF301017B0C796A31400239ABDCBA70</t>
  </si>
  <si>
    <t>화강석붙임 - 습식공법  평벽, 자재 별도(시공비)  M2     ( 호표 192 )</t>
  </si>
  <si>
    <t>호표 192</t>
  </si>
  <si>
    <t>5AFA16EC1771017A1916868B43280F5A20467BFA51017C5EB78C66AC0ECB9C20B0A7</t>
  </si>
  <si>
    <t>5AFA16EC1771017A1916868B43280F5A20467BFA51017C5EB78C66AC0ECB9C20B37B</t>
  </si>
  <si>
    <t>5AFA16EC1771017A1916868B43280F5BE216E79391017BF2A7BD11EAFC001</t>
  </si>
  <si>
    <t>석재판붙임(앵커지지 시공비, 줄눈포함)  건식공법, 0.5m2 기준  M2     ( 호표 193 )</t>
  </si>
  <si>
    <t>호표 193</t>
  </si>
  <si>
    <t>5AFA16EC1771017DEDB36AAAB226D65A20467BFA51017C5EB78C66AC0ECB9C20B0A7</t>
  </si>
  <si>
    <t>5AFA16EC1771017DEDB36AAAB226D65A20467BFA51017C5EB78C66AC0ECB9C20B37B</t>
  </si>
  <si>
    <t>5AFA16EC1771017DEDB36AAAB226D65BE216E79391017BF2A7BD11EAFC001</t>
  </si>
  <si>
    <t>화강석붙임 - 습식공법  바닥, 자재 별도(시공비)  M2     ( 호표 194 )</t>
  </si>
  <si>
    <t>호표 194</t>
  </si>
  <si>
    <t>5AFA16EC15410178A3B3851A4C54995A20467BFA51017C5EB78C66AC0ECB9C20B0A7</t>
  </si>
  <si>
    <t>5AFA16EC15410178A3B3851A4C54995A20467BFA51017C5EB78C66AC0ECB9C20B37B</t>
  </si>
  <si>
    <t>5AFA16EC15410178A3B3851A4C54995BE216E79391017BF2A7BD11EAFC001</t>
  </si>
  <si>
    <t>걸레받이 붙임 - 시공비  석재류, H=75~120mm 기준  M     ( 호표 195 )</t>
  </si>
  <si>
    <t>호표 195</t>
  </si>
  <si>
    <t>5AFA363DDB310175B59D6A7136575F5A20467BFA51017C5EB78C66AC0ECB9C20B0A7</t>
  </si>
  <si>
    <t>5AFA363DDB310175B59D6A7136575F5A20467BFA51017C5EB78C66AC0ECB9C20B37B</t>
  </si>
  <si>
    <t>5AFA363DDB310175B59D6A7136575F5BE216E79391017BF2A7BD11EAFC001</t>
  </si>
  <si>
    <t>타일떠붙임(24mm) 시공비  벽, 0.04∼0.10 이하, 백색줄눈  M2     ( 호표 196 )</t>
  </si>
  <si>
    <t>호표 196</t>
  </si>
  <si>
    <t>5AFA16EFEB9101748AA6A6D28CA61C5AFAB6F33FE101722A6B08B10692E8</t>
  </si>
  <si>
    <t>줄눈 모르타르(배합품 제외)</t>
  </si>
  <si>
    <t>배합비 1:1(백시멘트), 모래 별도</t>
  </si>
  <si>
    <t>5AFA16EFEB9101748AA6A6D6681F04</t>
  </si>
  <si>
    <t>5AFA16EFEB9101748AA6A6D28CA61C5AFA16EFEB9101748AA6A6D6681F04</t>
  </si>
  <si>
    <t>떠붙이기 / 타일붙임</t>
  </si>
  <si>
    <t>벽면, 0.04∼0.10 이하</t>
  </si>
  <si>
    <t>5AFA16EFEB9101748AA6AF31455BD2</t>
  </si>
  <si>
    <t>5AFA16EFEB9101748AA6A6D28CA61C5AFA16EFEB9101748AA6AF31455BD2</t>
  </si>
  <si>
    <t>떠붙이기 / 타일줄눈</t>
  </si>
  <si>
    <t>5AFA16EFEB91017CDE6E2864973D18</t>
  </si>
  <si>
    <t>5AFA16EFEB9101748AA6A6D28CA61C5AFA16EFEB91017CDE6E2864973D18</t>
  </si>
  <si>
    <t>줄눈 모르타르(배합품 제외)  배합비 1:1(백시멘트), 모래 별도  M3     ( 호표 197 )</t>
  </si>
  <si>
    <t>호표 197</t>
  </si>
  <si>
    <t>특수시멘트</t>
  </si>
  <si>
    <t>특수시멘트, 백색시멘트</t>
  </si>
  <si>
    <t>5DD5265C2911017E7DBD2CBBC62898F3A47E87</t>
  </si>
  <si>
    <t>5AFA16EFEB9101748AA6A6D6681F045DD5265C2911017E7DBD2CBBC62898F3A47E87</t>
  </si>
  <si>
    <t>5AFA16EFEB9101748AA6A6D6681F045DF016DEF301017B0C796A31400239ABDCBA70</t>
  </si>
  <si>
    <t>떠붙이기 / 타일붙임  벽면, 0.04∼0.10 이하  M2     ( 호표 198 )</t>
  </si>
  <si>
    <t>호표 198</t>
  </si>
  <si>
    <t>타일공</t>
  </si>
  <si>
    <t>5A20467BFA51017C5EB78C66AC0ECB9C20B143</t>
  </si>
  <si>
    <t>5AFA16EFEB9101748AA6AF31455BD25A20467BFA51017C5EB78C66AC0ECB9C20B143</t>
  </si>
  <si>
    <t>5AFA16EFEB9101748AA6AF31455BD25A20467BFA51017C5EB78C66AC0ECB9C20B37B</t>
  </si>
  <si>
    <t>5AFA16EFEB9101748AA6AF31455BD25BE216E79391017BF2A7BD11EAFC001</t>
  </si>
  <si>
    <t>떠붙이기 / 타일줄눈  벽면, 0.04∼0.10 이하  M2     ( 호표 199 )</t>
  </si>
  <si>
    <t>호표 199</t>
  </si>
  <si>
    <t>줄눈공</t>
  </si>
  <si>
    <t>5A20467BFA51017C5EB78C66AC0ECB9C20B0A0</t>
  </si>
  <si>
    <t>5AFA16EFEB91017CDE6E2864973D185A20467BFA51017C5EB78C66AC0ECB9C20B0A0</t>
  </si>
  <si>
    <t>바탕고르기  바닥, 24mm 이하 기준  M2     ( 호표 200 )</t>
  </si>
  <si>
    <t>호표 200</t>
  </si>
  <si>
    <t>5AFA16EFEB910175AEFA9B1E2E67155A20467BFA51017C5EB78C66AC0ECB9C20B14C</t>
  </si>
  <si>
    <t>5AFA16EFEB910175AEFA9B1E2E67155A20467BFA51017C5EB78C66AC0ECB9C20B37B</t>
  </si>
  <si>
    <t>바닥, 압착바름 5mm 시공비  0.04∼0.10 이하, 일반C, 백색줄눈  M2     ( 호표 201 )</t>
  </si>
  <si>
    <t>호표 201</t>
  </si>
  <si>
    <t>배합용적비 1:2, 시멘트, 모래 별도</t>
  </si>
  <si>
    <t>5AFAB6F33FE101722A6B08B106938F</t>
  </si>
  <si>
    <t>5AFA16EFE9E10179E3692AD9062A775AFAB6F33FE101722A6B08B106938F</t>
  </si>
  <si>
    <t>5AFA16EFE9E10179E3692AD9062A775AFA16EFEB9101748AA6A6D6681F04</t>
  </si>
  <si>
    <t>타일압착붙이기 / 타일붙임</t>
  </si>
  <si>
    <t>바닥, 0.04∼0.10 이하</t>
  </si>
  <si>
    <t>5AFA16EFE9E10179E2478253C5EEBC</t>
  </si>
  <si>
    <t>5AFA16EFE9E10179E3692AD9062A775AFA16EFE9E10179E2478253C5EEBC</t>
  </si>
  <si>
    <t>타일압착붙이기 / 타일줄눈</t>
  </si>
  <si>
    <t>바닥면, 0.04∼0.10 이하</t>
  </si>
  <si>
    <t>5AFA16EFEB91017CDE6E2864946893</t>
  </si>
  <si>
    <t>5AFA16EFE9E10179E3692AD9062A775AFA16EFEB91017CDE6E2864946893</t>
  </si>
  <si>
    <t>모르타르 배합(배합품 제외)  배합용적비 1:2, 시멘트, 모래 별도  M3     ( 호표 202 )</t>
  </si>
  <si>
    <t>호표 202</t>
  </si>
  <si>
    <t>5AFAB6F33FE101722A6B08B106938F5DD5265C2911017E7DBD2CBBC62898F55750E0</t>
  </si>
  <si>
    <t>5AFAB6F33FE101722A6B08B106938F5DF016DEF301017B0C796A31400239ABDCBA70</t>
  </si>
  <si>
    <t>타일압착붙이기 / 타일붙임  바닥, 0.04∼0.10 이하  M2     ( 호표 203 )</t>
  </si>
  <si>
    <t>호표 203</t>
  </si>
  <si>
    <t>5AFA16EFE9E10179E2478253C5EEBC5A20467BFA51017C5EB78C66AC0ECB9C20B143</t>
  </si>
  <si>
    <t>5AFA16EFE9E10179E2478253C5EEBC5A20467BFA51017C5EB78C66AC0ECB9C20B37B</t>
  </si>
  <si>
    <t>5AFA16EFE9E10179E2478253C5EEBC5BE216E79391017BF2A7BD11EAFF002</t>
  </si>
  <si>
    <t>타일압착붙이기 / 타일줄눈  바닥면, 0.04∼0.10 이하  M2     ( 호표 204 )</t>
  </si>
  <si>
    <t>호표 204</t>
  </si>
  <si>
    <t>5AFA16EFEB91017CDE6E28649468935A20467BFA51017C5EB78C66AC0ECB9C20B0A0</t>
  </si>
  <si>
    <t>시멘트 액체 방수  바닥  M2     ( 호표 205 )</t>
  </si>
  <si>
    <t>호표 205</t>
  </si>
  <si>
    <t>방수공</t>
  </si>
  <si>
    <t>5A20467BFA51017C5EB78C66AC0ECB9C20B14D</t>
  </si>
  <si>
    <t>5AFA462AA051017B5604F5D04F60505A20467BFA51017C5EB78C66AC0ECB9C20B14D</t>
  </si>
  <si>
    <t>5AFA462AA051017B5604F5D04F60505A20467BFA51017C5EB78C66AC0ECB9C20B37B</t>
  </si>
  <si>
    <t>5AFA462AA051017B5604F5D04F60505BE216E79391017BF2A7BD11EAFC001</t>
  </si>
  <si>
    <t>시멘트 액체 방수  수직부  M2     ( 호표 206 )</t>
  </si>
  <si>
    <t>호표 206</t>
  </si>
  <si>
    <t>5AFA462AA051017B5604F6F756753A5A20467BFA51017C5EB78C66AC0ECB9C20B14D</t>
  </si>
  <si>
    <t>5AFA462AA051017B5604F6F756753A5A20467BFA51017C5EB78C66AC0ECB9C20B37B</t>
  </si>
  <si>
    <t>5AFA462AA051017B5604F6F756753A5BE216E79391017BF2A7BD11EAFC001</t>
  </si>
  <si>
    <t>SAW CUT  콘크리트  M     ( 호표 207 )</t>
  </si>
  <si>
    <t>호표 207</t>
  </si>
  <si>
    <t>5AFA4620BC31017F759450DE17A85D5A20467BFA51017C5EB78C66AC0ECB9C20B37B</t>
  </si>
  <si>
    <t>인력품의 5%</t>
  </si>
  <si>
    <t>5AFA4620BC31017F759450DE17A85D5BE216E79391017BF2A7BD11EAFC001</t>
  </si>
  <si>
    <t>커터(콘크리트 및 아스팔트용)</t>
  </si>
  <si>
    <t>320∼400mm</t>
  </si>
  <si>
    <t>5DE79666F141017CF14D5DB2F13353CEB618B196</t>
  </si>
  <si>
    <t>5AFA4620BC31017F759450DE17A85D5DE79666F141017CF14D5DB2F13353CEB618B196</t>
  </si>
  <si>
    <t>수밀코킹(우레탄)  삼각, 15mm  M     ( 호표 208 )</t>
  </si>
  <si>
    <t>호표 208</t>
  </si>
  <si>
    <t>실링재, 폴리우레탄</t>
  </si>
  <si>
    <t>5DD536616D71017A8BDDD7ACE0CE30491D9556</t>
  </si>
  <si>
    <t>5AFA46253C410178073A8DD78761BC5DD536616D71017A8BDDD7ACE0CE30491D9556</t>
  </si>
  <si>
    <t>5AFA46253C410178073A8DD78761BC5AFA46253F010170A8B53B6A83BB8B</t>
  </si>
  <si>
    <t>커터(콘크리트 및 아스팔트용)  320∼400mm  HR     ( 호표 209 )</t>
  </si>
  <si>
    <t>호표 209</t>
  </si>
  <si>
    <t>5DE79666F141017CF14D5DB2F13353CEB618B1</t>
  </si>
  <si>
    <t>5DE79666F141017CF14D5DB2F13353CEB618B1965DE79666F141017CF14D5DB2F13353CEB618B1</t>
  </si>
  <si>
    <t>5DE79666F141017CF14D5DB2F13353CEB618B1965DF056BB70A1017E2B4E7A1A9986C54B53BC01</t>
  </si>
  <si>
    <t>5DE79666F141017CF14D5DB2F13353CEB618B1965BE216E79391017BF2A7BD11EAFC001</t>
  </si>
  <si>
    <t>5DE79666F141017CF14D5DB2F13353CEB618B1965A20467BFA51017C5EB78C66AC0ECB9C20B6CD</t>
  </si>
  <si>
    <t>수밀코킹(시공비)  재료비 별도  M     ( 호표 210 )</t>
  </si>
  <si>
    <t>호표 210</t>
  </si>
  <si>
    <t>코킹공</t>
  </si>
  <si>
    <t>기타 직종</t>
  </si>
  <si>
    <t>5A20467BFA51017C5EB7888BDCBE90C5BEC74D</t>
  </si>
  <si>
    <t>5AFA46253F010170A8B53B6A83BB8B5A20467BFA51017C5EB7888BDCBE90C5BEC74D</t>
  </si>
  <si>
    <t>바탕처리  바닥  M2     ( 호표 211 )</t>
  </si>
  <si>
    <t>호표 211</t>
  </si>
  <si>
    <t>5AFA46226BA1017129FA90D432BF0F5A20467BFA51017C5EB78C66AC0ECB9C20B14D</t>
  </si>
  <si>
    <t>5AFA46226BA1017129FA90D432BF0F5A20467BFA51017C5EB78C66AC0ECB9C20B37B</t>
  </si>
  <si>
    <t>인력품의 6%</t>
  </si>
  <si>
    <t>5AFA46226BA1017129FA90D432BF0F5BE216E79391017BF2A7BD11EAFC001</t>
  </si>
  <si>
    <t>프라이머 바름  바닥, - 재료 별도 -  M2     ( 호표 212 )</t>
  </si>
  <si>
    <t>호표 212</t>
  </si>
  <si>
    <t>5AFA46226BA101712A8162B5D05D505A20467BFA51017C5EB78C66AC0ECB9C20B14D</t>
  </si>
  <si>
    <t>5AFA46226BA101712A8162B5D05D505A20467BFA51017C5EB78C66AC0ECB9C20B37B</t>
  </si>
  <si>
    <t>도막방수 - 비노출공법(재료 별도)  바닥 3mm  M2     ( 호표 213 )</t>
  </si>
  <si>
    <t>호표 213</t>
  </si>
  <si>
    <t>5AFA4620BC31017E6F4CD9E6F2AD895A20467BFA51017C5EB78C66AC0ECB9C20B14D</t>
  </si>
  <si>
    <t>5AFA4620BC31017E6F4CD9E6F2AD895A20467BFA51017C5EB78C66AC0ECB9C20B37B</t>
  </si>
  <si>
    <t>5AFA4620BC31017E6F4CD9E6F2AD895BE216E79391017BF2A7BD11EAFC001</t>
  </si>
  <si>
    <t>프라이머 바름  수직, - 재료 별도 -  M2     ( 호표 214 )</t>
  </si>
  <si>
    <t>호표 214</t>
  </si>
  <si>
    <t>5AB1964E673101720F2F8ADBEF5A825A20467BFA51017C5EB78C66AC0ECB9C20B14D</t>
  </si>
  <si>
    <t>5AB1964E673101720F2F8ADBEF5A825A20467BFA51017C5EB78C66AC0ECB9C20B37B</t>
  </si>
  <si>
    <t>도막방수 - 비노출공법(재료 별도)  3mm 수직부 및 특수한 경우  M2     ( 호표 215 )</t>
  </si>
  <si>
    <t>호표 215</t>
  </si>
  <si>
    <t>5AFA4620BC31017D46F41BF61CE4045A20467BFA51017C5EB78C66AC0ECB9C20B14D</t>
  </si>
  <si>
    <t>5AFA4620BC31017D46F41BF61CE4045A20467BFA51017C5EB78C66AC0ECB9C20B37B</t>
  </si>
  <si>
    <t>5AFA4620BC31017D46F41BF61CE4045BE216E79391017BF2A7BD11EAFC001</t>
  </si>
  <si>
    <t>선홈통(금속) 설치 - 노무비  150mm 이하 기준  M     ( 호표 216 )</t>
  </si>
  <si>
    <t>호표 216</t>
  </si>
  <si>
    <t>배관공</t>
  </si>
  <si>
    <t>5A20467BFA51017C5EB78C66AC0ECB9C20B0AD</t>
  </si>
  <si>
    <t>5AFA7655AB31017E94C8B7231772AE5A20467BFA51017C5EB78C66AC0ECB9C20B0AD</t>
  </si>
  <si>
    <t>5AFA7655AB31017E94C8B7231772AE5A20467BFA51017C5EB78C66AC0ECB9C20B37B</t>
  </si>
  <si>
    <t>5AFA7655AB31017E94C8B7231772AE5BE216E79391017BF2A7BD11EAFC001</t>
  </si>
  <si>
    <t>잡철물제작설치(스테인리스)  간단  kg     ( 호표 217 )</t>
  </si>
  <si>
    <t>호표 217</t>
  </si>
  <si>
    <t>잡철물제작(스테인리스)</t>
  </si>
  <si>
    <t>5AFA667DD4510172861019E9DE1AF2</t>
  </si>
  <si>
    <t>5AFA667DD45101728613EC7FF0991B5AFA667DD4510172861019E9DE1AF2</t>
  </si>
  <si>
    <t>잡철물설치(스테인리스)</t>
  </si>
  <si>
    <t>5AFA667DD4510172861019E838F888</t>
  </si>
  <si>
    <t>5AFA667DD45101728613EC7FF0991B5AFA667DD4510172861019E838F888</t>
  </si>
  <si>
    <t>잡철물제작(스테인리스)  간단  kg     ( 호표 218 )</t>
  </si>
  <si>
    <t>호표 218</t>
  </si>
  <si>
    <t>용접봉(스테인리스)</t>
  </si>
  <si>
    <t>3.2(KSD308-16)</t>
  </si>
  <si>
    <t>5DC4F6C4BE91017E502334D58F064DDFE3FB0C</t>
  </si>
  <si>
    <t>5AFA667DD4510172861019E9DE1AF25DC4F6C4BE91017E502334D58F064DDFE3FB0C</t>
  </si>
  <si>
    <t>산소가스</t>
  </si>
  <si>
    <t>기체</t>
  </si>
  <si>
    <t>대기압상태기준</t>
  </si>
  <si>
    <t>5DF026E79561017B7BB6D1FB2CCF55E876921F</t>
  </si>
  <si>
    <t>5AFA667DD4510172861019E9DE1AF25DF026E79561017B7BB6D1FB2CCF55E876921F</t>
  </si>
  <si>
    <t>아세틸렌가스</t>
  </si>
  <si>
    <t>아세틸렌가스, kg</t>
  </si>
  <si>
    <t>5DF056BB71B10177C8ECDCC0161962F8C65E18</t>
  </si>
  <si>
    <t>5AFA667DD4510172861019E9DE1AF25DF056BB71B10177C8ECDCC0161962F8C65E18</t>
  </si>
  <si>
    <t>용접기(교류)</t>
  </si>
  <si>
    <t>500Amp</t>
  </si>
  <si>
    <t>5DE79666F141017F4C3D804915FB0E7D0A9923A3</t>
  </si>
  <si>
    <t>5AFA667DD4510172861019E9DE1AF25DE79666F141017F4C3D804915FB0E7D0A9923A3</t>
  </si>
  <si>
    <t>5AFA667DD4510172861019E9DE1AF25AB616C57CB1017CC70D6FFAA865ECD29F96B9</t>
  </si>
  <si>
    <t>5AFA667DD4510172861019E9DE1AF25A20467BFA51017C5EB78C66AC0ECB9C20B370</t>
  </si>
  <si>
    <t>5AFA667DD4510172861019E9DE1AF25A20467BFA51017C5EB78C66AC0ECB9C20B37B</t>
  </si>
  <si>
    <t>용접공</t>
  </si>
  <si>
    <t>5A20467BFA51017C5EB78C66AC0ECB9C20B250</t>
  </si>
  <si>
    <t>5AFA667DD4510172861019E9DE1AF25A20467BFA51017C5EB78C66AC0ECB9C20B250</t>
  </si>
  <si>
    <t>5AFA667DD4510172861019E9DE1AF25A20467BFA51017C5EB78C66AC0ECB9C20B37A</t>
  </si>
  <si>
    <t>5AFA667DD4510172861019E9DE1AF25BE216E79391017BF2A7BD11EAFC001</t>
  </si>
  <si>
    <t>잡철물설치(스테인리스)  간단  kg     ( 호표 219 )</t>
  </si>
  <si>
    <t>호표 219</t>
  </si>
  <si>
    <t>5AFA667DD4510172861019E838F8885DC4F6C4BE91017E502334D58F064DDFE3FB0C</t>
  </si>
  <si>
    <t>5AFA667DD4510172861019E838F8885DF026E79561017B7BB6D1FB2CCF55E876921F</t>
  </si>
  <si>
    <t>5AFA667DD4510172861019E838F8885DF056BB71B10177C8ECDCC0161962F8C65E18</t>
  </si>
  <si>
    <t>5AFA667DD4510172861019E838F8885DE79666F141017F4C3D804915FB0E7D0A9923A3</t>
  </si>
  <si>
    <t>5AFA667DD4510172861019E838F8885AB616C57CB1017CC70D6FFAA865ECD29F96B9</t>
  </si>
  <si>
    <t>5AFA667DD4510172861019E838F8885A20467BFA51017C5EB78C66AC0ECB9C20B370</t>
  </si>
  <si>
    <t>5AFA667DD4510172861019E838F8885A20467BFA51017C5EB78C66AC0ECB9C20B37B</t>
  </si>
  <si>
    <t>5AFA667DD4510172861019E838F8885A20467BFA51017C5EB78C66AC0ECB9C20B250</t>
  </si>
  <si>
    <t>5AFA667DD4510172861019E838F8885A20467BFA51017C5EB78C66AC0ECB9C20B37A</t>
  </si>
  <si>
    <t>5AFA667DD4510172861019E838F8885BE216E79391017BF2A7BD11EAFC001</t>
  </si>
  <si>
    <t>용접기(교류)  500Amp  HR     ( 호표 220 )</t>
  </si>
  <si>
    <t>호표 220</t>
  </si>
  <si>
    <t>5DE79666F141017F4C3D804915FB0E7D0A9923</t>
  </si>
  <si>
    <t>5DE79666F141017F4C3D804915FB0E7D0A9923A35DE79666F141017F4C3D804915FB0E7D0A9923</t>
  </si>
  <si>
    <t>루프드레인 - 노무비    개소     ( 호표 221 )</t>
  </si>
  <si>
    <t>호표 221</t>
  </si>
  <si>
    <t>5AFA765482610176B6BF4A160598235A20467BFA51017C5EB78C66AC0ECB9C20B0AD</t>
  </si>
  <si>
    <t>5AFA765482610176B6BF4A160598235A20467BFA51017C5EB78C66AC0ECB9C20B37B</t>
  </si>
  <si>
    <t>스테인리스 CAP  D60*1.2t  개     ( 호표 222 )</t>
  </si>
  <si>
    <t>호표 222</t>
  </si>
  <si>
    <t>스테인리스강판, STS304, 1.2mm</t>
  </si>
  <si>
    <t>5DD5265C2871017B6E9C8BB5AFCFD9E9D2AE7D</t>
  </si>
  <si>
    <t>5AFA6673D3D101721A60F1EBC05B965DD5265C2871017B6E9C8BB5AFCFD9E9D2AE7D</t>
  </si>
  <si>
    <t>5AFA6673D3D101721A60F1EBC05B965AFA667DD4510172861019E9DE1AF2</t>
  </si>
  <si>
    <t>5AFA6673D3D101721A60F1EBC05B965DF016DEFB410171CD587F9C9A618CD8DD96A6</t>
  </si>
  <si>
    <t>용접식 난간 - 경량철물(스테인리스)  주자재 제작설치  kg     ( 호표 223 )</t>
  </si>
  <si>
    <t>호표 223</t>
  </si>
  <si>
    <t>5AFA6673D3D101721A62BF7F92AD2B5A20467BFA51017C5EB78C66AC0ECB9C20B250</t>
  </si>
  <si>
    <t>5AFA6673D3D101721A62BF7F92AD2B5A20467BFA51017C5EB78C66AC0ECB9C20B37A</t>
  </si>
  <si>
    <t>5AFA6673D3D101721A62BF7F92AD2B5A20467BFA51017C5EB78C66AC0ECB9C20B37B</t>
  </si>
  <si>
    <t>5AFA6673D3D101721A62BF7F92AD2B5BE216E79391017BF2A7BD11EAFC001</t>
  </si>
  <si>
    <t>5AFA6673D3D101721A62BF7F92AD2B5BE216E79391017BF2A7BD11EAFF002</t>
  </si>
  <si>
    <t>와이어메시 바닥깔기 - 노무비  1800*1800 기준  M2     ( 호표 224 )</t>
  </si>
  <si>
    <t>호표 224</t>
  </si>
  <si>
    <t>5AFA6674F8C1017E9E952B5D35C5795A20467BFA51017C5EB78C66AC0ECB9C20B37A</t>
  </si>
  <si>
    <t>경량 천장 철골틀 - 노무비    M2     ( 호표 225 )</t>
  </si>
  <si>
    <t>호표 225</t>
  </si>
  <si>
    <t>5AFA66797B110170B955316C2753AA5A20467BFA51017C5EB78C66AC0ECB9C20B0A4</t>
  </si>
  <si>
    <t>5AFA66797B110170B955316C2753AA5A20467BFA51017C5EB78C66AC0ECB9C20B37B</t>
  </si>
  <si>
    <t>5AFA66797B110170B955316C2753AA5BE216E79391017BF2A7BD11EAFC001</t>
  </si>
  <si>
    <t>부대철골 설치    TON     ( 호표 226 )</t>
  </si>
  <si>
    <t>호표 226</t>
  </si>
  <si>
    <t>철골공</t>
  </si>
  <si>
    <t>5A20467BFA51017C5EB78C66AC0ECB9C20B253</t>
  </si>
  <si>
    <t>5AFA96A08951017C91CB4B703FE2B85A20467BFA51017C5EB78C66AC0ECB9C20B253</t>
  </si>
  <si>
    <t>5AFA96A08951017C91CB4B703FE2B85A20467BFA51017C5EB78C66AC0ECB9C20B37A</t>
  </si>
  <si>
    <t>잡철물제작설치(스테인리스)-강판 가공시  간단  kg     ( 호표 227 )</t>
  </si>
  <si>
    <t>호표 227</t>
  </si>
  <si>
    <t>잡철물제작(스테인리스) -강판 가공시</t>
  </si>
  <si>
    <t>5AFA667DD45101728462BF8DC4DC66</t>
  </si>
  <si>
    <t>5AFA667DD4510172846198E4895DA65AFA667DD45101728462BF8DC4DC66</t>
  </si>
  <si>
    <t>잡철물설치(스테인리스) -강판 가공시</t>
  </si>
  <si>
    <t>5AFA667DD45101728462BF8C3D4B3E</t>
  </si>
  <si>
    <t>5AFA667DD4510172846198E4895DA65AFA667DD45101728462BF8C3D4B3E</t>
  </si>
  <si>
    <t>잡철물제작설치(철재) -강판 가공시  간단  kg     ( 호표 228 )</t>
  </si>
  <si>
    <t>호표 228</t>
  </si>
  <si>
    <t>잡철물제작(철재) -강판 가공시</t>
  </si>
  <si>
    <t>5AFA667DD451017287361E0E8C225C</t>
  </si>
  <si>
    <t>5AFA667DD4510172873576FD305CAA5AFA667DD451017287361E0E8C225C</t>
  </si>
  <si>
    <t>잡철물설치(철재) -강판 가공시</t>
  </si>
  <si>
    <t>5AFA667DD451017287361E0F931413</t>
  </si>
  <si>
    <t>5AFA667DD4510172873576FD305CAA5AFA667DD451017287361E0F931413</t>
  </si>
  <si>
    <t>잡철물제작(스테인리스) -강판 가공시  간단  kg     ( 호표 229 )</t>
  </si>
  <si>
    <t>호표 229</t>
  </si>
  <si>
    <t>5AFA667DD45101728462BF8DC4DC665DC4F6C4BE91017E502334D58F064DDFE3FB0C</t>
  </si>
  <si>
    <t>5AFA667DD45101728462BF8DC4DC665DF026E79561017B7BB6D1FB2CCF55E876921F</t>
  </si>
  <si>
    <t>5AFA667DD45101728462BF8DC4DC665DF056BB71B10177C8ECDCC0161962F8C65E18</t>
  </si>
  <si>
    <t>5AFA667DD45101728462BF8DC4DC665DE79666F141017F4C3D804915FB0E7D0A9923A3</t>
  </si>
  <si>
    <t>5AFA667DD45101728462BF8DC4DC665AB616C57CB1017CC70D6FFAA865ECD29F96B9</t>
  </si>
  <si>
    <t>철판공</t>
  </si>
  <si>
    <t>5A20467BFA51017C5EB78C66AC0ECB9C20B252</t>
  </si>
  <si>
    <t>5AFA667DD45101728462BF8DC4DC665A20467BFA51017C5EB78C66AC0ECB9C20B252</t>
  </si>
  <si>
    <t>5AFA667DD45101728462BF8DC4DC665A20467BFA51017C5EB78C66AC0ECB9C20B37B</t>
  </si>
  <si>
    <t>5AFA667DD45101728462BF8DC4DC665A20467BFA51017C5EB78C66AC0ECB9C20B250</t>
  </si>
  <si>
    <t>5AFA667DD45101728462BF8DC4DC665A20467BFA51017C5EB78C66AC0ECB9C20B37A</t>
  </si>
  <si>
    <t>5AFA667DD45101728462BF8DC4DC665BE216E79391017BF2A7BD11EAFC001</t>
  </si>
  <si>
    <t>잡철물설치(스테인리스) -강판 가공시  간단  kg     ( 호표 230 )</t>
  </si>
  <si>
    <t>호표 230</t>
  </si>
  <si>
    <t>5AFA667DD45101728462BF8C3D4B3E5DC4F6C4BE91017E502334D58F064DDFE3FB0C</t>
  </si>
  <si>
    <t>5AFA667DD45101728462BF8C3D4B3E5DF026E79561017B7BB6D1FB2CCF55E876921F</t>
  </si>
  <si>
    <t>5AFA667DD45101728462BF8C3D4B3E5DF056BB71B10177C8ECDCC0161962F8C65E18</t>
  </si>
  <si>
    <t>5AFA667DD45101728462BF8C3D4B3E5DE79666F141017F4C3D804915FB0E7D0A9923A3</t>
  </si>
  <si>
    <t>5AFA667DD45101728462BF8C3D4B3E5AB616C57CB1017CC70D6FFAA865ECD29F96B9</t>
  </si>
  <si>
    <t>5AFA667DD45101728462BF8C3D4B3E5A20467BFA51017C5EB78C66AC0ECB9C20B252</t>
  </si>
  <si>
    <t>5AFA667DD45101728462BF8C3D4B3E5A20467BFA51017C5EB78C66AC0ECB9C20B37B</t>
  </si>
  <si>
    <t>5AFA667DD45101728462BF8C3D4B3E5A20467BFA51017C5EB78C66AC0ECB9C20B250</t>
  </si>
  <si>
    <t>5AFA667DD45101728462BF8C3D4B3E5A20467BFA51017C5EB78C66AC0ECB9C20B37A</t>
  </si>
  <si>
    <t>5AFA667DD45101728462BF8C3D4B3E5BE216E79391017BF2A7BD11EAFC001</t>
  </si>
  <si>
    <t>잡철물제작(철재) -강판 가공시  간단  kg     ( 호표 231 )</t>
  </si>
  <si>
    <t>호표 231</t>
  </si>
  <si>
    <t>용접봉(연강용)</t>
  </si>
  <si>
    <t>3.2(KSE4301)</t>
  </si>
  <si>
    <t>5DC4F6C4BE91017E502334D58F064DDFE1C539</t>
  </si>
  <si>
    <t>5AFA667DD451017287361E0E8C225C5DC4F6C4BE91017E502334D58F064DDFE1C539</t>
  </si>
  <si>
    <t>5AFA667DD451017287361E0E8C225C5DF026E79561017B7BB6D1FB2CCF55E876921F</t>
  </si>
  <si>
    <t>5AFA667DD451017287361E0E8C225C5DF056BB71B10177C8ECDCC0161962F8C65E18</t>
  </si>
  <si>
    <t>5AFA667DD451017287361E0E8C225C5DE79666F141017F4C3D804915FB0E7D0A9923A3</t>
  </si>
  <si>
    <t>5AFA667DD451017287361E0E8C225C5AB616C57CB1017CC70D6FFAA865ECD29F96B9</t>
  </si>
  <si>
    <t>5AFA667DD451017287361E0E8C225C5A20467BFA51017C5EB78C66AC0ECB9C20B252</t>
  </si>
  <si>
    <t>5AFA667DD451017287361E0E8C225C5A20467BFA51017C5EB78C66AC0ECB9C20B37B</t>
  </si>
  <si>
    <t>5AFA667DD451017287361E0E8C225C5A20467BFA51017C5EB78C66AC0ECB9C20B250</t>
  </si>
  <si>
    <t>5AFA667DD451017287361E0E8C225C5A20467BFA51017C5EB78C66AC0ECB9C20B37A</t>
  </si>
  <si>
    <t>5AFA667DD451017287361E0E8C225C5BE216E79391017BF2A7BD11EAFC001</t>
  </si>
  <si>
    <t>잡철물설치(철재) -강판 가공시  간단  kg     ( 호표 232 )</t>
  </si>
  <si>
    <t>호표 232</t>
  </si>
  <si>
    <t>5AFA667DD451017287361E0F9314135DC4F6C4BE91017E502334D58F064DDFE1C539</t>
  </si>
  <si>
    <t>5AFA667DD451017287361E0F9314135DF026E79561017B7BB6D1FB2CCF55E876921F</t>
  </si>
  <si>
    <t>5AFA667DD451017287361E0F9314135DF056BB71B10177C8ECDCC0161962F8C65E18</t>
  </si>
  <si>
    <t>5AFA667DD451017287361E0F9314135DE79666F141017F4C3D804915FB0E7D0A9923A3</t>
  </si>
  <si>
    <t>5AFA667DD451017287361E0F9314135AB616C57CB1017CC70D6FFAA865ECD29F96B9</t>
  </si>
  <si>
    <t>5AFA667DD451017287361E0F9314135A20467BFA51017C5EB78C66AC0ECB9C20B252</t>
  </si>
  <si>
    <t>5AFA667DD451017287361E0F9314135A20467BFA51017C5EB78C66AC0ECB9C20B37B</t>
  </si>
  <si>
    <t>5AFA667DD451017287361E0F9314135A20467BFA51017C5EB78C66AC0ECB9C20B250</t>
  </si>
  <si>
    <t>5AFA667DD451017287361E0F9314135A20467BFA51017C5EB78C66AC0ECB9C20B37A</t>
  </si>
  <si>
    <t>5AFA667DD451017287361E0F9314135BE216E79391017BF2A7BD11EAFC001</t>
  </si>
  <si>
    <t>몰딩 - 노무비    M     ( 호표 233 )</t>
  </si>
  <si>
    <t>호표 233</t>
  </si>
  <si>
    <t>5AFA363588110170CAC4DB00FCF4405A20467BFA51017C5EB78C66AC0ECB9C20B0A4</t>
  </si>
  <si>
    <t>인력품의 4%</t>
  </si>
  <si>
    <t>5AFA363588110170CAC4DB00FCF4405BE216E79391017BF2A7BD11EAFC001</t>
  </si>
  <si>
    <t>모르타르 배합(배합품 포함)  배합용적비 1:3, 시멘트, 모래 별도  M3     ( 호표 234 )</t>
  </si>
  <si>
    <t>호표 234</t>
  </si>
  <si>
    <t>5AFAB6F33FE101722A6B08B22DBABC5DD5265C2911017E7DBD2CBBC62898F55750E0</t>
  </si>
  <si>
    <t>5AFAB6F33FE101722A6B08B22DBABC5DF016DEF301017B0C796A31400239ABDCBA70</t>
  </si>
  <si>
    <t>모르타르 배합</t>
  </si>
  <si>
    <t>소운반, 모래채가름, 배합 포함</t>
  </si>
  <si>
    <t>5AFAB6F33FE101722A6B08B10691C1</t>
  </si>
  <si>
    <t>5AFAB6F33FE101722A6B08B22DBABC5AFAB6F33FE101722A6B08B10691C1</t>
  </si>
  <si>
    <t>모르타르 바름 - 초벌 바르기  3.6m 이하  M2     ( 호표 235 )</t>
  </si>
  <si>
    <t>호표 235</t>
  </si>
  <si>
    <t>5AFAB6F33FE10171073C0FF08991C05A20467BFA51017C5EB78C66AC0ECB9C20B14C</t>
  </si>
  <si>
    <t>5AFAB6F33FE10171073C0FF08991C05A20467BFA51017C5EB78C66AC0ECB9C20B37B</t>
  </si>
  <si>
    <t>모르타르 배합  소운반, 모래채가름, 배합 포함  M3     ( 호표 236 )</t>
  </si>
  <si>
    <t>호표 236</t>
  </si>
  <si>
    <t>5AFAB6F33FE101722A6B08B10691C15A20467BFA51017C5EB78C66AC0ECB9C20B37B</t>
  </si>
  <si>
    <t>모르타르 바름 - 정벌 바르기  3.6m 이하  M2     ( 호표 237 )</t>
  </si>
  <si>
    <t>호표 237</t>
  </si>
  <si>
    <t>5AFAB6F33FE10171073C0FF089938E5A20467BFA51017C5EB78C66AC0ECB9C20B14C</t>
  </si>
  <si>
    <t>5AFAB6F33FE10171073C0FF089938E5A20467BFA51017C5EB78C66AC0ECB9C20B37B</t>
  </si>
  <si>
    <t>바탕고르기  벽, 24mm 이하 기준  M2     ( 호표 238 )</t>
  </si>
  <si>
    <t>호표 238</t>
  </si>
  <si>
    <t>5AFA16EFEB910175AEFA9B1D075D4B5A20467BFA51017C5EB78C66AC0ECB9C20B14C</t>
  </si>
  <si>
    <t>5AFA16EFEB910175AEFA9B1D075D4B5A20467BFA51017C5EB78C66AC0ECB9C20B37B</t>
  </si>
  <si>
    <t>마감 미장    M2     ( 호표 239 )</t>
  </si>
  <si>
    <t>호표 239</t>
  </si>
  <si>
    <t>5AFAB6F33C21017EA559170A9111A95DD5265C2911017E7DBD2CBBC62898F55750E0</t>
  </si>
  <si>
    <t>5AFAB6F33C21017EA559170A9111A95A20467BFA51017C5EB78C66AC0ECB9C20B14C</t>
  </si>
  <si>
    <t>5AFAB6F33C21017EA559170A9111A95A20467BFA51017C5EB78C66AC0ECB9C20B37B</t>
  </si>
  <si>
    <t>합성수지창호 설치  1.5~3.5m2 미만  개소     ( 호표 240 )</t>
  </si>
  <si>
    <t>호표 240</t>
  </si>
  <si>
    <t>5AFA068A38B1017D0AF8253D43A52E5A20467BFA51017C5EB78C66AC0ECB9C20B14F</t>
  </si>
  <si>
    <t>5AFA068A38B1017D0AF8253D43A52E5A20467BFA51017C5EB78C66AC0ECB9C20B37B</t>
  </si>
  <si>
    <t>5AFA068A38B1017D0AF8253D43A52E5BE216E79391017BF2A7BD11EAFC001</t>
  </si>
  <si>
    <t>잡철물제작설치(철재)  간단  kg     ( 호표 241 )</t>
  </si>
  <si>
    <t>호표 241</t>
  </si>
  <si>
    <t>잡철물제작(철재)</t>
  </si>
  <si>
    <t>5AFA667DD451017286101B9693B971</t>
  </si>
  <si>
    <t>5AFA667DD45101728613EE2D6C5A755AFA667DD451017286101B9693B971</t>
  </si>
  <si>
    <t>잡철물설치(철재)</t>
  </si>
  <si>
    <t>5AFA667DD451017286101B97BA43BB</t>
  </si>
  <si>
    <t>5AFA667DD45101728613EE2D6C5A755AFA667DD451017286101B97BA43BB</t>
  </si>
  <si>
    <t>녹막이페인트(붓칠)  철재면, 2회, 1종  M2     ( 호표 242 )</t>
  </si>
  <si>
    <t>호표 242</t>
  </si>
  <si>
    <t>녹막이페인트(붓칠) - 재료비</t>
  </si>
  <si>
    <t>5AFA26D4768101713581B7AC627E3B</t>
  </si>
  <si>
    <t>5AFA26D4768101713580AE8DB48F685AFA26D4768101713581B7AC627E3B</t>
  </si>
  <si>
    <t>녹막이페인트(붓칠) - 노무비</t>
  </si>
  <si>
    <t>철재면, 2회 칠</t>
  </si>
  <si>
    <t>5AFA26D4768101713581B6867DF0D9</t>
  </si>
  <si>
    <t>5AFA26D4768101713580AE8DB48F685AFA26D4768101713581B6867DF0D9</t>
  </si>
  <si>
    <t>잡철물제작(철재)  간단  kg     ( 호표 243 )</t>
  </si>
  <si>
    <t>호표 243</t>
  </si>
  <si>
    <t>5AFA667DD451017286101B9693B9715DC4F6C4BE91017E502334D58F064DDFE1C539</t>
  </si>
  <si>
    <t>5AFA667DD451017286101B9693B9715DF026E79561017B7BB6D1FB2CCF55E876921F</t>
  </si>
  <si>
    <t>5AFA667DD451017286101B9693B9715DF056BB71B10177C8ECDCC0161962F8C65E18</t>
  </si>
  <si>
    <t>5AFA667DD451017286101B9693B9715DE79666F141017F4C3D804915FB0E7D0A9923A3</t>
  </si>
  <si>
    <t>5AFA667DD451017286101B9693B9715AB616C57CB1017CC70D6FFAA865ECD29F96B9</t>
  </si>
  <si>
    <t>5AFA667DD451017286101B9693B9715A20467BFA51017C5EB78C66AC0ECB9C20B370</t>
  </si>
  <si>
    <t>5AFA667DD451017286101B9693B9715A20467BFA51017C5EB78C66AC0ECB9C20B37B</t>
  </si>
  <si>
    <t>5AFA667DD451017286101B9693B9715A20467BFA51017C5EB78C66AC0ECB9C20B250</t>
  </si>
  <si>
    <t>5AFA667DD451017286101B9693B9715A20467BFA51017C5EB78C66AC0ECB9C20B37A</t>
  </si>
  <si>
    <t>5AFA667DD451017286101B9693B9715BE216E79391017BF2A7BD11EAFC001</t>
  </si>
  <si>
    <t>잡철물설치(철재)  간단  kg     ( 호표 244 )</t>
  </si>
  <si>
    <t>호표 244</t>
  </si>
  <si>
    <t>5AFA667DD451017286101B97BA43BB5DC4F6C4BE91017E502334D58F064DDFE1C539</t>
  </si>
  <si>
    <t>5AFA667DD451017286101B97BA43BB5DF026E79561017B7BB6D1FB2CCF55E876921F</t>
  </si>
  <si>
    <t>5AFA667DD451017286101B97BA43BB5DF056BB71B10177C8ECDCC0161962F8C65E18</t>
  </si>
  <si>
    <t>5AFA667DD451017286101B97BA43BB5DE79666F141017F4C3D804915FB0E7D0A9923A3</t>
  </si>
  <si>
    <t>5AFA667DD451017286101B97BA43BB5AB616C57CB1017CC70D6FFAA865ECD29F96B9</t>
  </si>
  <si>
    <t>5AFA667DD451017286101B97BA43BB5A20467BFA51017C5EB78C66AC0ECB9C20B370</t>
  </si>
  <si>
    <t>5AFA667DD451017286101B97BA43BB5A20467BFA51017C5EB78C66AC0ECB9C20B37B</t>
  </si>
  <si>
    <t>5AFA667DD451017286101B97BA43BB5A20467BFA51017C5EB78C66AC0ECB9C20B250</t>
  </si>
  <si>
    <t>5AFA667DD451017286101B97BA43BB5A20467BFA51017C5EB78C66AC0ECB9C20B37A</t>
  </si>
  <si>
    <t>5AFA667DD451017286101B97BA43BB5BE216E79391017BF2A7BD11EAFC001</t>
  </si>
  <si>
    <t>녹막이페인트(붓칠) - 재료비  철재면, 2회, 1종  M2     ( 호표 245 )</t>
  </si>
  <si>
    <t>호표 245</t>
  </si>
  <si>
    <t>방청페인트</t>
  </si>
  <si>
    <t>방청페인트, KSM6030-1종1류, 광명단페인트</t>
  </si>
  <si>
    <t>5DD536616D71017A89198072972828FD07CC0E</t>
  </si>
  <si>
    <t>5AFA26D4768101713581B7AC627E3B5DD536616D71017A89198072972828FD07CC0E</t>
  </si>
  <si>
    <t>시너</t>
  </si>
  <si>
    <t>시너, KSM6060, 1종</t>
  </si>
  <si>
    <t>5DD536616D71017A84AE077D714A01B03C4B31</t>
  </si>
  <si>
    <t>5AFA26D4768101713581B7AC627E3B5DD536616D71017A84AE077D714A01B03C4B31</t>
  </si>
  <si>
    <t>5AFA26D4768101713581B7AC627E3B5BE216E79391017BF2A7BD11EAFC001</t>
  </si>
  <si>
    <t>녹막이페인트(붓칠) - 노무비  철재면, 2회 칠  M2     ( 호표 246 )</t>
  </si>
  <si>
    <t>호표 246</t>
  </si>
  <si>
    <t>도장공</t>
  </si>
  <si>
    <t>5A20467BFA51017C5EB78C66AC0ECB9C20B142</t>
  </si>
  <si>
    <t>5AFA26D4768101713581B6867DF0D95A20467BFA51017C5EB78C66AC0ECB9C20B142</t>
  </si>
  <si>
    <t>5AFA26D4768101713581B6867DF0D95A20467BFA51017C5EB78C66AC0ECB9C20B37B</t>
  </si>
  <si>
    <t>바탕만들기  콘크리트·모르타르면  M2     ( 호표 247 )</t>
  </si>
  <si>
    <t>호표 247</t>
  </si>
  <si>
    <t>퍼티</t>
  </si>
  <si>
    <t>퍼티, 319퍼티, 백색</t>
  </si>
  <si>
    <t>1L=1.55kg</t>
  </si>
  <si>
    <t>5DD536616C51017596876DBDCB187EEA0B69AF</t>
  </si>
  <si>
    <t>5AFA26C699A1017A66E096EA91A9B75DD536616C51017596876DBDCB187EEA0B69AF</t>
  </si>
  <si>
    <t>연마지</t>
  </si>
  <si>
    <t>연마지, #120~180, 230*280mm</t>
  </si>
  <si>
    <t>5DD536627AF10174AD70503D3275713389232A</t>
  </si>
  <si>
    <t>5AFA26C699A1017A66E096EA91A9B75DD536627AF10174AD70503D3275713389232A</t>
  </si>
  <si>
    <t>5AFA26C699A1017A66E096EA91A9B75A20467BFA51017C5EB78C66AC0ECB9C20B142</t>
  </si>
  <si>
    <t>5AFA26C699A1017A66E096EA91A9B75A20467BFA51017C5EB78C66AC0ECB9C20B37B</t>
  </si>
  <si>
    <t>걸레받이용 페인트 - 재료비    M2     ( 호표 248 )</t>
  </si>
  <si>
    <t>호표 248</t>
  </si>
  <si>
    <t>아크릴수지페인트</t>
  </si>
  <si>
    <t>아크릴수지페인트, KSM6020-2종1급, 흑색</t>
  </si>
  <si>
    <t>5DD536616D71017A8910AFF4535DA942F3D239</t>
  </si>
  <si>
    <t>5AFA26D7C9F101797D42C350AC85E15DD536616D71017A8910AFF4535DA942F3D239</t>
  </si>
  <si>
    <t>5AFA26D7C9F101797D42C350AC85E15DD536616D71017A84AE077D714A01B03C4B31</t>
  </si>
  <si>
    <t>퍼티, 319퍼티, 회색</t>
  </si>
  <si>
    <t>5DD536616C51017596876DBDCB187EEA0B6886</t>
  </si>
  <si>
    <t>5AFA26D7C9F101797D42C350AC85E15DD536616C51017596876DBDCB187EEA0B6886</t>
  </si>
  <si>
    <t>5AFA26D7C9F101797D42C350AC85E15DD536627AF10174AD70503D3275713389232A</t>
  </si>
  <si>
    <t>걸레받이용 페인트 - 노무비  붓칠, 2회  M2     ( 호표 249 )</t>
  </si>
  <si>
    <t>호표 249</t>
  </si>
  <si>
    <t>5AFA26D7C9F101797D42C351B3F6315A20467BFA51017C5EB78C66AC0ECB9C20B142</t>
  </si>
  <si>
    <t>5AFA26D7C9F101797D42C351B3F6315A20467BFA51017C5EB78C66AC0ECB9C20B37B</t>
  </si>
  <si>
    <t>바탕만들기  석고보드면(줄퍼티)  M2     ( 호표 250 )</t>
  </si>
  <si>
    <t>호표 250</t>
  </si>
  <si>
    <t>F-Tape</t>
  </si>
  <si>
    <t>W:35~100mm</t>
  </si>
  <si>
    <t>5DD536616C51017596876DBDCB187EEA0A41FE</t>
  </si>
  <si>
    <t>5AFA26C699A1017A66E097F457DD745DD536616C51017596876DBDCB187EEA0A41FE</t>
  </si>
  <si>
    <t>휠러</t>
  </si>
  <si>
    <t>5DD536616C51017596876DBDCB187EEA0A40D5</t>
  </si>
  <si>
    <t>5AFA26C699A1017A66E097F457DD745DD536616C51017596876DBDCB187EEA0A40D5</t>
  </si>
  <si>
    <t>5AFA26C699A1017A66E097F457DD745DD536616C51017596876DBDCB187EEA0B69AF</t>
  </si>
  <si>
    <t>5AFA26C699A1017A66E097F457DD745DD536627AF10174AD70503D3275713389232A</t>
  </si>
  <si>
    <t>5AFA26C699A1017A66E097F457DD745A20467BFA51017C5EB78C66AC0ECB9C20B142</t>
  </si>
  <si>
    <t>5AFA26C699A1017A66E097F457DD745A20467BFA51017C5EB78C66AC0ECB9C20B37B</t>
  </si>
  <si>
    <t>5AFA26C699A1017A66E097F457DD745BE216E79391017BF2A7BD11EAFC001</t>
  </si>
  <si>
    <t>수성페인트(롤러칠) - 재료비  외부, 3회, 1급, 합성수지 에멀션페인트  M2     ( 호표 251 )</t>
  </si>
  <si>
    <t>호표 251</t>
  </si>
  <si>
    <t>수성페인트</t>
  </si>
  <si>
    <t>수성페인트, KSM6010-1종1급, 백색</t>
  </si>
  <si>
    <t>5DD536616D71017A8910A5F1265CFF60BF8EEC</t>
  </si>
  <si>
    <t>5AFA26D6250101700F931AB371DD205DD536616D71017A8910A5F1265CFF60BF8EEC</t>
  </si>
  <si>
    <t>주재료비의 6%</t>
  </si>
  <si>
    <t>5AFA26D6250101700F931AB371DD205BE216E79391017BF2A7BD11EAFC001</t>
  </si>
  <si>
    <t>수성페인트(롤러칠) - 노무비  3회 칠  M2     ( 호표 252 )</t>
  </si>
  <si>
    <t>호표 252</t>
  </si>
  <si>
    <t>5AFA26D6250101700F931AB144E4165A20467BFA51017C5EB78C66AC0ECB9C20B142</t>
  </si>
  <si>
    <t>5AFA26D6250101700F931AB144E4165A20467BFA51017C5EB78C66AC0ECB9C20B37B</t>
  </si>
  <si>
    <t>바탕만들기 - 친환경  콘크리트·모르타르면(내부)  M2     ( 호표 253 )</t>
  </si>
  <si>
    <t>호표 253</t>
  </si>
  <si>
    <t>퍼티, 친환경, 내부</t>
  </si>
  <si>
    <t>5DD536616C51017596876DBDCB187EEA0895CE</t>
  </si>
  <si>
    <t>5AFA26C699A1017A66E0943A483C6C5DD536616C51017596876DBDCB187EEA0895CE</t>
  </si>
  <si>
    <t>5AFA26C699A1017A66E0943A483C6C5DD536627AF10174AD70503D3275713389232A</t>
  </si>
  <si>
    <t>5AFA26C699A1017A66E0943A483C6C5A20467BFA51017C5EB78C66AC0ECB9C20B142</t>
  </si>
  <si>
    <t>5AFA26C699A1017A66E0943A483C6C5A20467BFA51017C5EB78C66AC0ECB9C20B37B</t>
  </si>
  <si>
    <t>수성페인트(롤러칠) - 친환경페인트 재료비  내부, 2회, 친환경페인트  M2     ( 호표 254 )</t>
  </si>
  <si>
    <t>호표 254</t>
  </si>
  <si>
    <t>수성페인트, 친환경</t>
  </si>
  <si>
    <t>5DD536616D71017A8910A5F124AC68CEF0F265</t>
  </si>
  <si>
    <t>5AFA26D6250101700F96EFF591F2C55DD536616D71017A8910A5F124AC68CEF0F265</t>
  </si>
  <si>
    <t>5AFA26D6250101700F96EFF591F2C55BE216E79391017BF2A7BD11EAFC001</t>
  </si>
  <si>
    <t>수성페인트(롤러칠) - 노무비  2회 칠  M2     ( 호표 255 )</t>
  </si>
  <si>
    <t>호표 255</t>
  </si>
  <si>
    <t>5AFA26D6250101700F931AB144E53D5A20467BFA51017C5EB78C66AC0ECB9C20B142</t>
  </si>
  <si>
    <t>5AFA26D6250101700F931AB144E53D5A20467BFA51017C5EB78C66AC0ECB9C20B37B</t>
  </si>
  <si>
    <t>바탕만들기 - 친환경  석고보드면(줄퍼티)  M2     ( 호표 256 )</t>
  </si>
  <si>
    <t>호표 256</t>
  </si>
  <si>
    <t>5AFA26C699A1017A66E097F57FF2AA5DD536616C51017596876DBDCB187EEA0A41FE</t>
  </si>
  <si>
    <t>5AFA26C699A1017A66E097F57FF2AA5DD536616C51017596876DBDCB187EEA0A40D5</t>
  </si>
  <si>
    <t>5AFA26C699A1017A66E097F57FF2AA5DD536616C51017596876DBDCB187EEA0895CE</t>
  </si>
  <si>
    <t>5AFA26C699A1017A66E097F57FF2AA5DD536627AF10174AD70503D3275713389232A</t>
  </si>
  <si>
    <t>5AFA26C699A1017A66E097F57FF2AA5A20467BFA51017C5EB78C66AC0ECB9C20B142</t>
  </si>
  <si>
    <t>5AFA26C699A1017A66E097F57FF2AA5A20467BFA51017C5EB78C66AC0ECB9C20B37B</t>
  </si>
  <si>
    <t>5AFA26C699A1017A66E097F57FF2AA5BE216E79391017BF2A7BD11EAFC001</t>
  </si>
  <si>
    <t>무늬코트 - 노무비 및 공구손료  벽  M2     ( 호표 257 )</t>
  </si>
  <si>
    <t>호표 257</t>
  </si>
  <si>
    <t>5AFA26D24B51017B2094053A85E20F5A20467BFA51017C5EB78C66AC0ECB9C20B142</t>
  </si>
  <si>
    <t>5AFA26D24B51017B2094053A85E20F5A20467BFA51017C5EB78C66AC0ECB9C20B37B</t>
  </si>
  <si>
    <t>5AFA26D24B51017B2094053A85E20F5BE216E79391017BF2A7BD11EAFC001</t>
  </si>
  <si>
    <t>바탕만들기  콘크리트·모르타르면, 천장  M2     ( 호표 258 )</t>
  </si>
  <si>
    <t>호표 258</t>
  </si>
  <si>
    <t>5AFA26C699A1017A66E096E52F48BE5DD536616C51017596876DBDCB187EEA0B69AF</t>
  </si>
  <si>
    <t>5AFA26C699A1017A66E096E52F48BE5DD536627AF10174AD70503D3275713389232A</t>
  </si>
  <si>
    <t>5AFA26C699A1017A66E096E52F48BE5A20467BFA51017C5EB78C66AC0ECB9C20B142</t>
  </si>
  <si>
    <t>5AFA26C699A1017A66E096E52F48BE5A20467BFA51017C5EB78C66AC0ECB9C20B37B</t>
  </si>
  <si>
    <t>5AFA26C699A1017A66E096E52F48BE5BE216E79391017BF2A7BD11EAFC001</t>
  </si>
  <si>
    <t>무늬코트 - 노무비 및 공구손료  천장  M2     ( 호표 259 )</t>
  </si>
  <si>
    <t>호표 259</t>
  </si>
  <si>
    <t>5AFA26D24B51017B2368E4996971A75A20467BFA51017C5EB78C66AC0ECB9C20B142</t>
  </si>
  <si>
    <t>5AFA26D24B51017B2368E4996971A75A20467BFA51017C5EB78C66AC0ECB9C20B37B</t>
  </si>
  <si>
    <t>5AFA26D24B51017B2368E4996971A75BE216E79391017BF2A7BD11EAFC001</t>
  </si>
  <si>
    <t>5AFA26D24B51017B2368E4996971A75BE216E79391017BF2A7BD11EAFF002</t>
  </si>
  <si>
    <t>낙서방지용 페인트 - 재료비  롤러 2회 칠  M2     ( 호표 260 )</t>
  </si>
  <si>
    <t>호표 260</t>
  </si>
  <si>
    <t>수성페인트, 아크로글로시(내부), 낙서방지</t>
  </si>
  <si>
    <t>5DD536616D71017A8910A5F124AC68CEF0F6DF</t>
  </si>
  <si>
    <t>5AFA26DA9F010174AA48FD4A070EB15DD536616D71017A8910A5F124AC68CEF0F6DF</t>
  </si>
  <si>
    <t>5AFA26DA9F010174AA48FD4A070EB15DD536616D71017A84AE077D714A01B03C4B31</t>
  </si>
  <si>
    <t>5AFA26DA9F010174AA48FD4A070EB15DD536616C51017596876DBDCB187EEA0B69AF</t>
  </si>
  <si>
    <t>5AFA26DA9F010174AA48FD4A070EB15DD536627AF10174AD70503D3275713389232A</t>
  </si>
  <si>
    <t>낙서방지용 페인트 - 노무비  롤러 2회 칠  M2     ( 호표 261 )</t>
  </si>
  <si>
    <t>호표 261</t>
  </si>
  <si>
    <t>5AFA26DA9F010174AA48FE51785E6A5A20467BFA51017C5EB78C66AC0ECB9C20B142</t>
  </si>
  <si>
    <t>5AFA26DA9F010174AA48FE51785E6A5A20467BFA51017C5EB78C66AC0ECB9C20B37B</t>
  </si>
  <si>
    <t>차선도색 - 수용성형(페인트)/수동식  문자, 기호(황색) W:150(공용)  M2     ( 호표 262 )</t>
  </si>
  <si>
    <t>호표 262</t>
  </si>
  <si>
    <t>문자, 기호(황색) 1일 시공=18%(공용)</t>
  </si>
  <si>
    <t>10M2</t>
  </si>
  <si>
    <t>5AD5369393A10178A27FEEF71D541B</t>
  </si>
  <si>
    <t>5AD5369393A10178A27FEEF71F01D05AD5369393A10178A27FEEF71D541B</t>
  </si>
  <si>
    <t>차선도색 - 수용성형(페인트)/수동식  문자, 기호(황색) 1일 시공=18%(공용)  10M2     ( 호표 263 )</t>
  </si>
  <si>
    <t>호표 263</t>
  </si>
  <si>
    <t>노면표지용도료(KSM6080)</t>
  </si>
  <si>
    <t>2종 수용성형 (노란색, P4-R4/RW4)</t>
  </si>
  <si>
    <t>5DD536616D71017A89198A704063ED38D217B8</t>
  </si>
  <si>
    <t>5AD5369393A10178A27FEEF71D541B5DD536616D71017A89198A704063ED38D217B8</t>
  </si>
  <si>
    <t>도로표지도료용 유리알</t>
  </si>
  <si>
    <t>1호(106-850um)</t>
  </si>
  <si>
    <t>5DD536616D71017A8A37B2126FD7E26C0BCE64</t>
  </si>
  <si>
    <t>5AD5369393A10178A27FEEF71D541B5DD536616D71017A8A37B2126FD7E26C0BCE64</t>
  </si>
  <si>
    <t>주재료비의 1%</t>
  </si>
  <si>
    <t>5AD5369393A10178A27FEEF71D541B5BE216E79391017BF2A7BD11EAFC001</t>
  </si>
  <si>
    <t>차선도색 (수용성형)페인트 문자기호(18%)</t>
  </si>
  <si>
    <t>수동식(공용), 재료비 별도</t>
  </si>
  <si>
    <t>5AD5369393A1017949EA869D02E521</t>
  </si>
  <si>
    <t>5AD5369393A10178A27FEEF71D541B5AD5369393A1017949EA869D02E521</t>
  </si>
  <si>
    <t>덤프트럭  4.5ton  HR     ( 호표 264 )</t>
  </si>
  <si>
    <t>5DE79666F14101781C472C1CFCA11889E48849CA</t>
  </si>
  <si>
    <t>4.5ton</t>
  </si>
  <si>
    <t>호표 264</t>
  </si>
  <si>
    <t>5DE79666F14101781C472C1CFCA11889E48849</t>
  </si>
  <si>
    <t>5DE79666F14101781C472C1CFCA11889E48849CA5DE79666F14101781C472C1CFCA11889E48849</t>
  </si>
  <si>
    <t>5DE79666F14101781C472C1CFCA11889E48849CA5DF056BB70A1017E2B4E79705B17453BC43BB7</t>
  </si>
  <si>
    <t>5DE79666F14101781C472C1CFCA11889E48849CA5BE216E79391017BF2A7BD11EAFC001</t>
  </si>
  <si>
    <t>화물차운전사</t>
  </si>
  <si>
    <t>5A20467BFA51017C5EB78C66AC0ECB9C20B7DD</t>
  </si>
  <si>
    <t>5DE79666F14101781C472C1CFCA11889E48849CA5A20467BFA51017C5EB78C66AC0ECB9C20B7DD</t>
  </si>
  <si>
    <t>차선도색 - 수용성형(페인트)/수동식  실선(백색) W:150(공용)  M     ( 호표 265 )</t>
  </si>
  <si>
    <t>호표 265</t>
  </si>
  <si>
    <t>실선(백색) 1일 시공=600m2(공용)</t>
  </si>
  <si>
    <t>5AD5369393A10178A27FEEFDA65F75</t>
  </si>
  <si>
    <t>5AD5369393A10178A27FEEFDA036F25AD5369393A10178A27FEEFDA65F75</t>
  </si>
  <si>
    <t>차선도색 - 수용성형(페인트)/수동식  실선(백색) 1일 시공=600m2(공용)  10M2     ( 호표 266 )</t>
  </si>
  <si>
    <t>호표 266</t>
  </si>
  <si>
    <t>2종 수용성형 (흰색, P4-R5/RW4)</t>
  </si>
  <si>
    <t>5DD536616D71017A89198A704063ED38D21692</t>
  </si>
  <si>
    <t>5AD5369393A10178A27FEEFDA65F755DD536616D71017A89198A704063ED38D21692</t>
  </si>
  <si>
    <t>5AD5369393A10178A27FEEFDA65F755DD536616D71017A8A37B2126FD7E26C0BCE64</t>
  </si>
  <si>
    <t>5AD5369393A10178A27FEEFDA65F755BE216E79391017BF2A7BD11EAFC001</t>
  </si>
  <si>
    <t>차선도색(수용성형)페인트 실선</t>
  </si>
  <si>
    <t>5AD5369393A1017949EA869D02E6C8</t>
  </si>
  <si>
    <t>5AD5369393A10178A27FEEFDA65F755AD5369393A1017949EA869D02E6C8</t>
  </si>
  <si>
    <t>PVC계 바닥재 - 타일 깔기  주재료 제외  M2     ( 호표 267 )</t>
  </si>
  <si>
    <t>호표 267</t>
  </si>
  <si>
    <t>초산비닐계접착제, 비닐타일용</t>
  </si>
  <si>
    <t>5DD536616C510175968769C63EEAB5397C1D8A</t>
  </si>
  <si>
    <t>5AFA363DDFA1017EAD47E724E304055DD536616C510175968769C63EEAB5397C1D8A</t>
  </si>
  <si>
    <t>5AFA363DDFA1017EAD47E724E304055A20467BFA51017C5EB78C66AC0ECB9C20B0A4</t>
  </si>
  <si>
    <t>5AFA363DDFA1017EAD47E724E304055A20467BFA51017C5EB78C66AC0ECB9C20B37B</t>
  </si>
  <si>
    <t>아코스틱텍스 - 시공비    M2     ( 호표 268 )</t>
  </si>
  <si>
    <t>호표 268</t>
  </si>
  <si>
    <t>5AFA363F8AB1017553FB1CD1DD3FC45A20467BFA51017C5EB78C66AC0ECB9C20B0A4</t>
  </si>
  <si>
    <t>5AFA363F8AB1017553FB1CD1DD3FC45A20467BFA51017C5EB78C66AC0ECB9C20B37B</t>
  </si>
  <si>
    <t>5AFA363F8AB1017553FB1CD1DD3FC45BE216E79391017BF2A7BD11EAFC001</t>
  </si>
  <si>
    <t>발포폴리스티렌(접착제붙이기 - 벽) - 시공비  100mm 이하  M2     ( 호표 269 )</t>
  </si>
  <si>
    <t>호표 269</t>
  </si>
  <si>
    <t>5AFA36385D91017738B61A0BF2A7CB5A20467BFA51017C5EB78C66AC0ECB9C20B0A4</t>
  </si>
  <si>
    <t>5AFA36385D91017738B61A0BF2A7CB5A20467BFA51017C5EB78C66AC0ECB9C20B37B</t>
  </si>
  <si>
    <t>발포폴리스티렌(콘크리트타설부착-벽 및 바닥)-시공비  150mm 이하  M2     ( 호표 270 )</t>
  </si>
  <si>
    <t>호표 270</t>
  </si>
  <si>
    <t>5AFA36385D91017738B61A09C765FA5A20467BFA51017C5EB78C66AC0ECB9C20B0A4</t>
  </si>
  <si>
    <t>5AFA36385D91017738B61A09C765FA5A20467BFA51017C5EB78C66AC0ECB9C20B37B</t>
  </si>
  <si>
    <t>발포폴리스티렌(슬래브 위 깔기 - 바닥) - 시공비  50mm 이하  M2     ( 호표 271 )</t>
  </si>
  <si>
    <t>호표 271</t>
  </si>
  <si>
    <t>5AFA36385D91017738B61A0F6E92E45A20467BFA51017C5EB78C66AC0ECB9C20B0A4</t>
  </si>
  <si>
    <t>5AFA36385D91017738B61A0F6E92E45A20467BFA51017C5EB78C66AC0ECB9C20B37B</t>
  </si>
  <si>
    <t>발포폴리스티렌(슬래브 위 깔기 - 바닥) - 시공비  100mm 이하  M2     ( 호표 272 )</t>
  </si>
  <si>
    <t>호표 272</t>
  </si>
  <si>
    <t>5AFA36385D91017738B61A0F6FBD685A20467BFA51017C5EB78C66AC0ECB9C20B0A4</t>
  </si>
  <si>
    <t>5AFA36385D91017738B61A0F6FBD685A20467BFA51017C5EB78C66AC0ECB9C20B37B</t>
  </si>
  <si>
    <t>방습필름 - 노무비  바닥  M2     ( 호표 273 )</t>
  </si>
  <si>
    <t>호표 273</t>
  </si>
  <si>
    <t>5AFA36385F410172C1476634174E4F5A20467BFA51017C5EB78C66AC0ECB9C20B0A4</t>
  </si>
  <si>
    <t>5AFA36385F410172C1476634174E4F5A20467BFA51017C5EB78C66AC0ECB9C20B37B</t>
  </si>
  <si>
    <t>목재 데크틀 설치비  주재료비 별도  M2     ( 호표 274 )</t>
  </si>
  <si>
    <t>호표 274</t>
  </si>
  <si>
    <t>5AFA56089971017EE57A3403500F3E5A20467BFA51017C5EB78C66AC0ECB9C20B370</t>
  </si>
  <si>
    <t>5AFA56089971017EE57A3403500F3E5A20467BFA51017C5EB78C66AC0ECB9C20B37B</t>
  </si>
  <si>
    <t>5AFA56089971017EE57A3403500F3E5BE216E79391017BF2A7BD11EAFC001</t>
  </si>
  <si>
    <t>목재 데크 설치비  바닥, 주재료비 별도  M2     ( 호표 275 )</t>
  </si>
  <si>
    <t>호표 275</t>
  </si>
  <si>
    <t>5AFA56089971017EE57A352A7AF0005A20467BFA51017C5EB78C66AC0ECB9C20B148</t>
  </si>
  <si>
    <t>5AFA56089971017EE57A352A7AF0005A20467BFA51017C5EB78C66AC0ECB9C20B37B</t>
  </si>
  <si>
    <t>5AFA56089971017EE57A352A7AF0005BE216E79391017BF2A7BD11EAFC001</t>
  </si>
  <si>
    <t>덤프트럭  8ton  HR     ( 호표 276 )</t>
  </si>
  <si>
    <t>5DE79666F14101781C472C1CFCADCED332F18DD2</t>
  </si>
  <si>
    <t>8ton</t>
  </si>
  <si>
    <t>호표 276</t>
  </si>
  <si>
    <t>5DE79666F14101781C472C1CFCADCED332F18D</t>
  </si>
  <si>
    <t>5DE79666F14101781C472C1CFCADCED332F18DD25DE79666F14101781C472C1CFCADCED332F18D</t>
  </si>
  <si>
    <t>5DE79666F14101781C472C1CFCADCED332F18DD25DF056BB70A1017E2B4E79705B17453BC43BB7</t>
  </si>
  <si>
    <t>5DE79666F14101781C472C1CFCADCED332F18DD25BE216E79391017BF2A7BD11EAFC001</t>
  </si>
  <si>
    <t>5DE79666F14101781C472C1CFCADCED332F18DD25A20467BFA51017C5EB78C66AC0ECB9C20B7DD</t>
  </si>
  <si>
    <t>트럭 트랙터 및 평판트레일러  20ton  HR     ( 호표 277 )</t>
  </si>
  <si>
    <t>5DE79666F141017ACF6356E06A3F5BC995F0F542</t>
  </si>
  <si>
    <t>트럭 트랙터 및 평판트레일러</t>
  </si>
  <si>
    <t>20ton</t>
  </si>
  <si>
    <t>호표 277</t>
  </si>
  <si>
    <t>5DE79666F141017ACF6356E06A3F5BC995F0F5</t>
  </si>
  <si>
    <t>5DE79666F141017ACF6356E06A3F5BC995F0F5425DE79666F141017ACF6356E06A3F5BC995F0F5</t>
  </si>
  <si>
    <t>5DE79666F141017ACF6356E06A3F5BC995F0F5425DF056BB70A1017E2B4E79705B17453BC43BB7</t>
  </si>
  <si>
    <t>5DE79666F141017ACF6356E06A3F5BC995F0F5425BE216E79391017BF2A7BD11EAFC001</t>
  </si>
  <si>
    <t>5DE79666F141017ACF6356E06A3F5BC995F0F5425A20467BFA51017C5EB78C66AC0ECB9C20B7DC</t>
  </si>
  <si>
    <t>트럭탑재형 크레인  10ton  HR     ( 호표 278 )</t>
  </si>
  <si>
    <t>5DE79666F141017AC9DBCB6845B718B1961D0A29</t>
  </si>
  <si>
    <t>트럭탑재형 크레인</t>
  </si>
  <si>
    <t>호표 278</t>
  </si>
  <si>
    <t>5DE79666F141017AC9DBCB6845B718B1961D0A</t>
  </si>
  <si>
    <t>5DE79666F141017AC9DBCB6845B718B1961D0A295DE79666F141017AC9DBCB6845B718B1961D0A</t>
  </si>
  <si>
    <t>5DE79666F141017AC9DBCB6845B718B1961D0A295DF056BB70A1017E2B4E79705B17453BC43BB7</t>
  </si>
  <si>
    <t>5DE79666F141017AC9DBCB6845B718B1961D0A295BE216E79391017BF2A7BD11EAFC001</t>
  </si>
  <si>
    <t>5DE79666F141017AC9DBCB6845B718B1961D0A295A20467BFA51017C5EB78C66AC0ECB9C20B7DD</t>
  </si>
  <si>
    <t>중 기 단 가 목 록</t>
  </si>
  <si>
    <t>비    고</t>
  </si>
  <si>
    <t>START</t>
  </si>
  <si>
    <t>중 기 단 가 산 출 서</t>
  </si>
  <si>
    <t>산    출    내    역</t>
  </si>
  <si>
    <t>코드</t>
  </si>
  <si>
    <t>품명</t>
  </si>
  <si>
    <t>규격</t>
  </si>
  <si>
    <t>산근 1</t>
  </si>
  <si>
    <t xml:space="preserve">터파기/토사  보통, 굴삭기 0.7m3 90%, 인력10%  M3  ( 산근 1 ) </t>
  </si>
  <si>
    <t>C</t>
  </si>
  <si>
    <t xml:space="preserve"> 굴삭기(무한궤도),0.7㎥90%+인력10% M3 </t>
  </si>
  <si>
    <t>C!</t>
  </si>
  <si>
    <t>'굴삭기(무한궤도),0.7㎥90%+인력10% M3'</t>
  </si>
  <si>
    <t xml:space="preserve"> </t>
  </si>
  <si>
    <t xml:space="preserve">Q1  바켓용량(M3)  =0.70   </t>
  </si>
  <si>
    <t>q1 '바켓용량(M3)' =0.70</t>
  </si>
  <si>
    <t xml:space="preserve">K   바켓계수(양호1.1,보통0.90,불량0.70,파쇄암0.55) = 0.90   </t>
  </si>
  <si>
    <t>k  '바켓계수(양호1.1,보통0.90,불량0.70,파쇄암0.55)'= 0.90</t>
  </si>
  <si>
    <t xml:space="preserve">F   토량환산계수(1/L) = 1/1.25= 0.8 </t>
  </si>
  <si>
    <t>f  '토량환산계수(1/L)'= 1/1.25=?</t>
  </si>
  <si>
    <t xml:space="preserve">E1  터파기에 대하여 -0.05 =0.05    </t>
  </si>
  <si>
    <t xml:space="preserve">E1 '터파기에 대하여 -0.05'=0.05 </t>
  </si>
  <si>
    <t xml:space="preserve">E   작업효율사질토(양호0.85,보통0.70,불량0.55) = 0.70-E1= 0.65 </t>
  </si>
  <si>
    <t>E  '작업효율사질토(양호0.85,보통0.70,불량0.55)'= 0.70-E1=?</t>
  </si>
  <si>
    <t xml:space="preserve">CM  1회 싸이클시간(135˚SEC) =20   </t>
  </si>
  <si>
    <t>Cm '1회 싸이클시간(135˚SEC)'=20</t>
  </si>
  <si>
    <t xml:space="preserve">Q   시간당 작업량 (M3/HR) = 3600*Q1*K*F*E/CM/0.9= 65.52 </t>
  </si>
  <si>
    <t>Q  '시간당 작업량 (M3/Hr)'= 3600*q1*k*f*E/Cm/0.9=?</t>
  </si>
  <si>
    <t xml:space="preserve"> 재료비:  18268 / 65.52 = 278.8 </t>
  </si>
  <si>
    <t>'재료비:' ~00000201007000000.M~ / {Q} =?MA+</t>
  </si>
  <si>
    <t xml:space="preserve"> 노무비:  38972 / 65.52 = 594.8 </t>
  </si>
  <si>
    <t>'노무비:' ~00000201007000000.L~ / {Q} =?LA+</t>
  </si>
  <si>
    <t xml:space="preserve"> 경  비:  21214 / 65.52 = 323.7 </t>
  </si>
  <si>
    <t>'경  비:' ~00000201007000000.E~ / {Q} =?EQ+</t>
  </si>
  <si>
    <t xml:space="preserve">  소  계    </t>
  </si>
  <si>
    <t>&gt;'소  계'</t>
  </si>
  <si>
    <t xml:space="preserve"> 인력터파기,0-1m,보통인부0.2인*10% </t>
  </si>
  <si>
    <t>'인력터파기,0-1m,보통인부0.2인*10%'</t>
  </si>
  <si>
    <t xml:space="preserve">Q   시간당 작업량 (M3/HR) = 1/8/0.2/0.1= 6.25 </t>
  </si>
  <si>
    <t>Q  '시간당 작업량 (M3/Hr)'= 1/8/0.2/0.1=?</t>
  </si>
  <si>
    <t xml:space="preserve"> 보통인부   1인/8HR*작업시간</t>
  </si>
  <si>
    <t>'보통인부   1인/8HR*작업시간</t>
  </si>
  <si>
    <t xml:space="preserve"> 노무비:  125427*1/8/6.25  = 2508.5 </t>
  </si>
  <si>
    <t>'노무비:' ~L001010101000002.L~*1/8/{Q}  =?LA+</t>
  </si>
  <si>
    <t xml:space="preserve">  총  계</t>
  </si>
  <si>
    <t>산근 2</t>
  </si>
  <si>
    <t xml:space="preserve">토사 운반/단지외 15km  보통, 덤프 24ton+굴삭기 0.7m3(고르기 별도)  M3  ( 산근 2 ) </t>
  </si>
  <si>
    <t xml:space="preserve"> 운반거리 L=15KN,(적재,고르기별도) M3    </t>
  </si>
  <si>
    <t>'운반거리 L=15KN,(적재,고르기별도) M3'</t>
  </si>
  <si>
    <t xml:space="preserve"> 차량속도= 30KM/V1,35KM/V2,35KM/V3,35KM/V4,30KM/V5,35KM/V6     </t>
  </si>
  <si>
    <t>'차량속도= 30KM/V1,35KM/V2,35KM/V3,35KM/V4,30KM/V5,35KM/V6 '</t>
  </si>
  <si>
    <t xml:space="preserve">     ○------------------0------------0----------------○10KM  </t>
  </si>
  <si>
    <t xml:space="preserve">   ' ○------------------0------------0----------------○10KM '</t>
  </si>
  <si>
    <t xml:space="preserve"> 운반거리=단지대L1=0.5KM,시내외L2=9.0KM,사토장L3=0.5KM    </t>
  </si>
  <si>
    <t>'운반거리=단지대L1=0.5KM,시내외L2=9.0KM,사토장L3=0.5KM'</t>
  </si>
  <si>
    <t xml:space="preserve"> 1.덤프트럭,24톤 </t>
  </si>
  <si>
    <t>'1.덤프트럭,24톤'</t>
  </si>
  <si>
    <t xml:space="preserve">T    적재용량(톤)  =24   </t>
  </si>
  <si>
    <t>T   '적재용량(톤)' =24</t>
  </si>
  <si>
    <t xml:space="preserve">R1   토석의 단위중량(톤)  =1.7   </t>
  </si>
  <si>
    <t>r1  '토석의 단위중량(톤)' =1.7</t>
  </si>
  <si>
    <t xml:space="preserve">L    토량 변화율  =1.25   </t>
  </si>
  <si>
    <t>L   '토량 변화율' =1.25</t>
  </si>
  <si>
    <t xml:space="preserve">Q1   1회 적재량(M3)  =T/R1*L= 17.647 </t>
  </si>
  <si>
    <t>q1  '1회 적재량(M3)' =T/r1*L=?</t>
  </si>
  <si>
    <t xml:space="preserve">F    토량 환산계수(1/L)  =1/L= 0.8 </t>
  </si>
  <si>
    <t>f   '토량 환산계수(1/L)' =1/L=?</t>
  </si>
  <si>
    <t xml:space="preserve">E    작업효율  =0.9   </t>
  </si>
  <si>
    <t>E   '작업효율' =0.9</t>
  </si>
  <si>
    <t xml:space="preserve">CMS  적재기계 1회 싸이클시간(SEC)  =20   </t>
  </si>
  <si>
    <t>Cms '적재기계 1회 싸이클시간(SEC)' =20</t>
  </si>
  <si>
    <t xml:space="preserve">V1   단지내적재운반속도(KM/HR)  =15   </t>
  </si>
  <si>
    <t>V1  '단지내적재운반속도(KM/HR)' =15</t>
  </si>
  <si>
    <t xml:space="preserve">V2   단지내공차운반속도(KM/HR)  =20   </t>
  </si>
  <si>
    <t>V2  '단지내공차운반속도(KM/HR)' =20</t>
  </si>
  <si>
    <t xml:space="preserve">V3   시내외포장적재운반속도(KM/HR)  =35   </t>
  </si>
  <si>
    <t>V3  '시내외포장적재운반속도(KM/HR)' =35</t>
  </si>
  <si>
    <t xml:space="preserve">V4   시내외포장공차운반속도(KM/HR)  =35   </t>
  </si>
  <si>
    <t>V4  '시내외포장공차운반속도(KM/HR)' =35</t>
  </si>
  <si>
    <t xml:space="preserve">V5   사토장적재운반속도(KM/HR)  =15   </t>
  </si>
  <si>
    <t>V5  '사토장적재운반속도(KM/HR)' =15</t>
  </si>
  <si>
    <t xml:space="preserve">V6   사토장공차운반속도(KM/HR)  =20   </t>
  </si>
  <si>
    <t>V6  '사토장공차운반속도(KM/HR)' =20</t>
  </si>
  <si>
    <t xml:space="preserve">L1   단지내운반거리(KM)  =0.5   </t>
  </si>
  <si>
    <t>L1  '단지내운반거리(KM)' =0.5</t>
  </si>
  <si>
    <t xml:space="preserve">L2   시내외포장(KM)  =15.0   </t>
  </si>
  <si>
    <t>L2  '시내외포장(KM)' =15.0</t>
  </si>
  <si>
    <t xml:space="preserve">L3   사토장비포장(KM)  =0.5   </t>
  </si>
  <si>
    <t>L3  '사토장비포장(KM)' =0.5</t>
  </si>
  <si>
    <t xml:space="preserve">T2   왕복시간(MIN)  =((L1/V1)+(L1/V2)+(L2/V3)+(L2/V4)+(L3/V5)+(L3/V6))*60= 58.4285 </t>
  </si>
  <si>
    <t>t2  '왕복시간(MIN)' =((L1/V1)+(L1/V2)+(L2/V3)+(L2/V4)+(L3/V5)+(L3/V6))*60=?</t>
  </si>
  <si>
    <t xml:space="preserve">T3   적하시간(MIN)양호0.5,보통0.8,불량1.1 =0.8   </t>
  </si>
  <si>
    <t>t3  '적하시간(MIN)양호0.5,보통0.8,불량1.1'=0.8</t>
  </si>
  <si>
    <t xml:space="preserve">T4   적재대기(MIN)양호0.15,보통0.42,불량0.7  =0.42   </t>
  </si>
  <si>
    <t>t4  '적재대기(MIN)양호0.15,보통0.42,불량0.7 '=0.42</t>
  </si>
  <si>
    <t xml:space="preserve">T5   적재합자동덮개설치및해체(MIN)  =0.5   </t>
  </si>
  <si>
    <t>t5  '적재합자동덮개설치및해체(MIN)' =0.5</t>
  </si>
  <si>
    <t xml:space="preserve">T6   세륜시간 (MIN)  =1.5   </t>
  </si>
  <si>
    <t>t6  '세륜시간 (MIN)' =1.5</t>
  </si>
  <si>
    <t xml:space="preserve">k    백호바켓계수  =1.1   </t>
  </si>
  <si>
    <t>k   '백호바켓계수' =1.1</t>
  </si>
  <si>
    <t xml:space="preserve">ES   작업효율(양호0.9,보통0.75,불량0.6) = 0.75   </t>
  </si>
  <si>
    <t>Es  '작업효율(양호0.9,보통0.75,불량0.6)'= 0.75</t>
  </si>
  <si>
    <t xml:space="preserve">N    덤프트럭 소요 백호 적재회수  =Q1/(0.7*K)= 22.92 </t>
  </si>
  <si>
    <t>n   '덤프트럭 소요 백호 적재회수' =q1/(0.7*k)=?</t>
  </si>
  <si>
    <t xml:space="preserve">CM   1회 싸이클 시간(MIN)  =CMS*N/(60*ES)+T2+T3+T4+T5+T6= 71.835 </t>
  </si>
  <si>
    <t>Cm  '1회 싸이클 시간(MIN)' =Cms*n/(60*Es)+t2+t3+t4+t5+t6=?</t>
  </si>
  <si>
    <t xml:space="preserve">Q    시간당 작업량(M3/HR)  =60*Q1*F*E/CM= 10.613 </t>
  </si>
  <si>
    <t>Q   '시간당 작업량(M3/HR)' =60*q1*f*E/Cm=?</t>
  </si>
  <si>
    <t xml:space="preserve"> 재료비:  40973 / 10.613 = 3860.6 </t>
  </si>
  <si>
    <t>'재료비:' ~00000602024000000.M~ / {Q} =?MA+</t>
  </si>
  <si>
    <t xml:space="preserve"> 노무비:  38972 / 10.613 = 3672.1 </t>
  </si>
  <si>
    <t>'노무비:' ~00000602024000000.L~ / {Q} =?LA+</t>
  </si>
  <si>
    <t xml:space="preserve"> 경  비:  27985 / 10.613 = 2636.8 </t>
  </si>
  <si>
    <t>'경  비:' ~00000602024000000.E~ / {Q} =?EQ+</t>
  </si>
  <si>
    <t xml:space="preserve">  소계    </t>
  </si>
  <si>
    <t>&gt;'소계'</t>
  </si>
  <si>
    <t xml:space="preserve"> 2.자동덮개시설,덤프15톤용 M3 </t>
  </si>
  <si>
    <t>'2.자동덮개시설,덤프15톤용 M3'</t>
  </si>
  <si>
    <t xml:space="preserve"> 재료비:  0 / 10.613 = 0 </t>
  </si>
  <si>
    <t>'재료비:' ~00000610024000000.M~ / {Q} =?MA+</t>
  </si>
  <si>
    <t xml:space="preserve"> 노무비:  0 / 10.613 = 0 </t>
  </si>
  <si>
    <t>'노무비:' ~00000610024000000.L~ / {Q} =?LA+</t>
  </si>
  <si>
    <t xml:space="preserve"> 경  비:  440 / 10.613 = 41.4 </t>
  </si>
  <si>
    <t>'경  비:' ~00000610024000000.E~ / {Q} =?EQ+</t>
  </si>
  <si>
    <t>산근 3</t>
  </si>
  <si>
    <t xml:space="preserve">토사 운반/단지외 15km(토목공사)  보통, 덤프 24ton+굴삭기 0.7m3(고르기 별도)  M3  ( 산근 3 ) </t>
  </si>
  <si>
    <t>산근 4</t>
  </si>
  <si>
    <t xml:space="preserve">되메우기/토사, 두께 10cm  보통, 굴삭기 0.7m3+플레이트콤팩터 1.5ton+인력 10%  M3  ( 산근 4 ) </t>
  </si>
  <si>
    <t xml:space="preserve"> 1.굴삭기 (무한궤도)0.7㎥M3  </t>
  </si>
  <si>
    <t>'1.굴삭기 (무한궤도)0.7㎥M3 '</t>
  </si>
  <si>
    <t xml:space="preserve">Q1  바켓용량(M3) = 0.7   </t>
  </si>
  <si>
    <t>q1 '바켓용량(M3)'= 0.7</t>
  </si>
  <si>
    <t xml:space="preserve">k   바켓계수 = 1.1   </t>
  </si>
  <si>
    <t>k  '바켓계수'= 1.1</t>
  </si>
  <si>
    <t xml:space="preserve">L1  흐트러진상태  =1.25   </t>
  </si>
  <si>
    <t>L1 '흐트러진상태' =1.25</t>
  </si>
  <si>
    <t xml:space="preserve">C   다져진상태 =0.875   </t>
  </si>
  <si>
    <t>C  '다져진상태'=0.875</t>
  </si>
  <si>
    <t xml:space="preserve">F   토량환산계(C/L) =C/L1= 0.7 </t>
  </si>
  <si>
    <t>f  '토량환산계(C/L)'=C/L1=?</t>
  </si>
  <si>
    <t xml:space="preserve">E   작업효율(양호0.9,보통0.75,불량0.6) = 0.75   </t>
  </si>
  <si>
    <t>E  '작업효율(양호0.9,보통0.75,불량0.6)'= 0.75</t>
  </si>
  <si>
    <t xml:space="preserve">CM  1회 싸이클시간(90˚SEC) =18   </t>
  </si>
  <si>
    <t>Cm '1회 싸이클시간(90˚sec)'=18</t>
  </si>
  <si>
    <t xml:space="preserve">Q   시간당 작업량 (M3/HR) = 3600*Q1*K*F*E/CM/0.9= 89.833 </t>
  </si>
  <si>
    <t xml:space="preserve"> 재료비:  18268 / 89.833 = 203.3 </t>
  </si>
  <si>
    <t xml:space="preserve"> 노무비:  38972 / 89.833 = 433.8 </t>
  </si>
  <si>
    <t xml:space="preserve"> 경  비:  21214 / 89.833 = 236.1 </t>
  </si>
  <si>
    <t xml:space="preserve"> 2.(인력되메우기 0.1+인력흙다짐 0.14)0.24인*10% </t>
  </si>
  <si>
    <t>'2.(인력되메우기 0.1+인력흙다짐 0.14)0.24인*10%'</t>
  </si>
  <si>
    <t xml:space="preserve">Q   시간당 작업량 (M3/HR) = 1/8/0.24/0.1= 5.208 </t>
  </si>
  <si>
    <t>Q  '시간당 작업량 (M3/Hr)'= 1/8/0.24/0.1=?</t>
  </si>
  <si>
    <t xml:space="preserve"> 노무비:  125427*1/8/5.208  = 3010.4 </t>
  </si>
  <si>
    <t xml:space="preserve"> 3.플레이트콤팩터,1.5톤 </t>
  </si>
  <si>
    <t>'3.플레이트콤팩터,1.5톤'</t>
  </si>
  <si>
    <t xml:space="preserve">V   다짐속도(KM/HR)  =1   </t>
  </si>
  <si>
    <t>V  '다짐속도(KM/HR)' =1</t>
  </si>
  <si>
    <t xml:space="preserve">W   유효 다짐 폭(M)  =0.45   </t>
  </si>
  <si>
    <t>W  '유효 다짐 폭(M)' =0.45</t>
  </si>
  <si>
    <t xml:space="preserve">D   다짐두께(M)  =0.1   </t>
  </si>
  <si>
    <t>D  '다짐두께(M)' =0.1</t>
  </si>
  <si>
    <t xml:space="preserve">E   작업효율(양호0.8,보통0.6,불량0.4) = 0.6   </t>
  </si>
  <si>
    <t>E  '작업효율(양호0.8,보통0.6,불량0.4)'= 0.6</t>
  </si>
  <si>
    <t xml:space="preserve">F   토량환산계(L1/L1) =L1/L1= 1 </t>
  </si>
  <si>
    <t>f  '토량환산계(L1/L1)'=L1/L1=?</t>
  </si>
  <si>
    <t xml:space="preserve">N   소요 다짐회수  =3   </t>
  </si>
  <si>
    <t>N  '소요 다짐회수' =3</t>
  </si>
  <si>
    <t xml:space="preserve">Q   시간당 작업량(M3/HR)  =1000*V*W*D*E*F/N/0.9= 10 </t>
  </si>
  <si>
    <t>Q  '시간당 작업량(M3/HR)' =1000*V*W*D*E*f/N/0.9=?</t>
  </si>
  <si>
    <t xml:space="preserve"> 재료비:  1765 / 10 = 176.5 </t>
  </si>
  <si>
    <t>'재료비:' ~00001730001500000.M~ / {Q} =?MA+</t>
  </si>
  <si>
    <t xml:space="preserve"> 노무비:  25683 / 10 = 2568.3 </t>
  </si>
  <si>
    <t>'노무비:' ~00001730001500000.L~ / {Q} =?LA+</t>
  </si>
  <si>
    <t xml:space="preserve"> 경  비:  546 / 10 = 54.6 </t>
  </si>
  <si>
    <t>'경  비:' ~00001730001500000.E~ / {Q} =?EQ+</t>
  </si>
  <si>
    <t xml:space="preserve">   합 계    </t>
  </si>
  <si>
    <t>&gt;&gt;'합 계'</t>
  </si>
  <si>
    <t>산근 5</t>
  </si>
  <si>
    <t xml:space="preserve">콘크리트 펌프차 타설(무근, 진동기無)  18m3, 슬럼프 15cm, 양호(매트기초 등)  회  ( 산근 5 ) </t>
  </si>
  <si>
    <t xml:space="preserve"> ※[] </t>
  </si>
  <si>
    <t>'※[1.시설유형(양호):매트기초 등 적용]'</t>
  </si>
  <si>
    <t xml:space="preserve">   [] </t>
  </si>
  <si>
    <t>'  [2.펌프차: 32m 적용]'</t>
  </si>
  <si>
    <t xml:space="preserve">   []  </t>
  </si>
  <si>
    <t xml:space="preserve">'  [3.믹서트럭진입조건(양호) 적용]' </t>
  </si>
  <si>
    <t>'  [※1.2.3 및 각종조건 타설 환경에 따라 변경사용 요망]'</t>
  </si>
  <si>
    <t xml:space="preserve">'  [압송관 필요시 "별산"] </t>
  </si>
  <si>
    <t xml:space="preserve">A  타설량 =18  M3    </t>
  </si>
  <si>
    <t>A '타설량'=18 'M3'</t>
  </si>
  <si>
    <t xml:space="preserve">FT 기준시간(슬럼프 15CM:무근1.10,철근1.25) =1.10 MIN     </t>
  </si>
  <si>
    <t xml:space="preserve">FT'기준시간(슬럼프 15CM:무근1.10,철근1.25)'=1.10'min' </t>
  </si>
  <si>
    <t xml:space="preserve">N  펌프차 이동횟수 =0    </t>
  </si>
  <si>
    <t xml:space="preserve">N '펌프차 이동횟수'=0 </t>
  </si>
  <si>
    <t xml:space="preserve">F1 시설유형(양호1.0,보통1.20,불량1.4,매우불량4.0) =1.0   </t>
  </si>
  <si>
    <t>f1'시설유형(양호1.0,보통1.20,불량1.4,매우불량4.0)'=1.0</t>
  </si>
  <si>
    <t xml:space="preserve">F2 믹서트럭 진입조건(양호1.0,보통1.20,불량1.40) =1.0    </t>
  </si>
  <si>
    <t xml:space="preserve">f2'믹서트럭 진입조건(양호1.0,보통1.20,불량1.40)'=1.0 </t>
  </si>
  <si>
    <t xml:space="preserve">t1 펌프차 셋팅 =20  min    </t>
  </si>
  <si>
    <t>t1'펌프차 셋팅'=20 'min'</t>
  </si>
  <si>
    <t xml:space="preserve">t2 펌프차 마감 =20  min    </t>
  </si>
  <si>
    <t>t2'펌프차 마감'=20 'min'</t>
  </si>
  <si>
    <t xml:space="preserve">t3 펌프차 이동 및 재셋팅  =30*N = 0 </t>
  </si>
  <si>
    <t xml:space="preserve">t3'펌프차 이동 및 재셋팅' =30*N =? 'min/회당' </t>
  </si>
  <si>
    <t xml:space="preserve">T4 펌프차 타설(기준시간×F1×F2×타설량) =FT*F1*F2*A= 19.8 </t>
  </si>
  <si>
    <t>t4'펌프차 타설(기준시간×f1×f2×타설량)'=FT*f1*f2*A=?</t>
  </si>
  <si>
    <t xml:space="preserve">F  작업계수 =0.7    </t>
  </si>
  <si>
    <t xml:space="preserve">F '작업계수'=0.7 </t>
  </si>
  <si>
    <t xml:space="preserve">TC 콘크리트펌프차 운전시간  =(T1+T2+T3+T4)/F= 85.4285 </t>
  </si>
  <si>
    <t xml:space="preserve">Tc'콘크리트펌프차 운전시간' =(t1+t2+t3+t4)/F=? </t>
  </si>
  <si>
    <t xml:space="preserve">Tb 인력에 의한 타설준비 및 마무리 시간  =25  min    </t>
  </si>
  <si>
    <t>Tb'인력에 의한 타설준비 및 마무리 시간' =25 'min'</t>
  </si>
  <si>
    <t xml:space="preserve">T  전체작업소요시간  = Tc+Tb = 110.4285 </t>
  </si>
  <si>
    <t xml:space="preserve">T '전체작업소요시간' = Tc+Tb =? </t>
  </si>
  <si>
    <t xml:space="preserve">TT 작업소요시간(MIN/M3)  = T/A= 6.1349 </t>
  </si>
  <si>
    <t>TT'작업소요시간(min/M3)' = T/A=?</t>
  </si>
  <si>
    <t xml:space="preserve">Q   시간당 작업작업량(회/HR) =60/T= 0.543 </t>
  </si>
  <si>
    <t xml:space="preserve">Q  '시간당 작업작업량(회/HR)'=60/T=? </t>
  </si>
  <si>
    <t xml:space="preserve"> ◈배치인원</t>
  </si>
  <si>
    <t>'◈배치인원</t>
  </si>
  <si>
    <t xml:space="preserve"> 1.인원   </t>
  </si>
  <si>
    <t xml:space="preserve">'1.인원 ' </t>
  </si>
  <si>
    <t xml:space="preserve"> []=0, [2]=0, [3]=0     </t>
  </si>
  <si>
    <t xml:space="preserve"> [1]=0, [2]=0, [3]=0  </t>
  </si>
  <si>
    <t xml:space="preserve"> 콘크리트공 (5-1)인/8HR*작업시간 </t>
  </si>
  <si>
    <t>'콘크리트공 (5-1)인/8HR*작업시간'</t>
  </si>
  <si>
    <t xml:space="preserve"> 노무비:  198242*4/8/0.543 = 182543.2 </t>
  </si>
  <si>
    <t xml:space="preserve">'노무비:' ~L001010101000013.L~*4/8/{Q} =?LA+:LA1 </t>
  </si>
  <si>
    <t xml:space="preserve"> 특별인부 (2-1)인/8HR*작업시간 </t>
  </si>
  <si>
    <t>'특별인부 (2-1)인/8HR*작업시간'</t>
  </si>
  <si>
    <t xml:space="preserve"> 노무비:  152019*1/8/0.543 = 34995.1 </t>
  </si>
  <si>
    <t xml:space="preserve">'노무비:' ~L001010101000003.L~*1/8/{Q} =?LA+:LA2 </t>
  </si>
  <si>
    <t xml:space="preserve"> 보통인부 2인/8HR*작업시간 </t>
  </si>
  <si>
    <t>'보통인부 2인/8HR*작업시간'</t>
  </si>
  <si>
    <t xml:space="preserve"> 노무비:  125427*2/8/0.543 = 57747.2 </t>
  </si>
  <si>
    <t>'노무비:' ~L001010101000002.L~*2/8/{Q} =?LA+:LA3</t>
  </si>
  <si>
    <t xml:space="preserve">   소  계    </t>
  </si>
  <si>
    <t xml:space="preserve"> &gt;'소  계'</t>
  </si>
  <si>
    <t xml:space="preserve">  </t>
  </si>
  <si>
    <t xml:space="preserve"> ◈사용기계  </t>
  </si>
  <si>
    <t>'◈사용기계 '</t>
  </si>
  <si>
    <t xml:space="preserve">TTC 작업소요시간(MIN/M3)  = TC/A= 4.746 </t>
  </si>
  <si>
    <t>TTc'작업소요시간(min/M3)' = Tc/A=?</t>
  </si>
  <si>
    <t xml:space="preserve">QC   시간당 작업작업량(회/HR) =60/TC= 0.7023 </t>
  </si>
  <si>
    <t xml:space="preserve">Qc  '시간당 작업작업량(회/HR)'=60/Tc=? </t>
  </si>
  <si>
    <t xml:space="preserve"> 2.콘크리트 펌프차, 32M(80∼95㎥/HR)    </t>
  </si>
  <si>
    <t xml:space="preserve">'2.콘크리트 펌프차, 32m(80∼95㎥/hr) '  </t>
  </si>
  <si>
    <t xml:space="preserve"> 재료비:  30148 / 0.7023 = 42927.5 </t>
  </si>
  <si>
    <t>'재료비:' ~00004504003200000.M~ / {Qc} =?MA+</t>
  </si>
  <si>
    <t xml:space="preserve"> 노무비:  38972 / 0.7023 = 55491.9 </t>
  </si>
  <si>
    <t xml:space="preserve">'노무비:' ~00004504003200000.L~ / {Qc} =?LA+ </t>
  </si>
  <si>
    <t xml:space="preserve"> 경  비:  59755 / 0.7023 = 85084.7 </t>
  </si>
  <si>
    <t>'경  비:' ~00004504003200000.E~ / {Qc} =?EQ+</t>
  </si>
  <si>
    <t xml:space="preserve"> 3.잡재료비(인력품의 5%): (182543.2+34995.1+57747.2)*0.05 = 13764.2 </t>
  </si>
  <si>
    <t xml:space="preserve">'3.잡재료비(인력품의 5%):'({LA1}+{LA2}+{LA3})*0.05 =?EQ+                                                                                                             </t>
  </si>
  <si>
    <t>산근 6</t>
  </si>
  <si>
    <t xml:space="preserve">콘크리트 펌프차 타설(무근, 진동기有)  51m3, 슬럼프 15cm, 양호(매트기초 등)  회  ( 산근 6 ) </t>
  </si>
  <si>
    <t xml:space="preserve">A  타설량 =51  M3    </t>
  </si>
  <si>
    <t>A '타설량'=51 'M3'</t>
  </si>
  <si>
    <t xml:space="preserve">T4 펌프차 타설(기준시간×F1×F2×타설량) =FT*F1*F2*A= 56.1 </t>
  </si>
  <si>
    <t xml:space="preserve">TC 콘크리트펌프차 운전시간  =(T1+T2+T3+T4)/F= 137.2857 </t>
  </si>
  <si>
    <t xml:space="preserve">T  전체작업소요시간  = Tc+Tb = 162.2857 </t>
  </si>
  <si>
    <t xml:space="preserve">TT 작업소요시간(MIN/M3)  = T/A= 3.182 </t>
  </si>
  <si>
    <t xml:space="preserve">Q   시간당 작업작업량(회/HR) =60/T= 0.37 </t>
  </si>
  <si>
    <t xml:space="preserve"> 콘크리트공 5인/8HR*작업시간 </t>
  </si>
  <si>
    <t>'콘크리트공 5인/8HR*작업시간'</t>
  </si>
  <si>
    <t xml:space="preserve"> 노무비:  198242*5/8/0.37 = 334868.2 </t>
  </si>
  <si>
    <t xml:space="preserve">'노무비:' ~L001010101000013.L~*5/8/{Q} =?LA+:LA1 </t>
  </si>
  <si>
    <t xml:space="preserve"> 특별인부 2인/8HR*작업시간 </t>
  </si>
  <si>
    <t>'특별인부 2인/8HR*작업시간'</t>
  </si>
  <si>
    <t xml:space="preserve"> 노무비:  152019*2/8/0.37 = 102715.5 </t>
  </si>
  <si>
    <t xml:space="preserve">'노무비:' ~L001010101000003.L~*2/8/{Q} =?LA+:LA2 </t>
  </si>
  <si>
    <t xml:space="preserve"> 노무비:  125427*2/8/0.37 = 84747.9 </t>
  </si>
  <si>
    <t xml:space="preserve">TTC 작업소요시간(MIN/M3)  = TC/A= 2.6918 </t>
  </si>
  <si>
    <t xml:space="preserve">QC   시간당 작업작업량(회/HR) =60/TC= 0.437 </t>
  </si>
  <si>
    <t xml:space="preserve"> 재료비:  30148 / 0.437 = 68988.5 </t>
  </si>
  <si>
    <t xml:space="preserve"> 노무비:  38972 / 0.437 = 89180.7 </t>
  </si>
  <si>
    <t xml:space="preserve"> 경  비:  59755 / 0.437 = 136739.1 </t>
  </si>
  <si>
    <t xml:space="preserve"> 3.잡재료비(인력품의 5%): (334868.2+102715.5+84747.9)*0.05 = 26116.5 </t>
  </si>
  <si>
    <t>산근 7</t>
  </si>
  <si>
    <t xml:space="preserve">콘크리트 펌프차 타설(매트기초 등)  221m3, 슬럼프 15cm, 양호  회  ( 산근 7 ) </t>
  </si>
  <si>
    <t xml:space="preserve">A  타설량 =221  M3    </t>
  </si>
  <si>
    <t>A '타설량'=221 'M3'</t>
  </si>
  <si>
    <t xml:space="preserve">FT 기준시간(슬럼프 15CM:무근1.10,철근1.25) =1.25 MIN     </t>
  </si>
  <si>
    <t xml:space="preserve">FT'기준시간(슬럼프 15CM:무근1.10,철근1.25)'=1.25'min' </t>
  </si>
  <si>
    <t xml:space="preserve">T4 펌프차 타설(기준시간×F1×F2×타설량) =FT*F1*F2*A= 276.25 </t>
  </si>
  <si>
    <t xml:space="preserve">F  작업계수 =0.9    </t>
  </si>
  <si>
    <t xml:space="preserve">F '작업계수'=0.9 </t>
  </si>
  <si>
    <t xml:space="preserve">TC 콘크리트펌프차 운전시간  =(T1+T2+T3+T4)/F= 351.3888 </t>
  </si>
  <si>
    <t xml:space="preserve">Tb 인력에 의한 타설준비 및 마무리 시간  =45  min    </t>
  </si>
  <si>
    <t>Tb'인력에 의한 타설준비 및 마무리 시간' =45 'min'</t>
  </si>
  <si>
    <t xml:space="preserve">T  전체작업소요시간  = Tc+Tb = 396.3888 </t>
  </si>
  <si>
    <t xml:space="preserve">TT 작업소요시간(MIN/M3)  = T/A= 1.7936 </t>
  </si>
  <si>
    <t xml:space="preserve">Q   시간당 작업작업량(회/HR) =60/T= 0.151 </t>
  </si>
  <si>
    <t xml:space="preserve"> 콘크리트공 6인/8HR*작업시간 </t>
  </si>
  <si>
    <t>'콘크리트공 6인/8HR*작업시간'</t>
  </si>
  <si>
    <t xml:space="preserve"> 노무비:  198242*6/8/0.151 = 984645.6 </t>
  </si>
  <si>
    <t xml:space="preserve">'노무비:' ~L001010101000013.L~*6/8/{Q} =?LA+:LA1 </t>
  </si>
  <si>
    <t xml:space="preserve"> 특별인부 3인/8HR*작업시간 </t>
  </si>
  <si>
    <t>'특별인부 3인/8HR*작업시간'</t>
  </si>
  <si>
    <t xml:space="preserve"> 노무비:  152019*3/8/0.151 = 377530.6 </t>
  </si>
  <si>
    <t xml:space="preserve">'노무비:' ~L001010101000003.L~*3/8/{Q} =?LA+:LA2 </t>
  </si>
  <si>
    <t xml:space="preserve"> 노무비:  125427*2/8/0.151 = 207660.5 </t>
  </si>
  <si>
    <t xml:space="preserve">TTC 작업소요시간(MIN/M3)  = TC/A= 1.5899 </t>
  </si>
  <si>
    <t xml:space="preserve">QC   시간당 작업작업량(회/HR) =60/TC= 0.1707 </t>
  </si>
  <si>
    <t xml:space="preserve"> 재료비:  30148 / 0.1707 = 176613.9 </t>
  </si>
  <si>
    <t xml:space="preserve"> 노무비:  38972 / 0.1707 = 228306.9 </t>
  </si>
  <si>
    <t xml:space="preserve"> 경  비:  59755 / 0.1707 = 350058.5 </t>
  </si>
  <si>
    <t xml:space="preserve"> 3.잡재료비(인력품의 3%): (984645.6+377530.6+207660.5)*0.03 = 47095.1 </t>
  </si>
  <si>
    <t xml:space="preserve">'3.잡재료비(인력품의 3%):'({LA1}+{LA2}+{LA3})*0.03 =?EQ+                                                                                                             </t>
  </si>
  <si>
    <t>산근 8</t>
  </si>
  <si>
    <t xml:space="preserve">콘크리트 펌프차 타설(벽,기둥,슬래브 등)  69m3, 슬럼프 15cm, 양호  회  ( 산근 8 ) </t>
  </si>
  <si>
    <t>'※[1.시설유형(보통):벽,기둥,보,슬라브,교대,교각등 적용]'</t>
  </si>
  <si>
    <t xml:space="preserve">A  타설량 =69  M3    </t>
  </si>
  <si>
    <t>A '타설량'=69 'M3'</t>
  </si>
  <si>
    <t xml:space="preserve">F1 시설유형(양호1.0,보통1.20,불량1.4,매우불량4.0) =1.2   </t>
  </si>
  <si>
    <t>f1'시설유형(양호1.0,보통1.20,불량1.4,매우불량4.0)'=1.2</t>
  </si>
  <si>
    <t xml:space="preserve">T4 펌프차 타설(기준시간×F1×F2×타설량) =FT*F1*F2*A= 103.5 </t>
  </si>
  <si>
    <t xml:space="preserve">TC 콘크리트펌프차 운전시간  =(T1+T2+T3+T4)/F= 205 </t>
  </si>
  <si>
    <t xml:space="preserve">T  전체작업소요시간  = Tc+Tb = 230 </t>
  </si>
  <si>
    <t xml:space="preserve">TT 작업소요시간(MIN/M3)  = T/A= 3.3333 </t>
  </si>
  <si>
    <t xml:space="preserve">Q   시간당 작업작업량(회/HR) =60/T= 0.261 </t>
  </si>
  <si>
    <t xml:space="preserve"> 노무비:  198242*5/8/0.261 = 474717.4 </t>
  </si>
  <si>
    <t xml:space="preserve"> 노무비:  152019*2/8/0.261 = 145612 </t>
  </si>
  <si>
    <t xml:space="preserve"> 노무비:  125427*2/8/0.261 = 120140.8 </t>
  </si>
  <si>
    <t xml:space="preserve">TTC 작업소요시간(MIN/M3)  = TC/A= 2.971 </t>
  </si>
  <si>
    <t xml:space="preserve">QC   시간당 작업작업량(회/HR) =60/TC= 0.2926 </t>
  </si>
  <si>
    <t xml:space="preserve"> 재료비:  30148 / 0.2926 = 103034.8 </t>
  </si>
  <si>
    <t xml:space="preserve"> 노무비:  38972 / 0.2926 = 133192 </t>
  </si>
  <si>
    <t xml:space="preserve"> 경  비:  59755 / 0.2926 = 204220.7 </t>
  </si>
  <si>
    <t xml:space="preserve"> 3.잡재료비(인력품의 5%): (474717.4+145612+120140.8)*0.05 = 37023.5 </t>
  </si>
  <si>
    <t>산근 9</t>
  </si>
  <si>
    <t xml:space="preserve">콘크리트 펌프차 타설(벽,기둥,슬래브 등)  157m3, 슬럼프 15cm, 양호  회  ( 산근 9 ) </t>
  </si>
  <si>
    <t xml:space="preserve">A  타설량 =157  M3    </t>
  </si>
  <si>
    <t>A '타설량'=157 'M3'</t>
  </si>
  <si>
    <t xml:space="preserve">T4 펌프차 타설(기준시간×F1×F2×타설량) =FT*F1*F2*A= 235.5 </t>
  </si>
  <si>
    <t xml:space="preserve">F  작업계수 =0.8    </t>
  </si>
  <si>
    <t xml:space="preserve">F '작업계수'=0.8 </t>
  </si>
  <si>
    <t xml:space="preserve">TC 콘크리트펌프차 운전시간  =(T1+T2+T3+T4)/F= 344.375 </t>
  </si>
  <si>
    <t xml:space="preserve">Tb 인력에 의한 타설준비 및 마무리 시간  =35  min    </t>
  </si>
  <si>
    <t>Tb'인력에 의한 타설준비 및 마무리 시간' =35 'min'</t>
  </si>
  <si>
    <t xml:space="preserve">T  전체작업소요시간  = Tc+Tb = 379.375 </t>
  </si>
  <si>
    <t xml:space="preserve">TT 작업소요시간(MIN/M3)  = T/A= 2.4164 </t>
  </si>
  <si>
    <t xml:space="preserve">Q   시간당 작업작업량(회/HR) =60/T= 0.158 </t>
  </si>
  <si>
    <t xml:space="preserve"> 노무비:  198242*6/8/0.158 = 941022.1 </t>
  </si>
  <si>
    <t xml:space="preserve"> 노무비:  152019*2/8/0.158 = 240536.3 </t>
  </si>
  <si>
    <t xml:space="preserve"> 노무비:  125427*2/8/0.158 = 198460.4 </t>
  </si>
  <si>
    <t xml:space="preserve">TTC 작업소요시간(MIN/M3)  = TC/A= 2.1934 </t>
  </si>
  <si>
    <t xml:space="preserve">QC   시간당 작업작업량(회/HR) =60/TC= 0.1742 </t>
  </si>
  <si>
    <t xml:space="preserve"> 재료비:  30148 / 0.1742 = 173065.4 </t>
  </si>
  <si>
    <t xml:space="preserve"> 노무비:  38972 / 0.1742 = 223719.8 </t>
  </si>
  <si>
    <t xml:space="preserve"> 경  비:  59755 / 0.1742 = 343025.2 </t>
  </si>
  <si>
    <t xml:space="preserve"> 3.잡재료비(인력품의 4%): (941022.1+240536.3+198460.4)*0.04 = 55200.7 </t>
  </si>
  <si>
    <t xml:space="preserve">'3.잡재료비(인력품의 4%):'({LA1}+{LA2}+{LA3})*0.04 =?EQ+                                                                                                             </t>
  </si>
  <si>
    <t>산근 10</t>
  </si>
  <si>
    <t xml:space="preserve">콘크리트 펌프차 타설(벽,기둥,슬래브 등)  172m3, 슬럼프 15cm, 양호  회  ( 산근 10 ) </t>
  </si>
  <si>
    <t xml:space="preserve">A  타설량 =172  M3    </t>
  </si>
  <si>
    <t>A '타설량'=172 'M3'</t>
  </si>
  <si>
    <t xml:space="preserve">T4 펌프차 타설(기준시간×F1×F2×타설량) =FT*F1*F2*A= 258 </t>
  </si>
  <si>
    <t xml:space="preserve">TC 콘크리트펌프차 운전시간  =(T1+T2+T3+T4)/F= 372.5 </t>
  </si>
  <si>
    <t xml:space="preserve">T  전체작업소요시간  = Tc+Tb = 407.5 </t>
  </si>
  <si>
    <t xml:space="preserve">TT 작업소요시간(MIN/M3)  = T/A= 2.3691 </t>
  </si>
  <si>
    <t xml:space="preserve">Q   시간당 작업작업량(회/HR) =60/T= 0.147 </t>
  </si>
  <si>
    <t xml:space="preserve"> 노무비:  198242*6/8/0.147 = 1011438.7 </t>
  </si>
  <si>
    <t xml:space="preserve"> 노무비:  152019*2/8/0.147 = 258535.7 </t>
  </si>
  <si>
    <t xml:space="preserve"> 노무비:  125427*2/8/0.147 = 213311.2 </t>
  </si>
  <si>
    <t xml:space="preserve">TTC 작업소요시간(MIN/M3)  = TC/A= 2.1656 </t>
  </si>
  <si>
    <t xml:space="preserve">QC   시간당 작업작업량(회/HR) =60/TC= 0.161 </t>
  </si>
  <si>
    <t xml:space="preserve"> 재료비:  30148 / 0.161 = 187254.6 </t>
  </si>
  <si>
    <t xml:space="preserve"> 노무비:  38972 / 0.161 = 242062.1 </t>
  </si>
  <si>
    <t xml:space="preserve"> 경  비:  59755 / 0.161 = 371149 </t>
  </si>
  <si>
    <t xml:space="preserve"> 3.잡재료비(인력품의 4%): (1011438.7+258535.7+213311.2)*0.04 = 59331.4 </t>
  </si>
  <si>
    <t>산근 11</t>
  </si>
  <si>
    <t xml:space="preserve">콘크리트 펌프차 타설(벽,기둥,슬래브 등)  185m3, 슬럼프 15cm, 양호  회  ( 산근 11 ) </t>
  </si>
  <si>
    <t xml:space="preserve">A  타설량 =185  M3    </t>
  </si>
  <si>
    <t>A '타설량'=185 'M3'</t>
  </si>
  <si>
    <t xml:space="preserve">T4 펌프차 타설(기준시간×F1×F2×타설량) =FT*F1*F2*A= 277.5 </t>
  </si>
  <si>
    <t xml:space="preserve">TC 콘크리트펌프차 운전시간  =(T1+T2+T3+T4)/F= 396.875 </t>
  </si>
  <si>
    <t xml:space="preserve">T  전체작업소요시간  = Tc+Tb = 431.875 </t>
  </si>
  <si>
    <t xml:space="preserve">TT 작업소요시간(MIN/M3)  = T/A= 2.3344 </t>
  </si>
  <si>
    <t xml:space="preserve">Q   시간당 작업작업량(회/HR) =60/T= 0.139 </t>
  </si>
  <si>
    <t xml:space="preserve"> 노무비:  198242*6/8/0.139 = 1069651 </t>
  </si>
  <si>
    <t xml:space="preserve"> 노무비:  152019*2/8/0.139 = 273415.4 </t>
  </si>
  <si>
    <t xml:space="preserve"> 노무비:  125427*2/8/0.139 = 225588.1 </t>
  </si>
  <si>
    <t xml:space="preserve">TTC 작업소요시간(MIN/M3)  = TC/A= 2.1452 </t>
  </si>
  <si>
    <t xml:space="preserve">QC   시간당 작업작업량(회/HR) =60/TC= 0.1511 </t>
  </si>
  <si>
    <t xml:space="preserve"> 재료비:  30148 / 0.1511 = 199523.4 </t>
  </si>
  <si>
    <t xml:space="preserve"> 노무비:  38972 / 0.1511 = 257921.9 </t>
  </si>
  <si>
    <t xml:space="preserve"> 경  비:  59755 / 0.1511 = 395466.5 </t>
  </si>
  <si>
    <t xml:space="preserve"> 3.잡재료비(인력품의 4%): (1069651+273415.4+225588.1)*0.04 = 62746.1 </t>
  </si>
  <si>
    <t>산근 12</t>
  </si>
  <si>
    <t xml:space="preserve">시멘트운반  L:20km, 덤프 8ton  포  ( 산근 12 ) </t>
  </si>
  <si>
    <t xml:space="preserve"> 운반거리 L=20KM 덤프트럭(8톤), 포대당    </t>
  </si>
  <si>
    <t>'운반거리 L=20KM 덤프트럭(8톤), 포대당'</t>
  </si>
  <si>
    <t xml:space="preserve"> 차량속도= 25/V1,25/V2,40KM/V3,40KM/V4,25KM/V5,25KM/V6     </t>
  </si>
  <si>
    <t>'차량속도= 25/V1,25/V2,40KM/V3,40KM/V4,25KM/V5,25KM/V6 '</t>
  </si>
  <si>
    <t xml:space="preserve"> 하치장○-----------------0------------0---------○20KM  </t>
  </si>
  <si>
    <t>'하치장○-----------------0------------0---------○20KM '</t>
  </si>
  <si>
    <t xml:space="preserve"> 운반거리=하치장L1=0.0KM,시내L2=19.5KM,공사장L3=0.5KM    </t>
  </si>
  <si>
    <t>'운반거리=하치장L1=0.0KM,시내L2=19.5KM,공사장L3=0.5KM'</t>
  </si>
  <si>
    <t xml:space="preserve"> 인력운반 (품셈 1-23) 적재비(하치장 상차도 미계상,공장상차도 계상) </t>
  </si>
  <si>
    <t>'인력운반 (품셈 1-23) 적재비(하치장 상차도 미계상,공장상차도 계상)'</t>
  </si>
  <si>
    <t xml:space="preserve"> L    소운반거리(M)  =20   </t>
  </si>
  <si>
    <t xml:space="preserve"> L   '소운반거리(M)' =20</t>
  </si>
  <si>
    <t xml:space="preserve"> A    1회 운반량(BG)  =1   </t>
  </si>
  <si>
    <t xml:space="preserve"> A   '1회 운반량(BG)' =1</t>
  </si>
  <si>
    <t xml:space="preserve"> T    단위(KG)  =8000   </t>
  </si>
  <si>
    <t xml:space="preserve"> T   '단위(KG)' =8000</t>
  </si>
  <si>
    <t xml:space="preserve"> RT   단위중량(KG)  =40   </t>
  </si>
  <si>
    <t xml:space="preserve"> RT  '단위중량(KG)' =40</t>
  </si>
  <si>
    <t xml:space="preserve"> MV   운반인부의 속도2500M/HR  =2500/60= 41.6666 </t>
  </si>
  <si>
    <t xml:space="preserve"> MV  '운반인부의 속도2500M/HR' =2500/60=?</t>
  </si>
  <si>
    <t xml:space="preserve"> T1   어깨메고부리기시간(MIN)  =2.0   </t>
  </si>
  <si>
    <t xml:space="preserve"> T1  '어깨메고부리기시간(MIN)' =2.0</t>
  </si>
  <si>
    <t xml:space="preserve"> QT   차량 1대당 적재용량(BG)  =T/RT= 200 </t>
  </si>
  <si>
    <t xml:space="preserve"> QT  '차량 1대당 적재용량(BG)' =T/RT=?</t>
  </si>
  <si>
    <t xml:space="preserve"> N    차량 1대당 소요운반회수  =QT/A= 200 </t>
  </si>
  <si>
    <t xml:space="preserve"> N   '차량 1대당 소요운반회수' =QT/A=?</t>
  </si>
  <si>
    <t xml:space="preserve"> CMS  운반 1회당 소요시간(MIN)  =L*2/MV+T1= 2.96 </t>
  </si>
  <si>
    <t xml:space="preserve"> CMS '운반 1회당 소요시간(MIN)' =L*2/MV+T1=?</t>
  </si>
  <si>
    <t xml:space="preserve"> T1A  차량 1대당 적재소요시간(MIN)  =CMS*N= 592 </t>
  </si>
  <si>
    <t xml:space="preserve"> T1A '차량 1대당 적재소요시간(MIN)' =CMS*N=?</t>
  </si>
  <si>
    <t xml:space="preserve"> Q   단위당 소요인부(상,하차)  =T1A/450*1/QT= 0.007 </t>
  </si>
  <si>
    <t xml:space="preserve"> Q  '단위당 소요인부(상,하차)' =T1A/450*1/QT=?</t>
  </si>
  <si>
    <t xml:space="preserve"> 1.덤프트럭(8톤/HR) </t>
  </si>
  <si>
    <t>'1.덤프트럭(8톤/HR)'</t>
  </si>
  <si>
    <t xml:space="preserve"> T   적재용량(KG)  =8000   </t>
  </si>
  <si>
    <t xml:space="preserve"> T  '적재용량(KG)' =8000</t>
  </si>
  <si>
    <t xml:space="preserve"> R1  단위중량(KG)  =40   </t>
  </si>
  <si>
    <t xml:space="preserve"> r1 '단위중량(KG)' =40</t>
  </si>
  <si>
    <t xml:space="preserve"> Q1   1회 적재량(BG)  =T/R1= 200 </t>
  </si>
  <si>
    <t xml:space="preserve"> q1  '1회 적재량(BG)' =T/r1=?</t>
  </si>
  <si>
    <t xml:space="preserve"> f   토량 환산계수  =1   </t>
  </si>
  <si>
    <t xml:space="preserve"> f  '토량 환산계수' =1</t>
  </si>
  <si>
    <t xml:space="preserve"> E   작업효율  =0.9   </t>
  </si>
  <si>
    <t xml:space="preserve"> E  '작업효율' =0.9</t>
  </si>
  <si>
    <t xml:space="preserve"> L1  하치장내 운반거리(KM)  =0.0   </t>
  </si>
  <si>
    <t xml:space="preserve"> L1 '하치장내 운반거리(KM)' =0.0</t>
  </si>
  <si>
    <t xml:space="preserve"> L2  도로주행 운반거리(KM)  =19.5   </t>
  </si>
  <si>
    <t xml:space="preserve"> L2 '도로주행 운반거리(KM)' =19.5</t>
  </si>
  <si>
    <t xml:space="preserve"> L3  공사장내 운반거리(KM)  =0.5   </t>
  </si>
  <si>
    <t xml:space="preserve"> L3 '공사장내 운반거리(KM)' =0.5</t>
  </si>
  <si>
    <t xml:space="preserve"> V1  하치장내적재운반속도(KM/HR)  =25   </t>
  </si>
  <si>
    <t xml:space="preserve"> V1 '하치장내적재운반속도(KM/HR)' =25</t>
  </si>
  <si>
    <t xml:space="preserve"> V2  하치장내공차운반속도(KM/HR)  =25   </t>
  </si>
  <si>
    <t xml:space="preserve"> V2 '하치장내공차운반속도(KM/HR)' =25</t>
  </si>
  <si>
    <t xml:space="preserve"> V3  도로주행적재운반속도(KM/HR)  =40   </t>
  </si>
  <si>
    <t xml:space="preserve"> V3 '도로주행적재운반속도(KM/HR)' =40</t>
  </si>
  <si>
    <t xml:space="preserve"> V4  도로주행공차운반속도(KM/HR)  =40   </t>
  </si>
  <si>
    <t xml:space="preserve"> V4 '도로주행공차운반속도(KM/HR)' =40</t>
  </si>
  <si>
    <t xml:space="preserve"> V5  공사장내적재운반속도(KM/HR)  =25   </t>
  </si>
  <si>
    <t xml:space="preserve"> V5 '공사장내적재운반속도(KM/HR)' =25</t>
  </si>
  <si>
    <t xml:space="preserve"> V6  공사장내공차운반속도(KM/HR)  =25   </t>
  </si>
  <si>
    <t xml:space="preserve"> V6 '공사장내공차운반속도(KM/HR)' =25</t>
  </si>
  <si>
    <t xml:space="preserve"> T1  적재시간(MIN)  =CMS= 2.96 </t>
  </si>
  <si>
    <t xml:space="preserve"> t1 '적재시간(MIN)' =CMS=?</t>
  </si>
  <si>
    <t xml:space="preserve"> T2  왕복시간(MIN)  =((L1/V1)+(L1/V2)+(L2/V3)+(L2/V4)+(L3/V5)+(L3/V6))*60= 60.9 </t>
  </si>
  <si>
    <t xml:space="preserve"> t2 '왕복시간(MIN)' =((L1/V1)+(L1/V2)+(L2/V3)+(L2/V4)+(L3/V5)+(L3/V6))*60=?</t>
  </si>
  <si>
    <t xml:space="preserve"> T3  적하시간(MIN)  =CMS= 2.96 </t>
  </si>
  <si>
    <t xml:space="preserve"> t3 '적하시간(MIN)' =CMS=?</t>
  </si>
  <si>
    <t xml:space="preserve"> T4  적재대기시간(MIN)  =0.42   </t>
  </si>
  <si>
    <t xml:space="preserve"> t4 '적재대기시간(MIN)' =0.42</t>
  </si>
  <si>
    <t xml:space="preserve"> T5  적재함덮개 및 해체시간(MIN)  =3.77   </t>
  </si>
  <si>
    <t xml:space="preserve"> t5 '적재함덮개 및 해체시간(MIN)' =3.77</t>
  </si>
  <si>
    <t xml:space="preserve"> T6   세륜시간 (MIN)  =1.5   </t>
  </si>
  <si>
    <t xml:space="preserve"> t6  '세륜시간 (MIN)' =1.5</t>
  </si>
  <si>
    <t xml:space="preserve"> CM  1회 싸이클 시간(MIN)  =T1+T2+T3+T4+T5+T6= 72.51 </t>
  </si>
  <si>
    <t xml:space="preserve"> Cm '1회 싸이클 시간(MIN)' =t1+t2+t3+t4+t5+t6=?</t>
  </si>
  <si>
    <t xml:space="preserve"> Q   시간당 작업량(BG/HR)  =60*Q1*F*E/CM= 148.945 </t>
  </si>
  <si>
    <t xml:space="preserve"> Q  '시간당 작업량(BG/HR)' =60*q1*f*E/Cm=?    </t>
  </si>
  <si>
    <t xml:space="preserve"> Z   공제시간(HR)  =(CM-(T1+T3+T4+T5))/CM= 0.8605 </t>
  </si>
  <si>
    <t xml:space="preserve"> Z  '공제시간(HR)' =(Cm-(t1+t3+T4+t5))/Cm=?   </t>
  </si>
  <si>
    <t xml:space="preserve"> 재료비:  16567 / 148.945*Z = 95.7 </t>
  </si>
  <si>
    <t>'재료비:' ~00000602008000000.M~ / {Q}*Z =?EQ+</t>
  </si>
  <si>
    <t xml:space="preserve"> 노무비:  33064 / 148.945 = 221.9 </t>
  </si>
  <si>
    <t>'노무비:' ~00000602008000000.L~ / {Q} =?EQ+</t>
  </si>
  <si>
    <t xml:space="preserve"> 경  비:  9285 / 148.945 = 62.3 </t>
  </si>
  <si>
    <t>'경  비:' ~00000602008000000.E~ / {Q} =?EQ+</t>
  </si>
  <si>
    <t xml:space="preserve"> 2.인력운반 (품셈 1-23) 적하비</t>
  </si>
  <si>
    <t>'2.인력운반 (품셈 1-23) 적하비</t>
  </si>
  <si>
    <t xml:space="preserve"> 보통인부 </t>
  </si>
  <si>
    <t>'보통인부'</t>
  </si>
  <si>
    <t xml:space="preserve"> 노무비: 125427*Q = 877.9 </t>
  </si>
  <si>
    <t>'노무비:'~L001010101000002.L~*Q =?EQ+</t>
  </si>
  <si>
    <t>산근 13</t>
  </si>
  <si>
    <t xml:space="preserve">운반비(트레일러 20ton+크레인 10ton)  철근, L:20km  TON  ( 산근 13 ) </t>
  </si>
  <si>
    <t xml:space="preserve"> 운반거리 L=20KM 트레일러(20톤) 톤당     </t>
  </si>
  <si>
    <t>'운반거리 L=20KM 트레일러(20톤) 톤당 '</t>
  </si>
  <si>
    <t xml:space="preserve"> 적용기준:현장에서 가까운 지역공장 상차도 </t>
  </si>
  <si>
    <t>'적용기준:현장에서 가까운 지역공장 상차도'</t>
  </si>
  <si>
    <t xml:space="preserve">          (인천제철,광양제철,포항 등) </t>
  </si>
  <si>
    <t>'         (인천제철,광양제철,포항 등)'</t>
  </si>
  <si>
    <t xml:space="preserve"> 차량속도=    0KM/V1     40KM/V2       25KM/V3     </t>
  </si>
  <si>
    <t>'차량속도=    0KM/V1     40KM/V2       25KM/V3 '</t>
  </si>
  <si>
    <t xml:space="preserve"> 생산공장 ○----------0-------------0----------○20KM  </t>
  </si>
  <si>
    <t>'생산공장 ○----------0-------------0----------○20KM '</t>
  </si>
  <si>
    <t xml:space="preserve"> 운반거리=공장L1=0.0KM,시내L2=19.5KM,공사장L3=0.5KM    </t>
  </si>
  <si>
    <t>'운반거리=공장L1=0.0KM,시내L2=19.5KM,공사장L3=0.5KM'</t>
  </si>
  <si>
    <t xml:space="preserve"> 1.트랙터및트레일러(20톤/HR) </t>
  </si>
  <si>
    <t>'1.트랙터및트레일러(20톤/HR)'</t>
  </si>
  <si>
    <t xml:space="preserve"> Q0  트레일러적재량(TON)  =20   </t>
  </si>
  <si>
    <t xml:space="preserve"> q0 '트레일러적재량(TON)' =20</t>
  </si>
  <si>
    <t xml:space="preserve"> Q1  1회적재량(TON)  =2   </t>
  </si>
  <si>
    <t xml:space="preserve"> q1 '1회적재량(TON)' =2</t>
  </si>
  <si>
    <t xml:space="preserve"> F   환산계수  =1   </t>
  </si>
  <si>
    <t xml:space="preserve"> F  '환산계수' =1</t>
  </si>
  <si>
    <t xml:space="preserve"> Es  적재효율 =0.5   </t>
  </si>
  <si>
    <t xml:space="preserve"> Es '적재효율'=0.5</t>
  </si>
  <si>
    <t xml:space="preserve"> N   적재횟수 =q0/q1 = 10    </t>
  </si>
  <si>
    <t xml:space="preserve"> N  '적재횟수'=q0/q1 ={?,'9U'}</t>
  </si>
  <si>
    <t xml:space="preserve">CMS  묶기30,회전30,풀기30(초) =30+30+30= 90 </t>
  </si>
  <si>
    <t>Cms '묶기30,회전30,풀기30(초)'=30+30+30=?</t>
  </si>
  <si>
    <t xml:space="preserve"> T1  적재시간(MIN)  =(CMS*N)/(60*ES)= 30 </t>
  </si>
  <si>
    <t xml:space="preserve"> t1 '적재시간(MIN)' =(Cms*n)/(60*Es)=?</t>
  </si>
  <si>
    <t xml:space="preserve"> L1  작업장내 운반거리(KM)  =0   </t>
  </si>
  <si>
    <t xml:space="preserve"> L1 '작업장내 운반거리(KM)' =0</t>
  </si>
  <si>
    <t xml:space="preserve"> V1  작업장내 운반속도(KM/HR)  =0   </t>
  </si>
  <si>
    <t xml:space="preserve"> V1 '작업장내 운반속도(KM/HR)' =0</t>
  </si>
  <si>
    <t xml:space="preserve"> V2  도로주행 운반속도(KM/HR)  =40   </t>
  </si>
  <si>
    <t xml:space="preserve"> V2 '도로주행 운반속도(KM/HR)' =40</t>
  </si>
  <si>
    <t xml:space="preserve"> V3  공사장내 운반속도(KM/HR)  =25   </t>
  </si>
  <si>
    <t xml:space="preserve"> V3 '공사장내 운반속도(KM/HR)' =25</t>
  </si>
  <si>
    <t xml:space="preserve"> T2  왕복시간(MIN)  =((L2/V2)+(L3/V3))*60*2= 60.9 </t>
  </si>
  <si>
    <t xml:space="preserve"> t2 '왕복시간(MIN)' =((L2/V2)+(L3/V3))*60*2=? </t>
  </si>
  <si>
    <t xml:space="preserve"> T3  적하시간(MIN) =(CMS*N)/(60*ES)= 30 </t>
  </si>
  <si>
    <t xml:space="preserve"> t3 '적하시간(MIN)'=(Cms*n)/(60*Es)=?</t>
  </si>
  <si>
    <t xml:space="preserve"> CM  1회싸이클시간(MIN)  =T1+T2+T3+T4+T6= 122.82 </t>
  </si>
  <si>
    <t xml:space="preserve"> CM '1회싸이클시간(MIN)' =t1+t2+t3+t4+t6=?</t>
  </si>
  <si>
    <t xml:space="preserve"> Q   시간당 작업량(TON/HR)  =(60*Q0*F*E)/CM= 8.793 </t>
  </si>
  <si>
    <t xml:space="preserve"> Q  '시간당 작업량(TON/HR)' =(60*q0*F*E)/CM=?</t>
  </si>
  <si>
    <t xml:space="preserve"> Z   차량실 작업량(TON/HR)  =(T2+T4)/CM*(1/Q)= 0.0567 </t>
  </si>
  <si>
    <t xml:space="preserve"> Z  '차량실 작업량(TON/HR)' =(T2+T4)/CM*(1/Q)=?   </t>
  </si>
  <si>
    <t xml:space="preserve"> 재료비:  29606 / 8.793*Z = 190.9 </t>
  </si>
  <si>
    <t>'재료비:' ~00002702002000000.M~ / {Q}*Z =?EQ+</t>
  </si>
  <si>
    <t xml:space="preserve"> 노무비:  38972 / 8.793 = 4432.1 </t>
  </si>
  <si>
    <t>'노무비:' ~00002702002000000.L~ / {Q} =?EQ+</t>
  </si>
  <si>
    <t xml:space="preserve"> 경  비:  15434 / 8.793 = 1755.2 </t>
  </si>
  <si>
    <t>'경  비:' ~00002702002000000.E~ / {Q} =?EQ+</t>
  </si>
  <si>
    <t xml:space="preserve"> 2.크레인(트럭탑재형)(10TON/HR) </t>
  </si>
  <si>
    <t>'2.크레인(트럭탑재형)(10TON/HR)'</t>
  </si>
  <si>
    <t xml:space="preserve"> Es  작업효율  =0.5   </t>
  </si>
  <si>
    <t xml:space="preserve"> Es '작업효율' =0.5</t>
  </si>
  <si>
    <t xml:space="preserve"> Q   크레인상,하차작업량(톤/HR)  =(3600*Q1*F*ES/CMS)= 40 </t>
  </si>
  <si>
    <t xml:space="preserve"> Q  '크레인상,하차작업량(톤/HR)' =(3600*q1*F*Es/Cms)=?</t>
  </si>
  <si>
    <t xml:space="preserve"> 재료비:  15955 / 40 = 398.8 </t>
  </si>
  <si>
    <t>'재료비:' ~00002105001000000.M~ / {Q} =?EQ+</t>
  </si>
  <si>
    <t xml:space="preserve"> 노무비:  33064 / 40 = 826.6 </t>
  </si>
  <si>
    <t>'노무비:' ~00002105001000000.L~ / {Q} =?EQ+</t>
  </si>
  <si>
    <t xml:space="preserve"> 경  비:  17839 / 40 = 445.9 </t>
  </si>
  <si>
    <t>'경  비:' ~00002105001000000.E~ / {Q} =?EQ+</t>
  </si>
  <si>
    <t xml:space="preserve"> 3.인력 </t>
  </si>
  <si>
    <t>'3.인력'</t>
  </si>
  <si>
    <t xml:space="preserve"> 비계공 </t>
  </si>
  <si>
    <t>'비계공'</t>
  </si>
  <si>
    <t xml:space="preserve"> 노무비:  224359*2/8/40 = 1402.2 </t>
  </si>
  <si>
    <t>'노무비:' ~L001010101000006.L~*2/8/{Q} =?EQ+</t>
  </si>
  <si>
    <t xml:space="preserve"> 노무비:  125427*1/8/40 = 391.9 </t>
  </si>
  <si>
    <t xml:space="preserve">'노무비:' ~L001010101000002.L~*1/8/{Q} =?EQ+  </t>
  </si>
  <si>
    <t>산근 14</t>
  </si>
  <si>
    <t xml:space="preserve">차선도색 (수용성형)페인트 문자기호(18%)  수동식(공용), 재료비 별도  M2  ( 산근 14 ) </t>
  </si>
  <si>
    <t xml:space="preserve"> 차선도색 - 문자,기호(공용 구간) M2  </t>
  </si>
  <si>
    <t xml:space="preserve">'차선도색 - 문자,기호(공용 구간) M2' </t>
  </si>
  <si>
    <t xml:space="preserve"> (수용성형 페인트 수동식(핸드가이드식 라인마커))                                                               </t>
  </si>
  <si>
    <t xml:space="preserve">'(수용성형 페인트 수동식(핸드가이드식 라인마커)) '                                                             </t>
  </si>
  <si>
    <t xml:space="preserve">Q1 1일시공량(M2/일)실선600의18%적용   =600*0.18= 108 </t>
  </si>
  <si>
    <t>q1'1일시공량(M2/일)실선600의18%적용 ' =600*0.18=?</t>
  </si>
  <si>
    <t xml:space="preserve">Q  시간당 작업량(M2/HR)  =Q1/8/1.0= 13.5 </t>
  </si>
  <si>
    <t xml:space="preserve">Q '시간당 작업량(M2/HR)' =q1/8/1.0=? </t>
  </si>
  <si>
    <t xml:space="preserve"> ◈배치인원 </t>
  </si>
  <si>
    <t>'◈배치인원'</t>
  </si>
  <si>
    <t xml:space="preserve"> 1.인력 </t>
  </si>
  <si>
    <t>'1.인력'</t>
  </si>
  <si>
    <t xml:space="preserve"> []=0, [2]=0    </t>
  </si>
  <si>
    <t xml:space="preserve"> [1]=0, [2]=0 </t>
  </si>
  <si>
    <t xml:space="preserve"> 노무비:  152019*2/8/13.5 = 2815.1 </t>
  </si>
  <si>
    <t>'노무비:' ~L001010101000003.L~*2/8/{Q} =?LA+:LA1</t>
  </si>
  <si>
    <t xml:space="preserve"> 노무비:  125427*2/8/13.5 = 2322.7 </t>
  </si>
  <si>
    <t>'노무비:' ~L001010101000002.L~*2/8/{Q} =?LA+:LA2</t>
  </si>
  <si>
    <t xml:space="preserve"> 2.트럭(덤프트럭 준용) 4.5톤 </t>
  </si>
  <si>
    <t>'2.트럭(덤프트럭 준용) 4.5톤'</t>
  </si>
  <si>
    <t xml:space="preserve"> 재료비:  8907 / 13.5= 659.7 </t>
  </si>
  <si>
    <t>'재료비:' ~00000602004500000.M~ / {Q}=?MA+</t>
  </si>
  <si>
    <t xml:space="preserve"> 노무비:  33064 / 13.5= 2449.1 </t>
  </si>
  <si>
    <t>'노무비:' ~00000602004500000.L~ / {Q}=?LA+</t>
  </si>
  <si>
    <t xml:space="preserve"> 경  비:  6705 / 13.5= 496.6 </t>
  </si>
  <si>
    <t>'경  비:' ~00000602004500000.E~ / {Q}=?EQ+</t>
  </si>
  <si>
    <t xml:space="preserve"> 3.공구손료(인력품의 3%): (2815.1+2322.7)*0.03= 154.1 </t>
  </si>
  <si>
    <t xml:space="preserve">'3.공구손료(인력품의 3%):'({LA1}+{LA2})*0.03=?EQ+ </t>
  </si>
  <si>
    <t xml:space="preserve">   합  계    </t>
  </si>
  <si>
    <t>&gt;&gt;'합  계'</t>
  </si>
  <si>
    <t>산근 15</t>
  </si>
  <si>
    <t xml:space="preserve">차선도색(수용성형)페인트 실선  수동식(공용), 재료비 별도  M2  ( 산근 15 ) </t>
  </si>
  <si>
    <t xml:space="preserve"> 차선도색 - 실선(공용 구간) M2  </t>
  </si>
  <si>
    <t xml:space="preserve">'차선도색 - 실선(공용 구간) M2' </t>
  </si>
  <si>
    <t xml:space="preserve">Q1 1일시공량(M2/일)  =600   </t>
  </si>
  <si>
    <t>q1'1일시공량(M2/일)' =600</t>
  </si>
  <si>
    <t xml:space="preserve">Q  시간당 작업량(M2/HR)  =Q1/8/1.0= 75 </t>
  </si>
  <si>
    <t xml:space="preserve"> 노무비:  152019*2/8/75 = 506.7 </t>
  </si>
  <si>
    <t xml:space="preserve"> 노무비:  125427*2/8/75 = 418 </t>
  </si>
  <si>
    <t xml:space="preserve"> 재료비:  8907 / 75= 118.7 </t>
  </si>
  <si>
    <t xml:space="preserve"> 노무비:  33064 / 75= 440.8 </t>
  </si>
  <si>
    <t xml:space="preserve"> 경  비:  6705 / 75= 89.4 </t>
  </si>
  <si>
    <t xml:space="preserve"> 3.공구손료(인력품의 3%): (506.7+418)*0.03= 27.7 </t>
  </si>
  <si>
    <t>단 가 대 비 표</t>
  </si>
  <si>
    <t>조달청가격</t>
  </si>
  <si>
    <t>PAGE</t>
  </si>
  <si>
    <t>거래가격</t>
  </si>
  <si>
    <t>유통물가</t>
  </si>
  <si>
    <t>물가자료</t>
  </si>
  <si>
    <t>조사가격2</t>
  </si>
  <si>
    <t>적용단가</t>
  </si>
  <si>
    <t>품목구분</t>
  </si>
  <si>
    <t>노임구분</t>
  </si>
  <si>
    <t>소수점처리</t>
  </si>
  <si>
    <t>자재 1</t>
  </si>
  <si>
    <t>자재 2</t>
  </si>
  <si>
    <t>자재 3</t>
  </si>
  <si>
    <t>자재 4</t>
  </si>
  <si>
    <t>자재 5</t>
  </si>
  <si>
    <t>자재 6</t>
  </si>
  <si>
    <t>자재 7</t>
  </si>
  <si>
    <t>자재 8</t>
  </si>
  <si>
    <t>자재 9</t>
  </si>
  <si>
    <t>자재 10</t>
  </si>
  <si>
    <t>자재 11</t>
  </si>
  <si>
    <t>자재 12</t>
  </si>
  <si>
    <t>자재 13</t>
  </si>
  <si>
    <t>자재 14</t>
  </si>
  <si>
    <t>자재 15</t>
  </si>
  <si>
    <t>자재 16</t>
  </si>
  <si>
    <t>자재 17</t>
  </si>
  <si>
    <t>자재 18</t>
  </si>
  <si>
    <t>105</t>
  </si>
  <si>
    <t>자재 19</t>
  </si>
  <si>
    <t>496(물자1월)</t>
  </si>
  <si>
    <t>자재 20</t>
  </si>
  <si>
    <t>자재 21</t>
  </si>
  <si>
    <t>자재 22</t>
  </si>
  <si>
    <t>자재 23</t>
  </si>
  <si>
    <t>자재 24</t>
  </si>
  <si>
    <t>92</t>
  </si>
  <si>
    <t>61</t>
  </si>
  <si>
    <t>130</t>
  </si>
  <si>
    <t>자재 25</t>
  </si>
  <si>
    <t>자재 26</t>
  </si>
  <si>
    <t>621</t>
  </si>
  <si>
    <t>417</t>
  </si>
  <si>
    <t>자재 27</t>
  </si>
  <si>
    <t>1456</t>
  </si>
  <si>
    <t>1246</t>
  </si>
  <si>
    <t>자재 28</t>
  </si>
  <si>
    <t>자재 29</t>
  </si>
  <si>
    <t>1435</t>
  </si>
  <si>
    <t>1238</t>
  </si>
  <si>
    <t>자재 30</t>
  </si>
  <si>
    <t>120</t>
  </si>
  <si>
    <t>자재 31</t>
  </si>
  <si>
    <t>548</t>
  </si>
  <si>
    <t>379</t>
  </si>
  <si>
    <t>자재 32</t>
  </si>
  <si>
    <t>자재 33</t>
  </si>
  <si>
    <t>381</t>
  </si>
  <si>
    <t>자재 34</t>
  </si>
  <si>
    <t>380</t>
  </si>
  <si>
    <t>자재 35</t>
  </si>
  <si>
    <t>553</t>
  </si>
  <si>
    <t>자재 36</t>
  </si>
  <si>
    <t>1444</t>
  </si>
  <si>
    <t>1230</t>
  </si>
  <si>
    <t>자재 37</t>
  </si>
  <si>
    <t>자재 38</t>
  </si>
  <si>
    <t>1237</t>
  </si>
  <si>
    <t>자재 39</t>
  </si>
  <si>
    <t>자재 40</t>
  </si>
  <si>
    <t>자재 41</t>
  </si>
  <si>
    <t>1310</t>
  </si>
  <si>
    <t>1180</t>
  </si>
  <si>
    <t>자재 42</t>
  </si>
  <si>
    <t>자재 43</t>
  </si>
  <si>
    <t>46</t>
  </si>
  <si>
    <t>자재 44</t>
  </si>
  <si>
    <t>자재 45</t>
  </si>
  <si>
    <t>자재 46</t>
  </si>
  <si>
    <t>자재 47</t>
  </si>
  <si>
    <t>자재 48</t>
  </si>
  <si>
    <t>33</t>
  </si>
  <si>
    <t>17</t>
  </si>
  <si>
    <t>42</t>
  </si>
  <si>
    <t>자재 49</t>
  </si>
  <si>
    <t>자재 50</t>
  </si>
  <si>
    <t>45</t>
  </si>
  <si>
    <t>26</t>
  </si>
  <si>
    <t>자재 51</t>
  </si>
  <si>
    <t>자재 52</t>
  </si>
  <si>
    <t>자재 53</t>
  </si>
  <si>
    <t>50</t>
  </si>
  <si>
    <t>29</t>
  </si>
  <si>
    <t>자재 54</t>
  </si>
  <si>
    <t>59</t>
  </si>
  <si>
    <t>36</t>
  </si>
  <si>
    <t>자재 55</t>
  </si>
  <si>
    <t>자재 56</t>
  </si>
  <si>
    <t>60</t>
  </si>
  <si>
    <t>자재 57</t>
  </si>
  <si>
    <t>530</t>
  </si>
  <si>
    <t>자재 58</t>
  </si>
  <si>
    <t>124</t>
  </si>
  <si>
    <t>73</t>
  </si>
  <si>
    <t>자재 59</t>
  </si>
  <si>
    <t>141</t>
  </si>
  <si>
    <t>자재 60</t>
  </si>
  <si>
    <t>91</t>
  </si>
  <si>
    <t>103</t>
  </si>
  <si>
    <t>자재 61</t>
  </si>
  <si>
    <t>자재 62</t>
  </si>
  <si>
    <t>자재 63</t>
  </si>
  <si>
    <t>자재 64</t>
  </si>
  <si>
    <t>111</t>
  </si>
  <si>
    <t>자재 65</t>
  </si>
  <si>
    <t>자재 66</t>
  </si>
  <si>
    <t>자재 67</t>
  </si>
  <si>
    <t>106</t>
  </si>
  <si>
    <t>자재 68</t>
  </si>
  <si>
    <t>93</t>
  </si>
  <si>
    <t>62</t>
  </si>
  <si>
    <t>자재 69</t>
  </si>
  <si>
    <t>90</t>
  </si>
  <si>
    <t>58</t>
  </si>
  <si>
    <t>자재 70</t>
  </si>
  <si>
    <t>87</t>
  </si>
  <si>
    <t>자재 71</t>
  </si>
  <si>
    <t>353</t>
  </si>
  <si>
    <t>자재 72</t>
  </si>
  <si>
    <t>489</t>
  </si>
  <si>
    <t>자재 73</t>
  </si>
  <si>
    <t>자재 74</t>
  </si>
  <si>
    <t>자재 75</t>
  </si>
  <si>
    <t>자재 76</t>
  </si>
  <si>
    <t>벽산</t>
  </si>
  <si>
    <t>자재 77</t>
  </si>
  <si>
    <t>자재 78</t>
  </si>
  <si>
    <t>자재 79</t>
  </si>
  <si>
    <t>자재 80</t>
  </si>
  <si>
    <t>자재 81</t>
  </si>
  <si>
    <t>자재 82</t>
  </si>
  <si>
    <t>자재 83</t>
  </si>
  <si>
    <t>자재 84</t>
  </si>
  <si>
    <t>자재 85</t>
  </si>
  <si>
    <t>자재 86</t>
  </si>
  <si>
    <t>자재 87</t>
  </si>
  <si>
    <t>자재 88</t>
  </si>
  <si>
    <t>자재 89</t>
  </si>
  <si>
    <t>자재 90</t>
  </si>
  <si>
    <t>자재 91</t>
  </si>
  <si>
    <t>자재 92</t>
  </si>
  <si>
    <t>자재 93</t>
  </si>
  <si>
    <t>자재 94</t>
  </si>
  <si>
    <t>자재 95</t>
  </si>
  <si>
    <t>363</t>
  </si>
  <si>
    <t>474</t>
  </si>
  <si>
    <t>자재 96</t>
  </si>
  <si>
    <t>514</t>
  </si>
  <si>
    <t>자재 97</t>
  </si>
  <si>
    <t>372</t>
  </si>
  <si>
    <t>자재 98</t>
  </si>
  <si>
    <t>513</t>
  </si>
  <si>
    <t>495</t>
  </si>
  <si>
    <t>자재 99</t>
  </si>
  <si>
    <t>자재 100</t>
  </si>
  <si>
    <t>511</t>
  </si>
  <si>
    <t>자재 101</t>
  </si>
  <si>
    <t>512</t>
  </si>
  <si>
    <t>자재 102</t>
  </si>
  <si>
    <t>자재 103</t>
  </si>
  <si>
    <t>자재 104</t>
  </si>
  <si>
    <t>496</t>
  </si>
  <si>
    <t>자재 105</t>
  </si>
  <si>
    <t>521</t>
  </si>
  <si>
    <t>377</t>
  </si>
  <si>
    <t>자재 106</t>
  </si>
  <si>
    <t>522</t>
  </si>
  <si>
    <t>374</t>
  </si>
  <si>
    <t>자재 107</t>
  </si>
  <si>
    <t>자재 108</t>
  </si>
  <si>
    <t>689</t>
  </si>
  <si>
    <t>자재 109</t>
  </si>
  <si>
    <t>자재 110</t>
  </si>
  <si>
    <t>자재 111</t>
  </si>
  <si>
    <t>645</t>
  </si>
  <si>
    <t>401</t>
  </si>
  <si>
    <t>자재 112</t>
  </si>
  <si>
    <t>671</t>
  </si>
  <si>
    <t>자재 113</t>
  </si>
  <si>
    <t>자재 114</t>
  </si>
  <si>
    <t>649</t>
  </si>
  <si>
    <t>404</t>
  </si>
  <si>
    <t>자재 115</t>
  </si>
  <si>
    <t>468</t>
  </si>
  <si>
    <t>617</t>
  </si>
  <si>
    <t>323(물정)</t>
  </si>
  <si>
    <t>자재 116</t>
  </si>
  <si>
    <t>자재 117</t>
  </si>
  <si>
    <t>634</t>
  </si>
  <si>
    <t>487</t>
  </si>
  <si>
    <t>자재 118</t>
  </si>
  <si>
    <t>413</t>
  </si>
  <si>
    <t>자재 119</t>
  </si>
  <si>
    <t>538</t>
  </si>
  <si>
    <t>469</t>
  </si>
  <si>
    <t>자재 120</t>
  </si>
  <si>
    <t>자재 121</t>
  </si>
  <si>
    <t>1277</t>
  </si>
  <si>
    <t>자재 122</t>
  </si>
  <si>
    <t>자재 123</t>
  </si>
  <si>
    <t>미려핸드레일 일위대가참조</t>
  </si>
  <si>
    <t>자재 124</t>
  </si>
  <si>
    <t>581</t>
  </si>
  <si>
    <t>자재 125</t>
  </si>
  <si>
    <t>자재 126</t>
  </si>
  <si>
    <t>625</t>
  </si>
  <si>
    <t>418</t>
  </si>
  <si>
    <t>자재 127</t>
  </si>
  <si>
    <t>709</t>
  </si>
  <si>
    <t>자재 128</t>
  </si>
  <si>
    <t>630</t>
  </si>
  <si>
    <t>자재 129</t>
  </si>
  <si>
    <t>700</t>
  </si>
  <si>
    <t>자재 130</t>
  </si>
  <si>
    <t>627</t>
  </si>
  <si>
    <t>자재 131</t>
  </si>
  <si>
    <t>688</t>
  </si>
  <si>
    <t>429</t>
  </si>
  <si>
    <t>자재 132</t>
  </si>
  <si>
    <t>자재 133</t>
  </si>
  <si>
    <t>430</t>
  </si>
  <si>
    <t>자재 134</t>
  </si>
  <si>
    <t>자재 135</t>
  </si>
  <si>
    <t>자재 136</t>
  </si>
  <si>
    <t>자재 137</t>
  </si>
  <si>
    <t>자재 138</t>
  </si>
  <si>
    <t>자재 139</t>
  </si>
  <si>
    <t>자재 140</t>
  </si>
  <si>
    <t>물정(118)</t>
  </si>
  <si>
    <t>자재 141</t>
  </si>
  <si>
    <t>543</t>
  </si>
  <si>
    <t>자재 142</t>
  </si>
  <si>
    <t>자재 143</t>
  </si>
  <si>
    <t>자재 144</t>
  </si>
  <si>
    <t>658</t>
  </si>
  <si>
    <t>508</t>
  </si>
  <si>
    <t>자재 145</t>
  </si>
  <si>
    <t>자재 146</t>
  </si>
  <si>
    <t>자재 147</t>
  </si>
  <si>
    <t>자재 148</t>
  </si>
  <si>
    <t>자재 149</t>
  </si>
  <si>
    <t>자재 150</t>
  </si>
  <si>
    <t>597</t>
  </si>
  <si>
    <t>603</t>
  </si>
  <si>
    <t>자재 151</t>
  </si>
  <si>
    <t>598</t>
  </si>
  <si>
    <t>자재 152</t>
  </si>
  <si>
    <t>자재 153</t>
  </si>
  <si>
    <t>자재 154</t>
  </si>
  <si>
    <t>599</t>
  </si>
  <si>
    <t>자재 155</t>
  </si>
  <si>
    <t>458</t>
  </si>
  <si>
    <t>608</t>
  </si>
  <si>
    <t>308(물정)</t>
  </si>
  <si>
    <t>자재 156</t>
  </si>
  <si>
    <t>자재 157</t>
  </si>
  <si>
    <t>자재 158</t>
  </si>
  <si>
    <t>610</t>
  </si>
  <si>
    <t>464</t>
  </si>
  <si>
    <t>자재 159</t>
  </si>
  <si>
    <t>자재 160</t>
  </si>
  <si>
    <t>586</t>
  </si>
  <si>
    <t>자재 161</t>
  </si>
  <si>
    <t>자재 162</t>
  </si>
  <si>
    <t>자재 163</t>
  </si>
  <si>
    <t>자재 164</t>
  </si>
  <si>
    <t>473</t>
  </si>
  <si>
    <t>자재 165</t>
  </si>
  <si>
    <t>자재 166</t>
  </si>
  <si>
    <t>623</t>
  </si>
  <si>
    <t>자재 167</t>
  </si>
  <si>
    <t>624</t>
  </si>
  <si>
    <t>자재 168</t>
  </si>
  <si>
    <t>자재 169</t>
  </si>
  <si>
    <t>자재 170</t>
  </si>
  <si>
    <t>자재 171</t>
  </si>
  <si>
    <t>자재 172</t>
  </si>
  <si>
    <t>자재 173</t>
  </si>
  <si>
    <t>자재 174</t>
  </si>
  <si>
    <t>자재 175</t>
  </si>
  <si>
    <t>자재 176</t>
  </si>
  <si>
    <t>자재 177</t>
  </si>
  <si>
    <t>자재 178</t>
  </si>
  <si>
    <t>자재 179</t>
  </si>
  <si>
    <t>자재 180</t>
  </si>
  <si>
    <t>자재 181</t>
  </si>
  <si>
    <t>자재 182</t>
  </si>
  <si>
    <t>자재 183</t>
  </si>
  <si>
    <t>자재 184</t>
  </si>
  <si>
    <t>559</t>
  </si>
  <si>
    <t>자재 185</t>
  </si>
  <si>
    <t>558</t>
  </si>
  <si>
    <t>자재 186</t>
  </si>
  <si>
    <t>574</t>
  </si>
  <si>
    <t>자재 187</t>
  </si>
  <si>
    <t>물정2-189</t>
  </si>
  <si>
    <t>자재 188</t>
  </si>
  <si>
    <t>자재 189</t>
  </si>
  <si>
    <t>134</t>
  </si>
  <si>
    <t>82</t>
  </si>
  <si>
    <t>자재 190</t>
  </si>
  <si>
    <t>자재 191</t>
  </si>
  <si>
    <t>자재 192</t>
  </si>
  <si>
    <t>자재 193</t>
  </si>
  <si>
    <t>자재 194</t>
  </si>
  <si>
    <t>자재 195</t>
  </si>
  <si>
    <t>자재 196</t>
  </si>
  <si>
    <t>자재 197</t>
  </si>
  <si>
    <t>자재 198</t>
  </si>
  <si>
    <t>자재 199</t>
  </si>
  <si>
    <t>자재 200</t>
  </si>
  <si>
    <t>자재 201</t>
  </si>
  <si>
    <t>133</t>
  </si>
  <si>
    <t>자재 202</t>
  </si>
  <si>
    <t>자재 203</t>
  </si>
  <si>
    <t>자재 204</t>
  </si>
  <si>
    <t>125</t>
  </si>
  <si>
    <t>83</t>
  </si>
  <si>
    <t>146(물자)</t>
  </si>
  <si>
    <t>자재 205</t>
  </si>
  <si>
    <t>135</t>
  </si>
  <si>
    <t>자재 206</t>
  </si>
  <si>
    <t>84</t>
  </si>
  <si>
    <t>자재 207</t>
  </si>
  <si>
    <t>자재 208</t>
  </si>
  <si>
    <t>138</t>
  </si>
  <si>
    <t>86</t>
  </si>
  <si>
    <t>자재 209</t>
  </si>
  <si>
    <t>자재 210</t>
  </si>
  <si>
    <t>자재 211</t>
  </si>
  <si>
    <t>자재 212</t>
  </si>
  <si>
    <t>자재 213</t>
  </si>
  <si>
    <t>704</t>
  </si>
  <si>
    <t>자재 214</t>
  </si>
  <si>
    <t>자재 215</t>
  </si>
  <si>
    <t>자재 216</t>
  </si>
  <si>
    <t>자재 217</t>
  </si>
  <si>
    <t>85</t>
  </si>
  <si>
    <t>자재 218</t>
  </si>
  <si>
    <t>612</t>
  </si>
  <si>
    <t>자재 219</t>
  </si>
  <si>
    <t>613</t>
  </si>
  <si>
    <t>자재 220</t>
  </si>
  <si>
    <t>611</t>
  </si>
  <si>
    <t>465</t>
  </si>
  <si>
    <t>자재 221</t>
  </si>
  <si>
    <t>자재 222</t>
  </si>
  <si>
    <t>http://www.77mart.co.kr/goods/search?search_text=%</t>
  </si>
  <si>
    <t>515</t>
  </si>
  <si>
    <t>651</t>
  </si>
  <si>
    <t>자재 223</t>
  </si>
  <si>
    <t>517</t>
  </si>
  <si>
    <t>자재 224</t>
  </si>
  <si>
    <t>자재 225</t>
  </si>
  <si>
    <t>652</t>
  </si>
  <si>
    <t>자재 226</t>
  </si>
  <si>
    <t>자재 227</t>
  </si>
  <si>
    <t>자재 228</t>
  </si>
  <si>
    <t>자재 229</t>
  </si>
  <si>
    <t>614</t>
  </si>
  <si>
    <t>자재 230</t>
  </si>
  <si>
    <t>자재 231</t>
  </si>
  <si>
    <t>자재 232</t>
  </si>
  <si>
    <t>516</t>
  </si>
  <si>
    <t>자재 233</t>
  </si>
  <si>
    <t>1321</t>
  </si>
  <si>
    <t>1216</t>
  </si>
  <si>
    <t>자재 234</t>
  </si>
  <si>
    <t>자재 235</t>
  </si>
  <si>
    <t>자재 236</t>
  </si>
  <si>
    <t>자재 237</t>
  </si>
  <si>
    <t>577</t>
  </si>
  <si>
    <t>479</t>
  </si>
  <si>
    <t>자재 238</t>
  </si>
  <si>
    <t>자재 239</t>
  </si>
  <si>
    <t>자재 240</t>
  </si>
  <si>
    <t>자재 241</t>
  </si>
  <si>
    <t>자재 242</t>
  </si>
  <si>
    <t>자재 243</t>
  </si>
  <si>
    <t>575</t>
  </si>
  <si>
    <t>478</t>
  </si>
  <si>
    <t>자재 244</t>
  </si>
  <si>
    <t>572</t>
  </si>
  <si>
    <t>자재 245</t>
  </si>
  <si>
    <t>자재 246</t>
  </si>
  <si>
    <t>535</t>
  </si>
  <si>
    <t>자재 247</t>
  </si>
  <si>
    <t>626</t>
  </si>
  <si>
    <t>285(물정)</t>
  </si>
  <si>
    <t>자재 248</t>
  </si>
  <si>
    <t>476</t>
  </si>
  <si>
    <t>자재 249</t>
  </si>
  <si>
    <t>217</t>
  </si>
  <si>
    <t>225</t>
  </si>
  <si>
    <t>자재 250</t>
  </si>
  <si>
    <t>자재 251</t>
  </si>
  <si>
    <t>218</t>
  </si>
  <si>
    <t>자재 252</t>
  </si>
  <si>
    <t>395</t>
  </si>
  <si>
    <t>자재 253</t>
  </si>
  <si>
    <t>자재 254</t>
  </si>
  <si>
    <t>자재 255</t>
  </si>
  <si>
    <t>자재 256</t>
  </si>
  <si>
    <t>자재 257</t>
  </si>
  <si>
    <t>자재 258</t>
  </si>
  <si>
    <t>자재 259</t>
  </si>
  <si>
    <t>64</t>
  </si>
  <si>
    <t>38</t>
  </si>
  <si>
    <t>자재 260</t>
  </si>
  <si>
    <t>자재 261</t>
  </si>
  <si>
    <t>자재 262</t>
  </si>
  <si>
    <t>65</t>
  </si>
  <si>
    <t>자재 263</t>
  </si>
  <si>
    <t>자재 264</t>
  </si>
  <si>
    <t>자재 265</t>
  </si>
  <si>
    <t>63</t>
  </si>
  <si>
    <t>39</t>
  </si>
  <si>
    <t>자재 266</t>
  </si>
  <si>
    <t>자재 267</t>
  </si>
  <si>
    <t>자재 268</t>
  </si>
  <si>
    <t>2-118</t>
  </si>
  <si>
    <t>자재 269</t>
  </si>
  <si>
    <t>자재 270</t>
  </si>
  <si>
    <t>자재 271</t>
  </si>
  <si>
    <t>2</t>
  </si>
  <si>
    <t>자재 272</t>
  </si>
  <si>
    <t>자재 273</t>
  </si>
  <si>
    <t>노임 1</t>
  </si>
  <si>
    <t>B</t>
  </si>
  <si>
    <t>노임 2</t>
  </si>
  <si>
    <t>노임 3</t>
  </si>
  <si>
    <t>노임 4</t>
  </si>
  <si>
    <t>노임 5</t>
  </si>
  <si>
    <t>노임 6</t>
  </si>
  <si>
    <t>노임 7</t>
  </si>
  <si>
    <t>노임 8</t>
  </si>
  <si>
    <t>노임 9</t>
  </si>
  <si>
    <t>노임 10</t>
  </si>
  <si>
    <t>노임 11</t>
  </si>
  <si>
    <t>노임 12</t>
  </si>
  <si>
    <t>노임 13</t>
  </si>
  <si>
    <t>노임 14</t>
  </si>
  <si>
    <t>노임 15</t>
  </si>
  <si>
    <t>노임 16</t>
  </si>
  <si>
    <t>노임 17</t>
  </si>
  <si>
    <t>노임 18</t>
  </si>
  <si>
    <t>노임 19</t>
  </si>
  <si>
    <t>노임 20</t>
  </si>
  <si>
    <t>노임 21</t>
  </si>
  <si>
    <t>노임 22</t>
  </si>
  <si>
    <t>노임 23</t>
  </si>
  <si>
    <t>노임 24</t>
  </si>
  <si>
    <t>노임 25</t>
  </si>
  <si>
    <t>노임 26</t>
  </si>
  <si>
    <t>노임 27</t>
  </si>
  <si>
    <t>자재 274</t>
  </si>
  <si>
    <t>자재 275</t>
  </si>
  <si>
    <t>자재 276</t>
  </si>
  <si>
    <t>자재 277</t>
  </si>
  <si>
    <t>자재 278</t>
  </si>
  <si>
    <t>자재 279</t>
  </si>
  <si>
    <t>자재 280</t>
  </si>
  <si>
    <t>자재 281</t>
  </si>
  <si>
    <t>자재 282</t>
  </si>
  <si>
    <t>자재 283</t>
  </si>
  <si>
    <t>자재 284</t>
  </si>
  <si>
    <t>자재 285</t>
  </si>
  <si>
    <t>자재 286</t>
  </si>
</sst>
</file>

<file path=xl/styles.xml><?xml version="1.0" encoding="utf-8"?>
<styleSheet xmlns="http://schemas.openxmlformats.org/spreadsheetml/2006/main">
  <numFmts count="7">
    <numFmt numFmtId="176" formatCode="#,###"/>
    <numFmt numFmtId="177" formatCode="#,###;\-#,###;#;"/>
    <numFmt numFmtId="178" formatCode="#,##0.00#"/>
    <numFmt numFmtId="179" formatCode="#,##0.0"/>
    <numFmt numFmtId="180" formatCode="#,##0.0;\-#,##0.0;#"/>
    <numFmt numFmtId="181" formatCode="#,##0;\-#,##0;#"/>
    <numFmt numFmtId="182" formatCode="#,##0.00#;\-#,##0.00#;#"/>
  </numFmts>
  <fonts count="7">
    <font>
      <sz val="11"/>
      <color theme="1"/>
      <name val="맑은 고딕"/>
      <family val="2"/>
      <charset val="129"/>
      <scheme val="minor"/>
    </font>
    <font>
      <b/>
      <u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theme="1"/>
      <name val="돋움체"/>
      <family val="3"/>
      <charset val="129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2" fillId="0" borderId="1" xfId="0" quotePrefix="1" applyFon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vertical="center"/>
    </xf>
    <xf numFmtId="0" fontId="4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178" fontId="5" fillId="0" borderId="1" xfId="0" applyNumberFormat="1" applyFont="1" applyBorder="1" applyAlignment="1">
      <alignment vertical="center" wrapText="1"/>
    </xf>
    <xf numFmtId="179" fontId="5" fillId="0" borderId="1" xfId="0" applyNumberFormat="1" applyFont="1" applyBorder="1" applyAlignment="1">
      <alignment vertical="center" wrapText="1"/>
    </xf>
    <xf numFmtId="181" fontId="5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quotePrefix="1" applyFont="1" applyBorder="1" applyAlignment="1">
      <alignment vertical="center" wrapText="1"/>
    </xf>
    <xf numFmtId="0" fontId="5" fillId="0" borderId="3" xfId="0" quotePrefix="1" applyFont="1" applyBorder="1" applyAlignment="1">
      <alignment vertical="center" wrapText="1"/>
    </xf>
    <xf numFmtId="180" fontId="5" fillId="0" borderId="3" xfId="0" applyNumberFormat="1" applyFont="1" applyBorder="1" applyAlignment="1">
      <alignment vertical="center" wrapText="1"/>
    </xf>
    <xf numFmtId="181" fontId="5" fillId="0" borderId="4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quotePrefix="1" applyFont="1" applyBorder="1" applyAlignment="1">
      <alignment vertical="center" wrapText="1"/>
    </xf>
    <xf numFmtId="181" fontId="5" fillId="0" borderId="5" xfId="0" applyNumberFormat="1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82" fontId="5" fillId="0" borderId="1" xfId="0" quotePrefix="1" applyNumberFormat="1" applyFont="1" applyBorder="1" applyAlignment="1">
      <alignment vertical="center" wrapText="1"/>
    </xf>
    <xf numFmtId="182" fontId="5" fillId="0" borderId="1" xfId="0" applyNumberFormat="1" applyFont="1" applyBorder="1" applyAlignment="1">
      <alignment vertical="center" wrapText="1"/>
    </xf>
    <xf numFmtId="182" fontId="0" fillId="0" borderId="0" xfId="0" applyNumberFormat="1" applyAlignment="1">
      <alignment vertical="center"/>
    </xf>
    <xf numFmtId="0" fontId="0" fillId="0" borderId="0" xfId="0" quotePrefix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1" fillId="0" borderId="0" xfId="0" quotePrefix="1" applyFont="1" applyAlignment="1">
      <alignment horizontal="center" vertical="center"/>
    </xf>
    <xf numFmtId="0" fontId="0" fillId="0" borderId="0" xfId="0" quotePrefix="1" applyFont="1" applyAlignment="1">
      <alignment vertical="center"/>
    </xf>
    <xf numFmtId="0" fontId="5" fillId="0" borderId="1" xfId="0" applyFont="1" applyBorder="1" applyAlignment="1">
      <alignment vertical="center" wrapText="1"/>
    </xf>
    <xf numFmtId="178" fontId="5" fillId="0" borderId="1" xfId="0" applyNumberFormat="1" applyFont="1" applyBorder="1" applyAlignment="1">
      <alignment vertical="center" wrapText="1"/>
    </xf>
    <xf numFmtId="179" fontId="5" fillId="0" borderId="1" xfId="0" applyNumberFormat="1" applyFont="1" applyBorder="1" applyAlignment="1">
      <alignment vertical="center" wrapText="1"/>
    </xf>
    <xf numFmtId="0" fontId="6" fillId="0" borderId="0" xfId="0" quotePrefix="1" applyFont="1" applyAlignment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view="pageBreakPreview" zoomScale="60" zoomScaleNormal="100" workbookViewId="0">
      <selection sqref="A1:M1"/>
    </sheetView>
  </sheetViews>
  <sheetFormatPr defaultRowHeight="16.5"/>
  <cols>
    <col min="1" max="1" width="40.625" customWidth="1"/>
    <col min="2" max="2" width="20.625" customWidth="1"/>
    <col min="3" max="4" width="4.625" customWidth="1"/>
    <col min="5" max="12" width="13.625" customWidth="1"/>
    <col min="13" max="13" width="12.625" customWidth="1"/>
    <col min="14" max="16" width="2.625" hidden="1" customWidth="1"/>
    <col min="17" max="19" width="1.625" hidden="1" customWidth="1"/>
    <col min="20" max="20" width="18.625" hidden="1" customWidth="1"/>
  </cols>
  <sheetData>
    <row r="1" spans="1:20" ht="30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20" ht="30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20" ht="30" customHeight="1">
      <c r="A3" s="28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8"/>
      <c r="G3" s="28" t="s">
        <v>9</v>
      </c>
      <c r="H3" s="28"/>
      <c r="I3" s="28" t="s">
        <v>10</v>
      </c>
      <c r="J3" s="28"/>
      <c r="K3" s="28" t="s">
        <v>11</v>
      </c>
      <c r="L3" s="28"/>
      <c r="M3" s="28" t="s">
        <v>12</v>
      </c>
      <c r="N3" s="27" t="s">
        <v>13</v>
      </c>
      <c r="O3" s="27" t="s">
        <v>14</v>
      </c>
      <c r="P3" s="27" t="s">
        <v>15</v>
      </c>
      <c r="Q3" s="27" t="s">
        <v>16</v>
      </c>
      <c r="R3" s="27" t="s">
        <v>17</v>
      </c>
      <c r="S3" s="27" t="s">
        <v>18</v>
      </c>
      <c r="T3" s="27" t="s">
        <v>19</v>
      </c>
    </row>
    <row r="4" spans="1:20" ht="30" customHeight="1">
      <c r="A4" s="29"/>
      <c r="B4" s="29"/>
      <c r="C4" s="29"/>
      <c r="D4" s="29"/>
      <c r="E4" s="7" t="s">
        <v>7</v>
      </c>
      <c r="F4" s="7" t="s">
        <v>8</v>
      </c>
      <c r="G4" s="7" t="s">
        <v>7</v>
      </c>
      <c r="H4" s="7" t="s">
        <v>8</v>
      </c>
      <c r="I4" s="7" t="s">
        <v>7</v>
      </c>
      <c r="J4" s="7" t="s">
        <v>8</v>
      </c>
      <c r="K4" s="7" t="s">
        <v>7</v>
      </c>
      <c r="L4" s="7" t="s">
        <v>8</v>
      </c>
      <c r="M4" s="29"/>
      <c r="N4" s="27"/>
      <c r="O4" s="27"/>
      <c r="P4" s="27"/>
      <c r="Q4" s="27"/>
      <c r="R4" s="27"/>
      <c r="S4" s="27"/>
      <c r="T4" s="27"/>
    </row>
    <row r="5" spans="1:20" ht="30" customHeight="1">
      <c r="A5" s="8" t="s">
        <v>51</v>
      </c>
      <c r="B5" s="8" t="s">
        <v>52</v>
      </c>
      <c r="C5" s="8" t="s">
        <v>52</v>
      </c>
      <c r="D5" s="9">
        <v>1</v>
      </c>
      <c r="E5" s="10">
        <f>F6</f>
        <v>367495558</v>
      </c>
      <c r="F5" s="10">
        <f t="shared" ref="F5:F25" si="0">E5*D5</f>
        <v>367495558</v>
      </c>
      <c r="G5" s="10">
        <f>H6</f>
        <v>527288946</v>
      </c>
      <c r="H5" s="10">
        <f t="shared" ref="H5:H25" si="1">G5*D5</f>
        <v>527288946</v>
      </c>
      <c r="I5" s="10">
        <f>J6</f>
        <v>17115050</v>
      </c>
      <c r="J5" s="10">
        <f t="shared" ref="J5:J25" si="2">I5*D5</f>
        <v>17115050</v>
      </c>
      <c r="K5" s="10">
        <f t="shared" ref="K5:K25" si="3">E5+G5+I5</f>
        <v>911899554</v>
      </c>
      <c r="L5" s="10">
        <f t="shared" ref="L5:L25" si="4">F5+H5+J5</f>
        <v>911899554</v>
      </c>
      <c r="M5" s="8" t="s">
        <v>52</v>
      </c>
      <c r="N5" s="2" t="s">
        <v>53</v>
      </c>
      <c r="O5" s="2" t="s">
        <v>52</v>
      </c>
      <c r="P5" s="2" t="s">
        <v>52</v>
      </c>
      <c r="Q5" s="2" t="s">
        <v>52</v>
      </c>
      <c r="R5" s="3">
        <v>1</v>
      </c>
      <c r="S5" s="2" t="s">
        <v>52</v>
      </c>
      <c r="T5" s="6"/>
    </row>
    <row r="6" spans="1:20" ht="30" customHeight="1">
      <c r="A6" s="8" t="s">
        <v>54</v>
      </c>
      <c r="B6" s="8" t="s">
        <v>52</v>
      </c>
      <c r="C6" s="8" t="s">
        <v>52</v>
      </c>
      <c r="D6" s="9">
        <v>1</v>
      </c>
      <c r="E6" s="10">
        <f>F7+F8+F9+F10+F11+F12+F13+F14+F15+F16+F17+F18+F19+F20+F21+F22+F23</f>
        <v>367495558</v>
      </c>
      <c r="F6" s="10">
        <f t="shared" si="0"/>
        <v>367495558</v>
      </c>
      <c r="G6" s="10">
        <f>H7+H8+H9+H10+H11+H12+H13+H14+H15+H16+H17+H18+H19+H20+H21+H22+H23</f>
        <v>527288946</v>
      </c>
      <c r="H6" s="10">
        <f t="shared" si="1"/>
        <v>527288946</v>
      </c>
      <c r="I6" s="10">
        <f>J7+J8+J9+J10+J11+J12+J13+J14+J15+J16+J17+J18+J19+J20+J21+J22+J23</f>
        <v>17115050</v>
      </c>
      <c r="J6" s="10">
        <f t="shared" si="2"/>
        <v>17115050</v>
      </c>
      <c r="K6" s="10">
        <f t="shared" si="3"/>
        <v>911899554</v>
      </c>
      <c r="L6" s="10">
        <f t="shared" si="4"/>
        <v>911899554</v>
      </c>
      <c r="M6" s="8" t="s">
        <v>52</v>
      </c>
      <c r="N6" s="2" t="s">
        <v>55</v>
      </c>
      <c r="O6" s="2" t="s">
        <v>52</v>
      </c>
      <c r="P6" s="2" t="s">
        <v>53</v>
      </c>
      <c r="Q6" s="2" t="s">
        <v>52</v>
      </c>
      <c r="R6" s="3">
        <v>2</v>
      </c>
      <c r="S6" s="2" t="s">
        <v>52</v>
      </c>
      <c r="T6" s="6"/>
    </row>
    <row r="7" spans="1:20" ht="30" customHeight="1">
      <c r="A7" s="8" t="s">
        <v>56</v>
      </c>
      <c r="B7" s="8" t="s">
        <v>52</v>
      </c>
      <c r="C7" s="8" t="s">
        <v>52</v>
      </c>
      <c r="D7" s="9">
        <v>1</v>
      </c>
      <c r="E7" s="10">
        <f>공종별내역서!F26</f>
        <v>7068157</v>
      </c>
      <c r="F7" s="10">
        <f t="shared" si="0"/>
        <v>7068157</v>
      </c>
      <c r="G7" s="10">
        <f>공종별내역서!H26</f>
        <v>45467395</v>
      </c>
      <c r="H7" s="10">
        <f t="shared" si="1"/>
        <v>45467395</v>
      </c>
      <c r="I7" s="10">
        <f>공종별내역서!J26</f>
        <v>1680352</v>
      </c>
      <c r="J7" s="10">
        <f t="shared" si="2"/>
        <v>1680352</v>
      </c>
      <c r="K7" s="10">
        <f t="shared" si="3"/>
        <v>54215904</v>
      </c>
      <c r="L7" s="10">
        <f t="shared" si="4"/>
        <v>54215904</v>
      </c>
      <c r="M7" s="8" t="s">
        <v>52</v>
      </c>
      <c r="N7" s="2" t="s">
        <v>57</v>
      </c>
      <c r="O7" s="2" t="s">
        <v>52</v>
      </c>
      <c r="P7" s="2" t="s">
        <v>55</v>
      </c>
      <c r="Q7" s="2" t="s">
        <v>52</v>
      </c>
      <c r="R7" s="3">
        <v>3</v>
      </c>
      <c r="S7" s="2" t="s">
        <v>52</v>
      </c>
      <c r="T7" s="6"/>
    </row>
    <row r="8" spans="1:20" ht="30" customHeight="1">
      <c r="A8" s="8" t="s">
        <v>119</v>
      </c>
      <c r="B8" s="8" t="s">
        <v>52</v>
      </c>
      <c r="C8" s="8" t="s">
        <v>52</v>
      </c>
      <c r="D8" s="9">
        <v>1</v>
      </c>
      <c r="E8" s="10">
        <f>공종별내역서!F49</f>
        <v>4469101</v>
      </c>
      <c r="F8" s="10">
        <f t="shared" si="0"/>
        <v>4469101</v>
      </c>
      <c r="G8" s="10">
        <f>공종별내역서!H49</f>
        <v>6221221</v>
      </c>
      <c r="H8" s="10">
        <f t="shared" si="1"/>
        <v>6221221</v>
      </c>
      <c r="I8" s="10">
        <f>공종별내역서!J49</f>
        <v>3190994</v>
      </c>
      <c r="J8" s="10">
        <f t="shared" si="2"/>
        <v>3190994</v>
      </c>
      <c r="K8" s="10">
        <f t="shared" si="3"/>
        <v>13881316</v>
      </c>
      <c r="L8" s="10">
        <f t="shared" si="4"/>
        <v>13881316</v>
      </c>
      <c r="M8" s="8" t="s">
        <v>52</v>
      </c>
      <c r="N8" s="2" t="s">
        <v>120</v>
      </c>
      <c r="O8" s="2" t="s">
        <v>52</v>
      </c>
      <c r="P8" s="2" t="s">
        <v>55</v>
      </c>
      <c r="Q8" s="2" t="s">
        <v>52</v>
      </c>
      <c r="R8" s="3">
        <v>3</v>
      </c>
      <c r="S8" s="2" t="s">
        <v>52</v>
      </c>
      <c r="T8" s="6"/>
    </row>
    <row r="9" spans="1:20" ht="30" customHeight="1">
      <c r="A9" s="8" t="s">
        <v>141</v>
      </c>
      <c r="B9" s="8" t="s">
        <v>52</v>
      </c>
      <c r="C9" s="8" t="s">
        <v>52</v>
      </c>
      <c r="D9" s="9">
        <v>1</v>
      </c>
      <c r="E9" s="10">
        <f>공종별내역서!F95</f>
        <v>17261625</v>
      </c>
      <c r="F9" s="10">
        <f t="shared" si="0"/>
        <v>17261625</v>
      </c>
      <c r="G9" s="10">
        <f>공종별내역서!H95</f>
        <v>211547886</v>
      </c>
      <c r="H9" s="10">
        <f t="shared" si="1"/>
        <v>211547886</v>
      </c>
      <c r="I9" s="10">
        <f>공종별내역서!J95</f>
        <v>5953544</v>
      </c>
      <c r="J9" s="10">
        <f t="shared" si="2"/>
        <v>5953544</v>
      </c>
      <c r="K9" s="10">
        <f t="shared" si="3"/>
        <v>234763055</v>
      </c>
      <c r="L9" s="10">
        <f t="shared" si="4"/>
        <v>234763055</v>
      </c>
      <c r="M9" s="8" t="s">
        <v>52</v>
      </c>
      <c r="N9" s="2" t="s">
        <v>142</v>
      </c>
      <c r="O9" s="2" t="s">
        <v>52</v>
      </c>
      <c r="P9" s="2" t="s">
        <v>55</v>
      </c>
      <c r="Q9" s="2" t="s">
        <v>52</v>
      </c>
      <c r="R9" s="3">
        <v>3</v>
      </c>
      <c r="S9" s="2" t="s">
        <v>52</v>
      </c>
      <c r="T9" s="6"/>
    </row>
    <row r="10" spans="1:20" ht="30" customHeight="1">
      <c r="A10" s="8" t="s">
        <v>225</v>
      </c>
      <c r="B10" s="8" t="s">
        <v>52</v>
      </c>
      <c r="C10" s="8" t="s">
        <v>52</v>
      </c>
      <c r="D10" s="9">
        <v>1</v>
      </c>
      <c r="E10" s="10">
        <f>공종별내역서!F118</f>
        <v>1957025</v>
      </c>
      <c r="F10" s="10">
        <f t="shared" si="0"/>
        <v>1957025</v>
      </c>
      <c r="G10" s="10">
        <f>공종별내역서!H118</f>
        <v>10067935</v>
      </c>
      <c r="H10" s="10">
        <f t="shared" si="1"/>
        <v>10067935</v>
      </c>
      <c r="I10" s="10">
        <f>공종별내역서!J118</f>
        <v>155754</v>
      </c>
      <c r="J10" s="10">
        <f t="shared" si="2"/>
        <v>155754</v>
      </c>
      <c r="K10" s="10">
        <f t="shared" si="3"/>
        <v>12180714</v>
      </c>
      <c r="L10" s="10">
        <f t="shared" si="4"/>
        <v>12180714</v>
      </c>
      <c r="M10" s="8" t="s">
        <v>52</v>
      </c>
      <c r="N10" s="2" t="s">
        <v>226</v>
      </c>
      <c r="O10" s="2" t="s">
        <v>52</v>
      </c>
      <c r="P10" s="2" t="s">
        <v>55</v>
      </c>
      <c r="Q10" s="2" t="s">
        <v>52</v>
      </c>
      <c r="R10" s="3">
        <v>3</v>
      </c>
      <c r="S10" s="2" t="s">
        <v>52</v>
      </c>
      <c r="T10" s="6"/>
    </row>
    <row r="11" spans="1:20" ht="30" customHeight="1">
      <c r="A11" s="8" t="s">
        <v>261</v>
      </c>
      <c r="B11" s="8" t="s">
        <v>52</v>
      </c>
      <c r="C11" s="8" t="s">
        <v>52</v>
      </c>
      <c r="D11" s="9">
        <v>1</v>
      </c>
      <c r="E11" s="10">
        <f>공종별내역서!F141</f>
        <v>34341488</v>
      </c>
      <c r="F11" s="10">
        <f t="shared" si="0"/>
        <v>34341488</v>
      </c>
      <c r="G11" s="10">
        <f>공종별내역서!H141</f>
        <v>75031837</v>
      </c>
      <c r="H11" s="10">
        <f t="shared" si="1"/>
        <v>75031837</v>
      </c>
      <c r="I11" s="10">
        <f>공종별내역서!J141</f>
        <v>1657562</v>
      </c>
      <c r="J11" s="10">
        <f t="shared" si="2"/>
        <v>1657562</v>
      </c>
      <c r="K11" s="10">
        <f t="shared" si="3"/>
        <v>111030887</v>
      </c>
      <c r="L11" s="10">
        <f t="shared" si="4"/>
        <v>111030887</v>
      </c>
      <c r="M11" s="8" t="s">
        <v>52</v>
      </c>
      <c r="N11" s="2" t="s">
        <v>262</v>
      </c>
      <c r="O11" s="2" t="s">
        <v>52</v>
      </c>
      <c r="P11" s="2" t="s">
        <v>55</v>
      </c>
      <c r="Q11" s="2" t="s">
        <v>52</v>
      </c>
      <c r="R11" s="3">
        <v>3</v>
      </c>
      <c r="S11" s="2" t="s">
        <v>52</v>
      </c>
      <c r="T11" s="6"/>
    </row>
    <row r="12" spans="1:20" ht="30" customHeight="1">
      <c r="A12" s="8" t="s">
        <v>313</v>
      </c>
      <c r="B12" s="8" t="s">
        <v>52</v>
      </c>
      <c r="C12" s="8" t="s">
        <v>52</v>
      </c>
      <c r="D12" s="9">
        <v>1</v>
      </c>
      <c r="E12" s="10">
        <f>공종별내역서!F164</f>
        <v>2606619</v>
      </c>
      <c r="F12" s="10">
        <f t="shared" si="0"/>
        <v>2606619</v>
      </c>
      <c r="G12" s="10">
        <f>공종별내역서!H164</f>
        <v>10756008</v>
      </c>
      <c r="H12" s="10">
        <f t="shared" si="1"/>
        <v>10756008</v>
      </c>
      <c r="I12" s="10">
        <f>공종별내역서!J164</f>
        <v>285252</v>
      </c>
      <c r="J12" s="10">
        <f t="shared" si="2"/>
        <v>285252</v>
      </c>
      <c r="K12" s="10">
        <f t="shared" si="3"/>
        <v>13647879</v>
      </c>
      <c r="L12" s="10">
        <f t="shared" si="4"/>
        <v>13647879</v>
      </c>
      <c r="M12" s="8" t="s">
        <v>52</v>
      </c>
      <c r="N12" s="2" t="s">
        <v>314</v>
      </c>
      <c r="O12" s="2" t="s">
        <v>52</v>
      </c>
      <c r="P12" s="2" t="s">
        <v>55</v>
      </c>
      <c r="Q12" s="2" t="s">
        <v>52</v>
      </c>
      <c r="R12" s="3">
        <v>3</v>
      </c>
      <c r="S12" s="2" t="s">
        <v>52</v>
      </c>
      <c r="T12" s="6"/>
    </row>
    <row r="13" spans="1:20" ht="30" customHeight="1">
      <c r="A13" s="8" t="s">
        <v>327</v>
      </c>
      <c r="B13" s="8" t="s">
        <v>52</v>
      </c>
      <c r="C13" s="8" t="s">
        <v>52</v>
      </c>
      <c r="D13" s="9">
        <v>1</v>
      </c>
      <c r="E13" s="10">
        <f>공종별내역서!F187</f>
        <v>9304996</v>
      </c>
      <c r="F13" s="10">
        <f t="shared" si="0"/>
        <v>9304996</v>
      </c>
      <c r="G13" s="10">
        <f>공종별내역서!H187</f>
        <v>11238733</v>
      </c>
      <c r="H13" s="10">
        <f t="shared" si="1"/>
        <v>11238733</v>
      </c>
      <c r="I13" s="10">
        <f>공종별내역서!J187</f>
        <v>268915</v>
      </c>
      <c r="J13" s="10">
        <f t="shared" si="2"/>
        <v>268915</v>
      </c>
      <c r="K13" s="10">
        <f t="shared" si="3"/>
        <v>20812644</v>
      </c>
      <c r="L13" s="10">
        <f t="shared" si="4"/>
        <v>20812644</v>
      </c>
      <c r="M13" s="8" t="s">
        <v>52</v>
      </c>
      <c r="N13" s="2" t="s">
        <v>328</v>
      </c>
      <c r="O13" s="2" t="s">
        <v>52</v>
      </c>
      <c r="P13" s="2" t="s">
        <v>55</v>
      </c>
      <c r="Q13" s="2" t="s">
        <v>52</v>
      </c>
      <c r="R13" s="3">
        <v>3</v>
      </c>
      <c r="S13" s="2" t="s">
        <v>52</v>
      </c>
      <c r="T13" s="6"/>
    </row>
    <row r="14" spans="1:20" ht="30" customHeight="1">
      <c r="A14" s="8" t="s">
        <v>351</v>
      </c>
      <c r="B14" s="8" t="s">
        <v>52</v>
      </c>
      <c r="C14" s="8" t="s">
        <v>52</v>
      </c>
      <c r="D14" s="9">
        <v>1</v>
      </c>
      <c r="E14" s="10">
        <f>공종별내역서!F210</f>
        <v>1529875</v>
      </c>
      <c r="F14" s="10">
        <f t="shared" si="0"/>
        <v>1529875</v>
      </c>
      <c r="G14" s="10">
        <f>공종별내역서!H210</f>
        <v>2065784</v>
      </c>
      <c r="H14" s="10">
        <f t="shared" si="1"/>
        <v>2065784</v>
      </c>
      <c r="I14" s="10">
        <f>공종별내역서!J210</f>
        <v>30900</v>
      </c>
      <c r="J14" s="10">
        <f t="shared" si="2"/>
        <v>30900</v>
      </c>
      <c r="K14" s="10">
        <f t="shared" si="3"/>
        <v>3626559</v>
      </c>
      <c r="L14" s="10">
        <f t="shared" si="4"/>
        <v>3626559</v>
      </c>
      <c r="M14" s="8" t="s">
        <v>52</v>
      </c>
      <c r="N14" s="2" t="s">
        <v>352</v>
      </c>
      <c r="O14" s="2" t="s">
        <v>52</v>
      </c>
      <c r="P14" s="2" t="s">
        <v>55</v>
      </c>
      <c r="Q14" s="2" t="s">
        <v>52</v>
      </c>
      <c r="R14" s="3">
        <v>3</v>
      </c>
      <c r="S14" s="2" t="s">
        <v>52</v>
      </c>
      <c r="T14" s="6"/>
    </row>
    <row r="15" spans="1:20" ht="30" customHeight="1">
      <c r="A15" s="8" t="s">
        <v>370</v>
      </c>
      <c r="B15" s="8" t="s">
        <v>52</v>
      </c>
      <c r="C15" s="8" t="s">
        <v>52</v>
      </c>
      <c r="D15" s="9">
        <v>1</v>
      </c>
      <c r="E15" s="10">
        <f>공종별내역서!F256</f>
        <v>59582894</v>
      </c>
      <c r="F15" s="10">
        <f t="shared" si="0"/>
        <v>59582894</v>
      </c>
      <c r="G15" s="10">
        <f>공종별내역서!H256</f>
        <v>24161753</v>
      </c>
      <c r="H15" s="10">
        <f t="shared" si="1"/>
        <v>24161753</v>
      </c>
      <c r="I15" s="10">
        <f>공종별내역서!J256</f>
        <v>908844</v>
      </c>
      <c r="J15" s="10">
        <f t="shared" si="2"/>
        <v>908844</v>
      </c>
      <c r="K15" s="10">
        <f t="shared" si="3"/>
        <v>84653491</v>
      </c>
      <c r="L15" s="10">
        <f t="shared" si="4"/>
        <v>84653491</v>
      </c>
      <c r="M15" s="8" t="s">
        <v>52</v>
      </c>
      <c r="N15" s="2" t="s">
        <v>371</v>
      </c>
      <c r="O15" s="2" t="s">
        <v>52</v>
      </c>
      <c r="P15" s="2" t="s">
        <v>55</v>
      </c>
      <c r="Q15" s="2" t="s">
        <v>52</v>
      </c>
      <c r="R15" s="3">
        <v>3</v>
      </c>
      <c r="S15" s="2" t="s">
        <v>52</v>
      </c>
      <c r="T15" s="6"/>
    </row>
    <row r="16" spans="1:20" ht="30" customHeight="1">
      <c r="A16" s="8" t="s">
        <v>464</v>
      </c>
      <c r="B16" s="8" t="s">
        <v>52</v>
      </c>
      <c r="C16" s="8" t="s">
        <v>52</v>
      </c>
      <c r="D16" s="9">
        <v>1</v>
      </c>
      <c r="E16" s="10">
        <f>공종별내역서!F279</f>
        <v>6252375</v>
      </c>
      <c r="F16" s="10">
        <f t="shared" si="0"/>
        <v>6252375</v>
      </c>
      <c r="G16" s="10">
        <f>공종별내역서!H279</f>
        <v>52615394</v>
      </c>
      <c r="H16" s="10">
        <f t="shared" si="1"/>
        <v>52615394</v>
      </c>
      <c r="I16" s="10">
        <f>공종별내역서!J279</f>
        <v>167356</v>
      </c>
      <c r="J16" s="10">
        <f t="shared" si="2"/>
        <v>167356</v>
      </c>
      <c r="K16" s="10">
        <f t="shared" si="3"/>
        <v>59035125</v>
      </c>
      <c r="L16" s="10">
        <f t="shared" si="4"/>
        <v>59035125</v>
      </c>
      <c r="M16" s="8" t="s">
        <v>52</v>
      </c>
      <c r="N16" s="2" t="s">
        <v>465</v>
      </c>
      <c r="O16" s="2" t="s">
        <v>52</v>
      </c>
      <c r="P16" s="2" t="s">
        <v>55</v>
      </c>
      <c r="Q16" s="2" t="s">
        <v>52</v>
      </c>
      <c r="R16" s="3">
        <v>3</v>
      </c>
      <c r="S16" s="2" t="s">
        <v>52</v>
      </c>
      <c r="T16" s="6"/>
    </row>
    <row r="17" spans="1:20" ht="30" customHeight="1">
      <c r="A17" s="8" t="s">
        <v>496</v>
      </c>
      <c r="B17" s="8" t="s">
        <v>52</v>
      </c>
      <c r="C17" s="8" t="s">
        <v>52</v>
      </c>
      <c r="D17" s="9">
        <v>1</v>
      </c>
      <c r="E17" s="10">
        <f>공종별내역서!F325</f>
        <v>28030081</v>
      </c>
      <c r="F17" s="10">
        <f t="shared" si="0"/>
        <v>28030081</v>
      </c>
      <c r="G17" s="10">
        <f>공종별내역서!H325</f>
        <v>5057129</v>
      </c>
      <c r="H17" s="10">
        <f t="shared" si="1"/>
        <v>5057129</v>
      </c>
      <c r="I17" s="10">
        <f>공종별내역서!J325</f>
        <v>11568</v>
      </c>
      <c r="J17" s="10">
        <f t="shared" si="2"/>
        <v>11568</v>
      </c>
      <c r="K17" s="10">
        <f t="shared" si="3"/>
        <v>33098778</v>
      </c>
      <c r="L17" s="10">
        <f t="shared" si="4"/>
        <v>33098778</v>
      </c>
      <c r="M17" s="8" t="s">
        <v>52</v>
      </c>
      <c r="N17" s="2" t="s">
        <v>497</v>
      </c>
      <c r="O17" s="2" t="s">
        <v>52</v>
      </c>
      <c r="P17" s="2" t="s">
        <v>55</v>
      </c>
      <c r="Q17" s="2" t="s">
        <v>52</v>
      </c>
      <c r="R17" s="3">
        <v>3</v>
      </c>
      <c r="S17" s="2" t="s">
        <v>52</v>
      </c>
      <c r="T17" s="6"/>
    </row>
    <row r="18" spans="1:20" ht="30" customHeight="1">
      <c r="A18" s="8" t="s">
        <v>664</v>
      </c>
      <c r="B18" s="8" t="s">
        <v>52</v>
      </c>
      <c r="C18" s="8" t="s">
        <v>52</v>
      </c>
      <c r="D18" s="9">
        <v>1</v>
      </c>
      <c r="E18" s="10">
        <f>공종별내역서!F348</f>
        <v>19011994</v>
      </c>
      <c r="F18" s="10">
        <f t="shared" si="0"/>
        <v>19011994</v>
      </c>
      <c r="G18" s="10">
        <f>공종별내역서!H348</f>
        <v>12840725</v>
      </c>
      <c r="H18" s="10">
        <f t="shared" si="1"/>
        <v>12840725</v>
      </c>
      <c r="I18" s="10">
        <f>공종별내역서!J348</f>
        <v>0</v>
      </c>
      <c r="J18" s="10">
        <f t="shared" si="2"/>
        <v>0</v>
      </c>
      <c r="K18" s="10">
        <f t="shared" si="3"/>
        <v>31852719</v>
      </c>
      <c r="L18" s="10">
        <f t="shared" si="4"/>
        <v>31852719</v>
      </c>
      <c r="M18" s="8" t="s">
        <v>52</v>
      </c>
      <c r="N18" s="2" t="s">
        <v>665</v>
      </c>
      <c r="O18" s="2" t="s">
        <v>52</v>
      </c>
      <c r="P18" s="2" t="s">
        <v>55</v>
      </c>
      <c r="Q18" s="2" t="s">
        <v>52</v>
      </c>
      <c r="R18" s="3">
        <v>3</v>
      </c>
      <c r="S18" s="2" t="s">
        <v>52</v>
      </c>
      <c r="T18" s="6"/>
    </row>
    <row r="19" spans="1:20" ht="30" customHeight="1">
      <c r="A19" s="8" t="s">
        <v>711</v>
      </c>
      <c r="B19" s="8" t="s">
        <v>52</v>
      </c>
      <c r="C19" s="8" t="s">
        <v>52</v>
      </c>
      <c r="D19" s="9">
        <v>1</v>
      </c>
      <c r="E19" s="10">
        <f>공종별내역서!F371</f>
        <v>3630611</v>
      </c>
      <c r="F19" s="10">
        <f t="shared" si="0"/>
        <v>3630611</v>
      </c>
      <c r="G19" s="10">
        <f>공종별내역서!H371</f>
        <v>16801220</v>
      </c>
      <c r="H19" s="10">
        <f t="shared" si="1"/>
        <v>16801220</v>
      </c>
      <c r="I19" s="10">
        <f>공종별내역서!J371</f>
        <v>95925</v>
      </c>
      <c r="J19" s="10">
        <f t="shared" si="2"/>
        <v>95925</v>
      </c>
      <c r="K19" s="10">
        <f t="shared" si="3"/>
        <v>20527756</v>
      </c>
      <c r="L19" s="10">
        <f t="shared" si="4"/>
        <v>20527756</v>
      </c>
      <c r="M19" s="8" t="s">
        <v>52</v>
      </c>
      <c r="N19" s="2" t="s">
        <v>712</v>
      </c>
      <c r="O19" s="2" t="s">
        <v>52</v>
      </c>
      <c r="P19" s="2" t="s">
        <v>55</v>
      </c>
      <c r="Q19" s="2" t="s">
        <v>52</v>
      </c>
      <c r="R19" s="3">
        <v>3</v>
      </c>
      <c r="S19" s="2" t="s">
        <v>52</v>
      </c>
      <c r="T19" s="6"/>
    </row>
    <row r="20" spans="1:20" ht="30" customHeight="1">
      <c r="A20" s="8" t="s">
        <v>753</v>
      </c>
      <c r="B20" s="8" t="s">
        <v>52</v>
      </c>
      <c r="C20" s="8" t="s">
        <v>52</v>
      </c>
      <c r="D20" s="9">
        <v>1</v>
      </c>
      <c r="E20" s="10">
        <f>공종별내역서!F417</f>
        <v>141076839</v>
      </c>
      <c r="F20" s="10">
        <f t="shared" si="0"/>
        <v>141076839</v>
      </c>
      <c r="G20" s="10">
        <f>공종별내역서!H417</f>
        <v>33415744</v>
      </c>
      <c r="H20" s="10">
        <f t="shared" si="1"/>
        <v>33415744</v>
      </c>
      <c r="I20" s="10">
        <f>공종별내역서!J417</f>
        <v>194810</v>
      </c>
      <c r="J20" s="10">
        <f t="shared" si="2"/>
        <v>194810</v>
      </c>
      <c r="K20" s="10">
        <f t="shared" si="3"/>
        <v>174687393</v>
      </c>
      <c r="L20" s="10">
        <f t="shared" si="4"/>
        <v>174687393</v>
      </c>
      <c r="M20" s="8" t="s">
        <v>52</v>
      </c>
      <c r="N20" s="2" t="s">
        <v>754</v>
      </c>
      <c r="O20" s="2" t="s">
        <v>52</v>
      </c>
      <c r="P20" s="2" t="s">
        <v>55</v>
      </c>
      <c r="Q20" s="2" t="s">
        <v>52</v>
      </c>
      <c r="R20" s="3">
        <v>3</v>
      </c>
      <c r="S20" s="2" t="s">
        <v>52</v>
      </c>
      <c r="T20" s="6"/>
    </row>
    <row r="21" spans="1:20" ht="30" customHeight="1">
      <c r="A21" s="8" t="s">
        <v>850</v>
      </c>
      <c r="B21" s="8" t="s">
        <v>52</v>
      </c>
      <c r="C21" s="8" t="s">
        <v>52</v>
      </c>
      <c r="D21" s="9">
        <v>1</v>
      </c>
      <c r="E21" s="10">
        <f>공종별내역서!F440</f>
        <v>1007000</v>
      </c>
      <c r="F21" s="10">
        <f t="shared" si="0"/>
        <v>1007000</v>
      </c>
      <c r="G21" s="10">
        <f>공종별내역서!H440</f>
        <v>124848</v>
      </c>
      <c r="H21" s="10">
        <f t="shared" si="1"/>
        <v>124848</v>
      </c>
      <c r="I21" s="10">
        <f>공종별내역서!J440</f>
        <v>0</v>
      </c>
      <c r="J21" s="10">
        <f t="shared" si="2"/>
        <v>0</v>
      </c>
      <c r="K21" s="10">
        <f t="shared" si="3"/>
        <v>1131848</v>
      </c>
      <c r="L21" s="10">
        <f t="shared" si="4"/>
        <v>1131848</v>
      </c>
      <c r="M21" s="8" t="s">
        <v>52</v>
      </c>
      <c r="N21" s="2" t="s">
        <v>851</v>
      </c>
      <c r="O21" s="2" t="s">
        <v>52</v>
      </c>
      <c r="P21" s="2" t="s">
        <v>55</v>
      </c>
      <c r="Q21" s="2" t="s">
        <v>52</v>
      </c>
      <c r="R21" s="3">
        <v>3</v>
      </c>
      <c r="S21" s="2" t="s">
        <v>52</v>
      </c>
      <c r="T21" s="6"/>
    </row>
    <row r="22" spans="1:20" ht="30" customHeight="1">
      <c r="A22" s="8" t="s">
        <v>863</v>
      </c>
      <c r="B22" s="8" t="s">
        <v>52</v>
      </c>
      <c r="C22" s="8" t="s">
        <v>52</v>
      </c>
      <c r="D22" s="9">
        <v>1</v>
      </c>
      <c r="E22" s="10">
        <f>공종별내역서!F463</f>
        <v>19922878</v>
      </c>
      <c r="F22" s="10">
        <f t="shared" si="0"/>
        <v>19922878</v>
      </c>
      <c r="G22" s="10">
        <f>공종별내역서!H463</f>
        <v>9875334</v>
      </c>
      <c r="H22" s="10">
        <f t="shared" si="1"/>
        <v>9875334</v>
      </c>
      <c r="I22" s="10">
        <f>공종별내역서!J463</f>
        <v>231036</v>
      </c>
      <c r="J22" s="10">
        <f t="shared" si="2"/>
        <v>231036</v>
      </c>
      <c r="K22" s="10">
        <f t="shared" si="3"/>
        <v>30029248</v>
      </c>
      <c r="L22" s="10">
        <f t="shared" si="4"/>
        <v>30029248</v>
      </c>
      <c r="M22" s="8" t="s">
        <v>52</v>
      </c>
      <c r="N22" s="2" t="s">
        <v>864</v>
      </c>
      <c r="O22" s="2" t="s">
        <v>52</v>
      </c>
      <c r="P22" s="2" t="s">
        <v>55</v>
      </c>
      <c r="Q22" s="2" t="s">
        <v>52</v>
      </c>
      <c r="R22" s="3">
        <v>3</v>
      </c>
      <c r="S22" s="2" t="s">
        <v>52</v>
      </c>
      <c r="T22" s="6"/>
    </row>
    <row r="23" spans="1:20" ht="30" customHeight="1">
      <c r="A23" s="8" t="s">
        <v>884</v>
      </c>
      <c r="B23" s="8" t="s">
        <v>52</v>
      </c>
      <c r="C23" s="8" t="s">
        <v>52</v>
      </c>
      <c r="D23" s="9">
        <v>1</v>
      </c>
      <c r="E23" s="10">
        <f>공종별내역서!F486</f>
        <v>10442000</v>
      </c>
      <c r="F23" s="10">
        <f t="shared" si="0"/>
        <v>10442000</v>
      </c>
      <c r="G23" s="10">
        <f>공종별내역서!H486</f>
        <v>0</v>
      </c>
      <c r="H23" s="10">
        <f t="shared" si="1"/>
        <v>0</v>
      </c>
      <c r="I23" s="10">
        <f>공종별내역서!J486</f>
        <v>2282238</v>
      </c>
      <c r="J23" s="10">
        <f t="shared" si="2"/>
        <v>2282238</v>
      </c>
      <c r="K23" s="10">
        <f t="shared" si="3"/>
        <v>12724238</v>
      </c>
      <c r="L23" s="10">
        <f t="shared" si="4"/>
        <v>12724238</v>
      </c>
      <c r="M23" s="8" t="s">
        <v>52</v>
      </c>
      <c r="N23" s="2" t="s">
        <v>885</v>
      </c>
      <c r="O23" s="2" t="s">
        <v>52</v>
      </c>
      <c r="P23" s="2" t="s">
        <v>55</v>
      </c>
      <c r="Q23" s="2" t="s">
        <v>52</v>
      </c>
      <c r="R23" s="3">
        <v>3</v>
      </c>
      <c r="S23" s="2" t="s">
        <v>52</v>
      </c>
      <c r="T23" s="6"/>
    </row>
    <row r="24" spans="1:20" ht="30" customHeight="1">
      <c r="A24" s="8" t="s">
        <v>911</v>
      </c>
      <c r="B24" s="8" t="s">
        <v>52</v>
      </c>
      <c r="C24" s="8" t="s">
        <v>52</v>
      </c>
      <c r="D24" s="9">
        <v>1</v>
      </c>
      <c r="E24" s="10">
        <f>공종별내역서!F509</f>
        <v>155377124</v>
      </c>
      <c r="F24" s="10">
        <f t="shared" si="0"/>
        <v>155377124</v>
      </c>
      <c r="G24" s="10">
        <f>공종별내역서!H509</f>
        <v>0</v>
      </c>
      <c r="H24" s="10">
        <f t="shared" si="1"/>
        <v>0</v>
      </c>
      <c r="I24" s="10">
        <f>공종별내역서!J509</f>
        <v>0</v>
      </c>
      <c r="J24" s="10">
        <f t="shared" si="2"/>
        <v>0</v>
      </c>
      <c r="K24" s="10">
        <f t="shared" si="3"/>
        <v>155377124</v>
      </c>
      <c r="L24" s="10">
        <f t="shared" si="4"/>
        <v>155377124</v>
      </c>
      <c r="M24" s="8" t="s">
        <v>52</v>
      </c>
      <c r="N24" s="2" t="s">
        <v>912</v>
      </c>
      <c r="O24" s="2" t="s">
        <v>52</v>
      </c>
      <c r="P24" s="2" t="s">
        <v>52</v>
      </c>
      <c r="Q24" s="2" t="s">
        <v>913</v>
      </c>
      <c r="R24" s="3">
        <v>2</v>
      </c>
      <c r="S24" s="2" t="s">
        <v>52</v>
      </c>
      <c r="T24" s="6">
        <f>L24*1</f>
        <v>155377124</v>
      </c>
    </row>
    <row r="25" spans="1:20" ht="30" customHeight="1">
      <c r="A25" s="8" t="s">
        <v>932</v>
      </c>
      <c r="B25" s="8" t="s">
        <v>52</v>
      </c>
      <c r="C25" s="8" t="s">
        <v>52</v>
      </c>
      <c r="D25" s="9">
        <v>1</v>
      </c>
      <c r="E25" s="10">
        <f>공종별내역서!F532</f>
        <v>47459826</v>
      </c>
      <c r="F25" s="10">
        <f t="shared" si="0"/>
        <v>47459826</v>
      </c>
      <c r="G25" s="10">
        <f>공종별내역서!H532</f>
        <v>0</v>
      </c>
      <c r="H25" s="10">
        <f t="shared" si="1"/>
        <v>0</v>
      </c>
      <c r="I25" s="10">
        <f>공종별내역서!J532</f>
        <v>0</v>
      </c>
      <c r="J25" s="10">
        <f t="shared" si="2"/>
        <v>0</v>
      </c>
      <c r="K25" s="10">
        <f t="shared" si="3"/>
        <v>47459826</v>
      </c>
      <c r="L25" s="10">
        <f t="shared" si="4"/>
        <v>47459826</v>
      </c>
      <c r="M25" s="8" t="s">
        <v>52</v>
      </c>
      <c r="N25" s="2" t="s">
        <v>933</v>
      </c>
      <c r="O25" s="2" t="s">
        <v>52</v>
      </c>
      <c r="P25" s="2" t="s">
        <v>52</v>
      </c>
      <c r="Q25" s="2" t="s">
        <v>934</v>
      </c>
      <c r="R25" s="3">
        <v>2</v>
      </c>
      <c r="S25" s="2" t="s">
        <v>52</v>
      </c>
      <c r="T25" s="6">
        <f>L25*1</f>
        <v>47459826</v>
      </c>
    </row>
    <row r="26" spans="1:20" ht="30" customHeight="1">
      <c r="A26" s="8" t="s">
        <v>117</v>
      </c>
      <c r="B26" s="9"/>
      <c r="C26" s="9"/>
      <c r="D26" s="9"/>
      <c r="E26" s="9"/>
      <c r="F26" s="10">
        <f>F5</f>
        <v>367495558</v>
      </c>
      <c r="G26" s="9"/>
      <c r="H26" s="10">
        <f>H5</f>
        <v>527288946</v>
      </c>
      <c r="I26" s="9"/>
      <c r="J26" s="10">
        <f>J5</f>
        <v>17115050</v>
      </c>
      <c r="K26" s="9"/>
      <c r="L26" s="10">
        <f>L5</f>
        <v>911899554</v>
      </c>
      <c r="M26" s="9"/>
      <c r="T26" s="5"/>
    </row>
  </sheetData>
  <mergeCells count="18"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  <mergeCell ref="S3:S4"/>
    <mergeCell ref="T3:T4"/>
    <mergeCell ref="M3:M4"/>
    <mergeCell ref="N3:N4"/>
    <mergeCell ref="O3:O4"/>
    <mergeCell ref="P3:P4"/>
    <mergeCell ref="Q3:Q4"/>
    <mergeCell ref="R3:R4"/>
  </mergeCells>
  <phoneticPr fontId="3" type="noConversion"/>
  <pageMargins left="0.78740157480314954" right="0" top="0.39370078740157477" bottom="0.39370078740157477" header="0" footer="0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32"/>
  <sheetViews>
    <sheetView view="pageBreakPreview" zoomScale="60" zoomScaleNormal="100" workbookViewId="0">
      <selection sqref="A1:M1"/>
    </sheetView>
  </sheetViews>
  <sheetFormatPr defaultRowHeight="16.5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3" width="2.625" hidden="1" customWidth="1"/>
    <col min="44" max="44" width="10.625" hidden="1" customWidth="1"/>
    <col min="45" max="46" width="1.625" hidden="1" customWidth="1"/>
    <col min="47" max="47" width="24.625" hidden="1" customWidth="1"/>
    <col min="48" max="48" width="10.625" hidden="1" customWidth="1"/>
  </cols>
  <sheetData>
    <row r="1" spans="1:48" ht="30" customHeight="1">
      <c r="A1" s="31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48" ht="30" customHeight="1">
      <c r="A2" s="28" t="s">
        <v>2</v>
      </c>
      <c r="B2" s="28" t="s">
        <v>3</v>
      </c>
      <c r="C2" s="28" t="s">
        <v>4</v>
      </c>
      <c r="D2" s="28" t="s">
        <v>5</v>
      </c>
      <c r="E2" s="28" t="s">
        <v>6</v>
      </c>
      <c r="F2" s="28"/>
      <c r="G2" s="28" t="s">
        <v>9</v>
      </c>
      <c r="H2" s="28"/>
      <c r="I2" s="28" t="s">
        <v>10</v>
      </c>
      <c r="J2" s="28"/>
      <c r="K2" s="28" t="s">
        <v>11</v>
      </c>
      <c r="L2" s="28"/>
      <c r="M2" s="28" t="s">
        <v>12</v>
      </c>
      <c r="N2" s="27" t="s">
        <v>20</v>
      </c>
      <c r="O2" s="27" t="s">
        <v>14</v>
      </c>
      <c r="P2" s="27" t="s">
        <v>21</v>
      </c>
      <c r="Q2" s="27" t="s">
        <v>13</v>
      </c>
      <c r="R2" s="27" t="s">
        <v>22</v>
      </c>
      <c r="S2" s="27" t="s">
        <v>23</v>
      </c>
      <c r="T2" s="27" t="s">
        <v>24</v>
      </c>
      <c r="U2" s="27" t="s">
        <v>25</v>
      </c>
      <c r="V2" s="27" t="s">
        <v>26</v>
      </c>
      <c r="W2" s="27" t="s">
        <v>27</v>
      </c>
      <c r="X2" s="27" t="s">
        <v>28</v>
      </c>
      <c r="Y2" s="27" t="s">
        <v>29</v>
      </c>
      <c r="Z2" s="27" t="s">
        <v>30</v>
      </c>
      <c r="AA2" s="27" t="s">
        <v>31</v>
      </c>
      <c r="AB2" s="27" t="s">
        <v>32</v>
      </c>
      <c r="AC2" s="27" t="s">
        <v>33</v>
      </c>
      <c r="AD2" s="27" t="s">
        <v>34</v>
      </c>
      <c r="AE2" s="27" t="s">
        <v>35</v>
      </c>
      <c r="AF2" s="27" t="s">
        <v>36</v>
      </c>
      <c r="AG2" s="27" t="s">
        <v>37</v>
      </c>
      <c r="AH2" s="27" t="s">
        <v>38</v>
      </c>
      <c r="AI2" s="27" t="s">
        <v>39</v>
      </c>
      <c r="AJ2" s="27" t="s">
        <v>40</v>
      </c>
      <c r="AK2" s="27" t="s">
        <v>41</v>
      </c>
      <c r="AL2" s="27" t="s">
        <v>42</v>
      </c>
      <c r="AM2" s="27" t="s">
        <v>43</v>
      </c>
      <c r="AN2" s="27" t="s">
        <v>44</v>
      </c>
      <c r="AO2" s="27" t="s">
        <v>45</v>
      </c>
      <c r="AP2" s="27" t="s">
        <v>46</v>
      </c>
      <c r="AQ2" s="27" t="s">
        <v>47</v>
      </c>
      <c r="AR2" s="27" t="s">
        <v>48</v>
      </c>
      <c r="AS2" s="27" t="s">
        <v>16</v>
      </c>
      <c r="AT2" s="27" t="s">
        <v>17</v>
      </c>
      <c r="AU2" s="27" t="s">
        <v>49</v>
      </c>
      <c r="AV2" s="27" t="s">
        <v>50</v>
      </c>
    </row>
    <row r="3" spans="1:48" ht="30" customHeight="1">
      <c r="A3" s="28"/>
      <c r="B3" s="28"/>
      <c r="C3" s="28"/>
      <c r="D3" s="28"/>
      <c r="E3" s="4" t="s">
        <v>7</v>
      </c>
      <c r="F3" s="4" t="s">
        <v>8</v>
      </c>
      <c r="G3" s="4" t="s">
        <v>7</v>
      </c>
      <c r="H3" s="4" t="s">
        <v>8</v>
      </c>
      <c r="I3" s="4" t="s">
        <v>7</v>
      </c>
      <c r="J3" s="4" t="s">
        <v>8</v>
      </c>
      <c r="K3" s="4" t="s">
        <v>7</v>
      </c>
      <c r="L3" s="4" t="s">
        <v>8</v>
      </c>
      <c r="M3" s="28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</row>
    <row r="4" spans="1:48" ht="30" customHeight="1">
      <c r="A4" s="8" t="s">
        <v>56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2" t="s">
        <v>57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30" customHeight="1">
      <c r="A5" s="8" t="s">
        <v>58</v>
      </c>
      <c r="B5" s="8" t="s">
        <v>59</v>
      </c>
      <c r="C5" s="8" t="s">
        <v>60</v>
      </c>
      <c r="D5" s="9">
        <v>1</v>
      </c>
      <c r="E5" s="11">
        <f>TRUNC(일위대가목록!E4,0)</f>
        <v>0</v>
      </c>
      <c r="F5" s="11">
        <f t="shared" ref="F5:F19" si="0">TRUNC(E5*D5, 0)</f>
        <v>0</v>
      </c>
      <c r="G5" s="11">
        <f>TRUNC(일위대가목록!F4,0)</f>
        <v>0</v>
      </c>
      <c r="H5" s="11">
        <f t="shared" ref="H5:H19" si="1">TRUNC(G5*D5, 0)</f>
        <v>0</v>
      </c>
      <c r="I5" s="11">
        <f>TRUNC(일위대가목록!G4,0)</f>
        <v>626260</v>
      </c>
      <c r="J5" s="11">
        <f t="shared" ref="J5:J19" si="2">TRUNC(I5*D5, 0)</f>
        <v>626260</v>
      </c>
      <c r="K5" s="11">
        <f t="shared" ref="K5:K19" si="3">TRUNC(E5+G5+I5, 0)</f>
        <v>626260</v>
      </c>
      <c r="L5" s="11">
        <f t="shared" ref="L5:L19" si="4">TRUNC(F5+H5+J5, 0)</f>
        <v>626260</v>
      </c>
      <c r="M5" s="8" t="s">
        <v>52</v>
      </c>
      <c r="N5" s="2" t="s">
        <v>61</v>
      </c>
      <c r="O5" s="2" t="s">
        <v>52</v>
      </c>
      <c r="P5" s="2" t="s">
        <v>52</v>
      </c>
      <c r="Q5" s="2" t="s">
        <v>57</v>
      </c>
      <c r="R5" s="2" t="s">
        <v>62</v>
      </c>
      <c r="S5" s="2" t="s">
        <v>63</v>
      </c>
      <c r="T5" s="2" t="s">
        <v>63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2" t="s">
        <v>52</v>
      </c>
      <c r="AS5" s="2" t="s">
        <v>52</v>
      </c>
      <c r="AT5" s="3"/>
      <c r="AU5" s="2" t="s">
        <v>64</v>
      </c>
      <c r="AV5" s="3">
        <v>4</v>
      </c>
    </row>
    <row r="6" spans="1:48" ht="30" customHeight="1">
      <c r="A6" s="8" t="s">
        <v>65</v>
      </c>
      <c r="B6" s="8" t="s">
        <v>59</v>
      </c>
      <c r="C6" s="8" t="s">
        <v>60</v>
      </c>
      <c r="D6" s="9">
        <v>1</v>
      </c>
      <c r="E6" s="11">
        <f>TRUNC(일위대가목록!E5,0)</f>
        <v>0</v>
      </c>
      <c r="F6" s="11">
        <f t="shared" si="0"/>
        <v>0</v>
      </c>
      <c r="G6" s="11">
        <f>TRUNC(일위대가목록!F5,0)</f>
        <v>0</v>
      </c>
      <c r="H6" s="11">
        <f t="shared" si="1"/>
        <v>0</v>
      </c>
      <c r="I6" s="11">
        <f>TRUNC(일위대가목록!G5,0)</f>
        <v>603220</v>
      </c>
      <c r="J6" s="11">
        <f t="shared" si="2"/>
        <v>603220</v>
      </c>
      <c r="K6" s="11">
        <f t="shared" si="3"/>
        <v>603220</v>
      </c>
      <c r="L6" s="11">
        <f t="shared" si="4"/>
        <v>603220</v>
      </c>
      <c r="M6" s="8" t="s">
        <v>52</v>
      </c>
      <c r="N6" s="2" t="s">
        <v>66</v>
      </c>
      <c r="O6" s="2" t="s">
        <v>52</v>
      </c>
      <c r="P6" s="2" t="s">
        <v>52</v>
      </c>
      <c r="Q6" s="2" t="s">
        <v>57</v>
      </c>
      <c r="R6" s="2" t="s">
        <v>62</v>
      </c>
      <c r="S6" s="2" t="s">
        <v>63</v>
      </c>
      <c r="T6" s="2" t="s">
        <v>63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2" t="s">
        <v>52</v>
      </c>
      <c r="AS6" s="2" t="s">
        <v>52</v>
      </c>
      <c r="AT6" s="3"/>
      <c r="AU6" s="2" t="s">
        <v>67</v>
      </c>
      <c r="AV6" s="3">
        <v>5</v>
      </c>
    </row>
    <row r="7" spans="1:48" ht="30" customHeight="1">
      <c r="A7" s="8" t="s">
        <v>68</v>
      </c>
      <c r="B7" s="8" t="s">
        <v>69</v>
      </c>
      <c r="C7" s="8" t="s">
        <v>70</v>
      </c>
      <c r="D7" s="9">
        <v>949</v>
      </c>
      <c r="E7" s="11">
        <f>TRUNC(일위대가목록!E6,0)</f>
        <v>2677</v>
      </c>
      <c r="F7" s="11">
        <f t="shared" si="0"/>
        <v>2540473</v>
      </c>
      <c r="G7" s="11">
        <f>TRUNC(일위대가목록!F6,0)</f>
        <v>13726</v>
      </c>
      <c r="H7" s="11">
        <f t="shared" si="1"/>
        <v>13025974</v>
      </c>
      <c r="I7" s="11">
        <f>TRUNC(일위대가목록!G6,0)</f>
        <v>274</v>
      </c>
      <c r="J7" s="11">
        <f t="shared" si="2"/>
        <v>260026</v>
      </c>
      <c r="K7" s="11">
        <f t="shared" si="3"/>
        <v>16677</v>
      </c>
      <c r="L7" s="11">
        <f t="shared" si="4"/>
        <v>15826473</v>
      </c>
      <c r="M7" s="8" t="s">
        <v>52</v>
      </c>
      <c r="N7" s="2" t="s">
        <v>71</v>
      </c>
      <c r="O7" s="2" t="s">
        <v>52</v>
      </c>
      <c r="P7" s="2" t="s">
        <v>52</v>
      </c>
      <c r="Q7" s="2" t="s">
        <v>57</v>
      </c>
      <c r="R7" s="2" t="s">
        <v>62</v>
      </c>
      <c r="S7" s="2" t="s">
        <v>63</v>
      </c>
      <c r="T7" s="2" t="s">
        <v>63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2" t="s">
        <v>52</v>
      </c>
      <c r="AS7" s="2" t="s">
        <v>52</v>
      </c>
      <c r="AT7" s="3"/>
      <c r="AU7" s="2" t="s">
        <v>72</v>
      </c>
      <c r="AV7" s="3">
        <v>266</v>
      </c>
    </row>
    <row r="8" spans="1:48" ht="30" customHeight="1">
      <c r="A8" s="8" t="s">
        <v>68</v>
      </c>
      <c r="B8" s="8" t="s">
        <v>73</v>
      </c>
      <c r="C8" s="8" t="s">
        <v>70</v>
      </c>
      <c r="D8" s="9">
        <v>346</v>
      </c>
      <c r="E8" s="11">
        <f>TRUNC(일위대가목록!E7,0)</f>
        <v>2677</v>
      </c>
      <c r="F8" s="11">
        <f t="shared" si="0"/>
        <v>926242</v>
      </c>
      <c r="G8" s="11">
        <f>TRUNC(일위대가목록!F7,0)</f>
        <v>15970</v>
      </c>
      <c r="H8" s="11">
        <f t="shared" si="1"/>
        <v>5525620</v>
      </c>
      <c r="I8" s="11">
        <f>TRUNC(일위대가목록!G7,0)</f>
        <v>319</v>
      </c>
      <c r="J8" s="11">
        <f t="shared" si="2"/>
        <v>110374</v>
      </c>
      <c r="K8" s="11">
        <f t="shared" si="3"/>
        <v>18966</v>
      </c>
      <c r="L8" s="11">
        <f t="shared" si="4"/>
        <v>6562236</v>
      </c>
      <c r="M8" s="8" t="s">
        <v>52</v>
      </c>
      <c r="N8" s="2" t="s">
        <v>74</v>
      </c>
      <c r="O8" s="2" t="s">
        <v>52</v>
      </c>
      <c r="P8" s="2" t="s">
        <v>52</v>
      </c>
      <c r="Q8" s="2" t="s">
        <v>57</v>
      </c>
      <c r="R8" s="2" t="s">
        <v>62</v>
      </c>
      <c r="S8" s="2" t="s">
        <v>63</v>
      </c>
      <c r="T8" s="2" t="s">
        <v>63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2" t="s">
        <v>52</v>
      </c>
      <c r="AS8" s="2" t="s">
        <v>52</v>
      </c>
      <c r="AT8" s="3"/>
      <c r="AU8" s="2" t="s">
        <v>75</v>
      </c>
      <c r="AV8" s="3">
        <v>8</v>
      </c>
    </row>
    <row r="9" spans="1:48" ht="30" customHeight="1">
      <c r="A9" s="8" t="s">
        <v>76</v>
      </c>
      <c r="B9" s="8" t="s">
        <v>77</v>
      </c>
      <c r="C9" s="8" t="s">
        <v>70</v>
      </c>
      <c r="D9" s="9">
        <v>56</v>
      </c>
      <c r="E9" s="11">
        <f>TRUNC(일위대가목록!E8,0)</f>
        <v>28449</v>
      </c>
      <c r="F9" s="11">
        <f t="shared" si="0"/>
        <v>1593144</v>
      </c>
      <c r="G9" s="11">
        <f>TRUNC(일위대가목록!F8,0)</f>
        <v>71865</v>
      </c>
      <c r="H9" s="11">
        <f t="shared" si="1"/>
        <v>4024440</v>
      </c>
      <c r="I9" s="11">
        <f>TRUNC(일위대가목록!G8,0)</f>
        <v>1437</v>
      </c>
      <c r="J9" s="11">
        <f t="shared" si="2"/>
        <v>80472</v>
      </c>
      <c r="K9" s="11">
        <f t="shared" si="3"/>
        <v>101751</v>
      </c>
      <c r="L9" s="11">
        <f t="shared" si="4"/>
        <v>5698056</v>
      </c>
      <c r="M9" s="8" t="s">
        <v>52</v>
      </c>
      <c r="N9" s="2" t="s">
        <v>78</v>
      </c>
      <c r="O9" s="2" t="s">
        <v>52</v>
      </c>
      <c r="P9" s="2" t="s">
        <v>52</v>
      </c>
      <c r="Q9" s="2" t="s">
        <v>57</v>
      </c>
      <c r="R9" s="2" t="s">
        <v>62</v>
      </c>
      <c r="S9" s="2" t="s">
        <v>63</v>
      </c>
      <c r="T9" s="2" t="s">
        <v>63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2" t="s">
        <v>52</v>
      </c>
      <c r="AS9" s="2" t="s">
        <v>52</v>
      </c>
      <c r="AT9" s="3"/>
      <c r="AU9" s="2" t="s">
        <v>79</v>
      </c>
      <c r="AV9" s="3">
        <v>9</v>
      </c>
    </row>
    <row r="10" spans="1:48" ht="30" customHeight="1">
      <c r="A10" s="8" t="s">
        <v>80</v>
      </c>
      <c r="B10" s="8" t="s">
        <v>81</v>
      </c>
      <c r="C10" s="8" t="s">
        <v>82</v>
      </c>
      <c r="D10" s="9">
        <v>10</v>
      </c>
      <c r="E10" s="11">
        <f>TRUNC(일위대가목록!E9,0)</f>
        <v>22844</v>
      </c>
      <c r="F10" s="11">
        <f t="shared" si="0"/>
        <v>228440</v>
      </c>
      <c r="G10" s="11">
        <f>TRUNC(일위대가목록!F9,0)</f>
        <v>73649</v>
      </c>
      <c r="H10" s="11">
        <f t="shared" si="1"/>
        <v>736490</v>
      </c>
      <c r="I10" s="11">
        <f>TRUNC(일위대가목록!G9,0)</f>
        <v>0</v>
      </c>
      <c r="J10" s="11">
        <f t="shared" si="2"/>
        <v>0</v>
      </c>
      <c r="K10" s="11">
        <f t="shared" si="3"/>
        <v>96493</v>
      </c>
      <c r="L10" s="11">
        <f t="shared" si="4"/>
        <v>964930</v>
      </c>
      <c r="M10" s="8" t="s">
        <v>52</v>
      </c>
      <c r="N10" s="2" t="s">
        <v>83</v>
      </c>
      <c r="O10" s="2" t="s">
        <v>52</v>
      </c>
      <c r="P10" s="2" t="s">
        <v>52</v>
      </c>
      <c r="Q10" s="2" t="s">
        <v>57</v>
      </c>
      <c r="R10" s="2" t="s">
        <v>62</v>
      </c>
      <c r="S10" s="2" t="s">
        <v>63</v>
      </c>
      <c r="T10" s="2" t="s">
        <v>63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2" t="s">
        <v>52</v>
      </c>
      <c r="AS10" s="2" t="s">
        <v>52</v>
      </c>
      <c r="AT10" s="3"/>
      <c r="AU10" s="2" t="s">
        <v>84</v>
      </c>
      <c r="AV10" s="3">
        <v>10</v>
      </c>
    </row>
    <row r="11" spans="1:48" ht="30" customHeight="1">
      <c r="A11" s="8" t="s">
        <v>85</v>
      </c>
      <c r="B11" s="8" t="s">
        <v>86</v>
      </c>
      <c r="C11" s="8" t="s">
        <v>60</v>
      </c>
      <c r="D11" s="9">
        <v>4</v>
      </c>
      <c r="E11" s="11">
        <f>TRUNC(일위대가목록!E10,0)</f>
        <v>5166</v>
      </c>
      <c r="F11" s="11">
        <f t="shared" si="0"/>
        <v>20664</v>
      </c>
      <c r="G11" s="11">
        <f>TRUNC(일위대가목록!F10,0)</f>
        <v>67766</v>
      </c>
      <c r="H11" s="11">
        <f t="shared" si="1"/>
        <v>271064</v>
      </c>
      <c r="I11" s="11">
        <f>TRUNC(일위대가목록!G10,0)</f>
        <v>0</v>
      </c>
      <c r="J11" s="11">
        <f t="shared" si="2"/>
        <v>0</v>
      </c>
      <c r="K11" s="11">
        <f t="shared" si="3"/>
        <v>72932</v>
      </c>
      <c r="L11" s="11">
        <f t="shared" si="4"/>
        <v>291728</v>
      </c>
      <c r="M11" s="8" t="s">
        <v>52</v>
      </c>
      <c r="N11" s="2" t="s">
        <v>87</v>
      </c>
      <c r="O11" s="2" t="s">
        <v>52</v>
      </c>
      <c r="P11" s="2" t="s">
        <v>52</v>
      </c>
      <c r="Q11" s="2" t="s">
        <v>57</v>
      </c>
      <c r="R11" s="2" t="s">
        <v>62</v>
      </c>
      <c r="S11" s="2" t="s">
        <v>63</v>
      </c>
      <c r="T11" s="2" t="s">
        <v>63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2" t="s">
        <v>52</v>
      </c>
      <c r="AS11" s="2" t="s">
        <v>52</v>
      </c>
      <c r="AT11" s="3"/>
      <c r="AU11" s="2" t="s">
        <v>88</v>
      </c>
      <c r="AV11" s="3">
        <v>11</v>
      </c>
    </row>
    <row r="12" spans="1:48" ht="30" customHeight="1">
      <c r="A12" s="8" t="s">
        <v>85</v>
      </c>
      <c r="B12" s="8" t="s">
        <v>89</v>
      </c>
      <c r="C12" s="8" t="s">
        <v>60</v>
      </c>
      <c r="D12" s="9">
        <v>10</v>
      </c>
      <c r="E12" s="11">
        <f>TRUNC(일위대가목록!E11,0)</f>
        <v>8118</v>
      </c>
      <c r="F12" s="11">
        <f t="shared" si="0"/>
        <v>81180</v>
      </c>
      <c r="G12" s="11">
        <f>TRUNC(일위대가목록!F11,0)</f>
        <v>116719</v>
      </c>
      <c r="H12" s="11">
        <f t="shared" si="1"/>
        <v>1167190</v>
      </c>
      <c r="I12" s="11">
        <f>TRUNC(일위대가목록!G11,0)</f>
        <v>0</v>
      </c>
      <c r="J12" s="11">
        <f t="shared" si="2"/>
        <v>0</v>
      </c>
      <c r="K12" s="11">
        <f t="shared" si="3"/>
        <v>124837</v>
      </c>
      <c r="L12" s="11">
        <f t="shared" si="4"/>
        <v>1248370</v>
      </c>
      <c r="M12" s="8" t="s">
        <v>52</v>
      </c>
      <c r="N12" s="2" t="s">
        <v>90</v>
      </c>
      <c r="O12" s="2" t="s">
        <v>52</v>
      </c>
      <c r="P12" s="2" t="s">
        <v>52</v>
      </c>
      <c r="Q12" s="2" t="s">
        <v>57</v>
      </c>
      <c r="R12" s="2" t="s">
        <v>62</v>
      </c>
      <c r="S12" s="2" t="s">
        <v>63</v>
      </c>
      <c r="T12" s="2" t="s">
        <v>63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2" t="s">
        <v>52</v>
      </c>
      <c r="AS12" s="2" t="s">
        <v>52</v>
      </c>
      <c r="AT12" s="3"/>
      <c r="AU12" s="2" t="s">
        <v>91</v>
      </c>
      <c r="AV12" s="3">
        <v>12</v>
      </c>
    </row>
    <row r="13" spans="1:48" ht="30" customHeight="1">
      <c r="A13" s="8" t="s">
        <v>92</v>
      </c>
      <c r="B13" s="8" t="s">
        <v>93</v>
      </c>
      <c r="C13" s="8" t="s">
        <v>70</v>
      </c>
      <c r="D13" s="9">
        <v>622</v>
      </c>
      <c r="E13" s="11">
        <f>TRUNC(일위대가목록!E12,0)</f>
        <v>1519</v>
      </c>
      <c r="F13" s="11">
        <f t="shared" si="0"/>
        <v>944818</v>
      </c>
      <c r="G13" s="11">
        <f>TRUNC(일위대가목록!F12,0)</f>
        <v>11351</v>
      </c>
      <c r="H13" s="11">
        <f t="shared" si="1"/>
        <v>7060322</v>
      </c>
      <c r="I13" s="11">
        <f>TRUNC(일위대가목록!G12,0)</f>
        <v>0</v>
      </c>
      <c r="J13" s="11">
        <f t="shared" si="2"/>
        <v>0</v>
      </c>
      <c r="K13" s="11">
        <f t="shared" si="3"/>
        <v>12870</v>
      </c>
      <c r="L13" s="11">
        <f t="shared" si="4"/>
        <v>8005140</v>
      </c>
      <c r="M13" s="8" t="s">
        <v>52</v>
      </c>
      <c r="N13" s="2" t="s">
        <v>94</v>
      </c>
      <c r="O13" s="2" t="s">
        <v>52</v>
      </c>
      <c r="P13" s="2" t="s">
        <v>52</v>
      </c>
      <c r="Q13" s="2" t="s">
        <v>57</v>
      </c>
      <c r="R13" s="2" t="s">
        <v>62</v>
      </c>
      <c r="S13" s="2" t="s">
        <v>63</v>
      </c>
      <c r="T13" s="2" t="s">
        <v>63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2" t="s">
        <v>52</v>
      </c>
      <c r="AS13" s="2" t="s">
        <v>52</v>
      </c>
      <c r="AT13" s="3"/>
      <c r="AU13" s="2" t="s">
        <v>95</v>
      </c>
      <c r="AV13" s="3">
        <v>267</v>
      </c>
    </row>
    <row r="14" spans="1:48" ht="30" customHeight="1">
      <c r="A14" s="8" t="s">
        <v>92</v>
      </c>
      <c r="B14" s="8" t="s">
        <v>96</v>
      </c>
      <c r="C14" s="8" t="s">
        <v>70</v>
      </c>
      <c r="D14" s="9">
        <v>302</v>
      </c>
      <c r="E14" s="11">
        <f>TRUNC(일위대가목록!E13,0)</f>
        <v>1730</v>
      </c>
      <c r="F14" s="11">
        <f t="shared" si="0"/>
        <v>522460</v>
      </c>
      <c r="G14" s="11">
        <f>TRUNC(일위대가목록!F13,0)</f>
        <v>13371</v>
      </c>
      <c r="H14" s="11">
        <f t="shared" si="1"/>
        <v>4038042</v>
      </c>
      <c r="I14" s="11">
        <f>TRUNC(일위대가목록!G13,0)</f>
        <v>0</v>
      </c>
      <c r="J14" s="11">
        <f t="shared" si="2"/>
        <v>0</v>
      </c>
      <c r="K14" s="11">
        <f t="shared" si="3"/>
        <v>15101</v>
      </c>
      <c r="L14" s="11">
        <f t="shared" si="4"/>
        <v>4560502</v>
      </c>
      <c r="M14" s="8" t="s">
        <v>52</v>
      </c>
      <c r="N14" s="2" t="s">
        <v>97</v>
      </c>
      <c r="O14" s="2" t="s">
        <v>52</v>
      </c>
      <c r="P14" s="2" t="s">
        <v>52</v>
      </c>
      <c r="Q14" s="2" t="s">
        <v>57</v>
      </c>
      <c r="R14" s="2" t="s">
        <v>62</v>
      </c>
      <c r="S14" s="2" t="s">
        <v>63</v>
      </c>
      <c r="T14" s="2" t="s">
        <v>63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2" t="s">
        <v>52</v>
      </c>
      <c r="AS14" s="2" t="s">
        <v>52</v>
      </c>
      <c r="AT14" s="3"/>
      <c r="AU14" s="2" t="s">
        <v>98</v>
      </c>
      <c r="AV14" s="3">
        <v>268</v>
      </c>
    </row>
    <row r="15" spans="1:48" ht="30" customHeight="1">
      <c r="A15" s="8" t="s">
        <v>99</v>
      </c>
      <c r="B15" s="8" t="s">
        <v>52</v>
      </c>
      <c r="C15" s="8" t="s">
        <v>70</v>
      </c>
      <c r="D15" s="9">
        <v>714</v>
      </c>
      <c r="E15" s="11">
        <f>TRUNC(일위대가목록!E14,0)</f>
        <v>0</v>
      </c>
      <c r="F15" s="11">
        <f t="shared" si="0"/>
        <v>0</v>
      </c>
      <c r="G15" s="11">
        <f>TRUNC(일위대가목록!F14,0)</f>
        <v>8779</v>
      </c>
      <c r="H15" s="11">
        <f t="shared" si="1"/>
        <v>6268206</v>
      </c>
      <c r="I15" s="11">
        <f>TRUNC(일위대가목록!G14,0)</f>
        <v>0</v>
      </c>
      <c r="J15" s="11">
        <f t="shared" si="2"/>
        <v>0</v>
      </c>
      <c r="K15" s="11">
        <f t="shared" si="3"/>
        <v>8779</v>
      </c>
      <c r="L15" s="11">
        <f t="shared" si="4"/>
        <v>6268206</v>
      </c>
      <c r="M15" s="8" t="s">
        <v>52</v>
      </c>
      <c r="N15" s="2" t="s">
        <v>100</v>
      </c>
      <c r="O15" s="2" t="s">
        <v>52</v>
      </c>
      <c r="P15" s="2" t="s">
        <v>52</v>
      </c>
      <c r="Q15" s="2" t="s">
        <v>57</v>
      </c>
      <c r="R15" s="2" t="s">
        <v>62</v>
      </c>
      <c r="S15" s="2" t="s">
        <v>63</v>
      </c>
      <c r="T15" s="2" t="s">
        <v>63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2" t="s">
        <v>52</v>
      </c>
      <c r="AS15" s="2" t="s">
        <v>52</v>
      </c>
      <c r="AT15" s="3"/>
      <c r="AU15" s="2" t="s">
        <v>101</v>
      </c>
      <c r="AV15" s="3">
        <v>15</v>
      </c>
    </row>
    <row r="16" spans="1:48" ht="30" customHeight="1">
      <c r="A16" s="8" t="s">
        <v>102</v>
      </c>
      <c r="B16" s="8" t="s">
        <v>52</v>
      </c>
      <c r="C16" s="8" t="s">
        <v>70</v>
      </c>
      <c r="D16" s="9">
        <v>714</v>
      </c>
      <c r="E16" s="11">
        <f>TRUNC(일위대가목록!E15,0)</f>
        <v>0</v>
      </c>
      <c r="F16" s="11">
        <f t="shared" si="0"/>
        <v>0</v>
      </c>
      <c r="G16" s="11">
        <f>TRUNC(일위대가목록!F15,0)</f>
        <v>3415</v>
      </c>
      <c r="H16" s="11">
        <f t="shared" si="1"/>
        <v>2438310</v>
      </c>
      <c r="I16" s="11">
        <f>TRUNC(일위대가목록!G15,0)</f>
        <v>0</v>
      </c>
      <c r="J16" s="11">
        <f t="shared" si="2"/>
        <v>0</v>
      </c>
      <c r="K16" s="11">
        <f t="shared" si="3"/>
        <v>3415</v>
      </c>
      <c r="L16" s="11">
        <f t="shared" si="4"/>
        <v>2438310</v>
      </c>
      <c r="M16" s="8" t="s">
        <v>52</v>
      </c>
      <c r="N16" s="2" t="s">
        <v>103</v>
      </c>
      <c r="O16" s="2" t="s">
        <v>52</v>
      </c>
      <c r="P16" s="2" t="s">
        <v>52</v>
      </c>
      <c r="Q16" s="2" t="s">
        <v>57</v>
      </c>
      <c r="R16" s="2" t="s">
        <v>62</v>
      </c>
      <c r="S16" s="2" t="s">
        <v>63</v>
      </c>
      <c r="T16" s="2" t="s">
        <v>63</v>
      </c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2" t="s">
        <v>52</v>
      </c>
      <c r="AS16" s="2" t="s">
        <v>52</v>
      </c>
      <c r="AT16" s="3"/>
      <c r="AU16" s="2" t="s">
        <v>104</v>
      </c>
      <c r="AV16" s="3">
        <v>16</v>
      </c>
    </row>
    <row r="17" spans="1:48" ht="30" customHeight="1">
      <c r="A17" s="8" t="s">
        <v>105</v>
      </c>
      <c r="B17" s="8" t="s">
        <v>106</v>
      </c>
      <c r="C17" s="8" t="s">
        <v>70</v>
      </c>
      <c r="D17" s="9">
        <v>1045</v>
      </c>
      <c r="E17" s="11">
        <f>TRUNC(일위대가목록!E16,0)</f>
        <v>0</v>
      </c>
      <c r="F17" s="11">
        <f t="shared" si="0"/>
        <v>0</v>
      </c>
      <c r="G17" s="11">
        <f>TRUNC(일위대가목록!F16,0)</f>
        <v>501</v>
      </c>
      <c r="H17" s="11">
        <f t="shared" si="1"/>
        <v>523545</v>
      </c>
      <c r="I17" s="11">
        <f>TRUNC(일위대가목록!G16,0)</f>
        <v>0</v>
      </c>
      <c r="J17" s="11">
        <f t="shared" si="2"/>
        <v>0</v>
      </c>
      <c r="K17" s="11">
        <f t="shared" si="3"/>
        <v>501</v>
      </c>
      <c r="L17" s="11">
        <f t="shared" si="4"/>
        <v>523545</v>
      </c>
      <c r="M17" s="8" t="s">
        <v>52</v>
      </c>
      <c r="N17" s="2" t="s">
        <v>107</v>
      </c>
      <c r="O17" s="2" t="s">
        <v>52</v>
      </c>
      <c r="P17" s="2" t="s">
        <v>52</v>
      </c>
      <c r="Q17" s="2" t="s">
        <v>57</v>
      </c>
      <c r="R17" s="2" t="s">
        <v>62</v>
      </c>
      <c r="S17" s="2" t="s">
        <v>63</v>
      </c>
      <c r="T17" s="2" t="s">
        <v>63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2" t="s">
        <v>52</v>
      </c>
      <c r="AS17" s="2" t="s">
        <v>52</v>
      </c>
      <c r="AT17" s="3"/>
      <c r="AU17" s="2" t="s">
        <v>108</v>
      </c>
      <c r="AV17" s="3">
        <v>17</v>
      </c>
    </row>
    <row r="18" spans="1:48" ht="30" customHeight="1">
      <c r="A18" s="8" t="s">
        <v>109</v>
      </c>
      <c r="B18" s="8" t="s">
        <v>110</v>
      </c>
      <c r="C18" s="8" t="s">
        <v>70</v>
      </c>
      <c r="D18" s="9">
        <v>298</v>
      </c>
      <c r="E18" s="11">
        <f>TRUNC(일위대가목록!E17,0)</f>
        <v>532</v>
      </c>
      <c r="F18" s="11">
        <f t="shared" si="0"/>
        <v>158536</v>
      </c>
      <c r="G18" s="11">
        <f>TRUNC(일위대가목록!F17,0)</f>
        <v>1254</v>
      </c>
      <c r="H18" s="11">
        <f t="shared" si="1"/>
        <v>373692</v>
      </c>
      <c r="I18" s="11">
        <f>TRUNC(일위대가목록!G17,0)</f>
        <v>0</v>
      </c>
      <c r="J18" s="11">
        <f t="shared" si="2"/>
        <v>0</v>
      </c>
      <c r="K18" s="11">
        <f t="shared" si="3"/>
        <v>1786</v>
      </c>
      <c r="L18" s="11">
        <f t="shared" si="4"/>
        <v>532228</v>
      </c>
      <c r="M18" s="8" t="s">
        <v>52</v>
      </c>
      <c r="N18" s="2" t="s">
        <v>111</v>
      </c>
      <c r="O18" s="2" t="s">
        <v>52</v>
      </c>
      <c r="P18" s="2" t="s">
        <v>52</v>
      </c>
      <c r="Q18" s="2" t="s">
        <v>57</v>
      </c>
      <c r="R18" s="2" t="s">
        <v>62</v>
      </c>
      <c r="S18" s="2" t="s">
        <v>63</v>
      </c>
      <c r="T18" s="2" t="s">
        <v>63</v>
      </c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2" t="s">
        <v>52</v>
      </c>
      <c r="AS18" s="2" t="s">
        <v>52</v>
      </c>
      <c r="AT18" s="3"/>
      <c r="AU18" s="2" t="s">
        <v>112</v>
      </c>
      <c r="AV18" s="3">
        <v>18</v>
      </c>
    </row>
    <row r="19" spans="1:48" ht="30" customHeight="1">
      <c r="A19" s="8" t="s">
        <v>113</v>
      </c>
      <c r="B19" s="8" t="s">
        <v>114</v>
      </c>
      <c r="C19" s="8" t="s">
        <v>70</v>
      </c>
      <c r="D19" s="9">
        <v>58</v>
      </c>
      <c r="E19" s="11">
        <f>TRUNC(일위대가목록!E18,0)</f>
        <v>900</v>
      </c>
      <c r="F19" s="11">
        <f t="shared" si="0"/>
        <v>52200</v>
      </c>
      <c r="G19" s="11">
        <f>TRUNC(일위대가목록!F18,0)</f>
        <v>250</v>
      </c>
      <c r="H19" s="11">
        <f t="shared" si="1"/>
        <v>14500</v>
      </c>
      <c r="I19" s="11">
        <f>TRUNC(일위대가목록!G18,0)</f>
        <v>0</v>
      </c>
      <c r="J19" s="11">
        <f t="shared" si="2"/>
        <v>0</v>
      </c>
      <c r="K19" s="11">
        <f t="shared" si="3"/>
        <v>1150</v>
      </c>
      <c r="L19" s="11">
        <f t="shared" si="4"/>
        <v>66700</v>
      </c>
      <c r="M19" s="8" t="s">
        <v>52</v>
      </c>
      <c r="N19" s="2" t="s">
        <v>115</v>
      </c>
      <c r="O19" s="2" t="s">
        <v>52</v>
      </c>
      <c r="P19" s="2" t="s">
        <v>52</v>
      </c>
      <c r="Q19" s="2" t="s">
        <v>57</v>
      </c>
      <c r="R19" s="2" t="s">
        <v>62</v>
      </c>
      <c r="S19" s="2" t="s">
        <v>63</v>
      </c>
      <c r="T19" s="2" t="s">
        <v>63</v>
      </c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2" t="s">
        <v>52</v>
      </c>
      <c r="AS19" s="2" t="s">
        <v>52</v>
      </c>
      <c r="AT19" s="3"/>
      <c r="AU19" s="2" t="s">
        <v>116</v>
      </c>
      <c r="AV19" s="3">
        <v>19</v>
      </c>
    </row>
    <row r="20" spans="1:48" ht="30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48" ht="30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48" ht="30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48" ht="30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48" ht="30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48" ht="30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48" ht="30" customHeight="1">
      <c r="A26" s="8" t="s">
        <v>117</v>
      </c>
      <c r="B26" s="9"/>
      <c r="C26" s="9"/>
      <c r="D26" s="9"/>
      <c r="E26" s="9"/>
      <c r="F26" s="11">
        <f>SUM(F5:F25)</f>
        <v>7068157</v>
      </c>
      <c r="G26" s="9"/>
      <c r="H26" s="11">
        <f>SUM(H5:H25)</f>
        <v>45467395</v>
      </c>
      <c r="I26" s="9"/>
      <c r="J26" s="11">
        <f>SUM(J5:J25)</f>
        <v>1680352</v>
      </c>
      <c r="K26" s="9"/>
      <c r="L26" s="11">
        <f>SUM(L5:L25)</f>
        <v>54215904</v>
      </c>
      <c r="M26" s="9"/>
      <c r="N26" t="s">
        <v>118</v>
      </c>
    </row>
    <row r="27" spans="1:48" ht="30" customHeight="1">
      <c r="A27" s="8" t="s">
        <v>119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3"/>
      <c r="O27" s="3"/>
      <c r="P27" s="3"/>
      <c r="Q27" s="2" t="s">
        <v>120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30" customHeight="1">
      <c r="A28" s="8" t="s">
        <v>121</v>
      </c>
      <c r="B28" s="8" t="s">
        <v>122</v>
      </c>
      <c r="C28" s="8" t="s">
        <v>123</v>
      </c>
      <c r="D28" s="9">
        <v>440</v>
      </c>
      <c r="E28" s="11">
        <f>TRUNC(중기단가목록!E4,0)</f>
        <v>278</v>
      </c>
      <c r="F28" s="11">
        <f>TRUNC(E28*D28, 0)</f>
        <v>122320</v>
      </c>
      <c r="G28" s="11">
        <f>TRUNC(중기단가목록!F4,0)</f>
        <v>3103</v>
      </c>
      <c r="H28" s="11">
        <f>TRUNC(G28*D28, 0)</f>
        <v>1365320</v>
      </c>
      <c r="I28" s="11">
        <f>TRUNC(중기단가목록!G4,0)</f>
        <v>323</v>
      </c>
      <c r="J28" s="11">
        <f>TRUNC(I28*D28, 0)</f>
        <v>142120</v>
      </c>
      <c r="K28" s="11">
        <f t="shared" ref="K28:L32" si="5">TRUNC(E28+G28+I28, 0)</f>
        <v>3704</v>
      </c>
      <c r="L28" s="11">
        <f t="shared" si="5"/>
        <v>1629760</v>
      </c>
      <c r="M28" s="8" t="s">
        <v>52</v>
      </c>
      <c r="N28" s="2" t="s">
        <v>124</v>
      </c>
      <c r="O28" s="2" t="s">
        <v>52</v>
      </c>
      <c r="P28" s="2" t="s">
        <v>52</v>
      </c>
      <c r="Q28" s="2" t="s">
        <v>120</v>
      </c>
      <c r="R28" s="2" t="s">
        <v>63</v>
      </c>
      <c r="S28" s="2" t="s">
        <v>62</v>
      </c>
      <c r="T28" s="2" t="s">
        <v>63</v>
      </c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2" t="s">
        <v>52</v>
      </c>
      <c r="AS28" s="2" t="s">
        <v>52</v>
      </c>
      <c r="AT28" s="3"/>
      <c r="AU28" s="2" t="s">
        <v>125</v>
      </c>
      <c r="AV28" s="3">
        <v>22</v>
      </c>
    </row>
    <row r="29" spans="1:48" ht="30" customHeight="1">
      <c r="A29" s="8" t="s">
        <v>126</v>
      </c>
      <c r="B29" s="8" t="s">
        <v>127</v>
      </c>
      <c r="C29" s="8" t="s">
        <v>123</v>
      </c>
      <c r="D29" s="9">
        <v>379</v>
      </c>
      <c r="E29" s="11">
        <f>TRUNC(중기단가목록!E5,0)</f>
        <v>3860</v>
      </c>
      <c r="F29" s="11">
        <f>TRUNC(E29*D29, 0)</f>
        <v>1462940</v>
      </c>
      <c r="G29" s="11">
        <f>TRUNC(중기단가목록!F5,0)</f>
        <v>3672</v>
      </c>
      <c r="H29" s="11">
        <f>TRUNC(G29*D29, 0)</f>
        <v>1391688</v>
      </c>
      <c r="I29" s="11">
        <f>TRUNC(중기단가목록!G5,0)</f>
        <v>2678</v>
      </c>
      <c r="J29" s="11">
        <f>TRUNC(I29*D29, 0)</f>
        <v>1014962</v>
      </c>
      <c r="K29" s="11">
        <f t="shared" si="5"/>
        <v>10210</v>
      </c>
      <c r="L29" s="11">
        <f t="shared" si="5"/>
        <v>3869590</v>
      </c>
      <c r="M29" s="8" t="s">
        <v>52</v>
      </c>
      <c r="N29" s="2" t="s">
        <v>128</v>
      </c>
      <c r="O29" s="2" t="s">
        <v>52</v>
      </c>
      <c r="P29" s="2" t="s">
        <v>52</v>
      </c>
      <c r="Q29" s="2" t="s">
        <v>120</v>
      </c>
      <c r="R29" s="2" t="s">
        <v>63</v>
      </c>
      <c r="S29" s="2" t="s">
        <v>62</v>
      </c>
      <c r="T29" s="2" t="s">
        <v>63</v>
      </c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2" t="s">
        <v>52</v>
      </c>
      <c r="AS29" s="2" t="s">
        <v>52</v>
      </c>
      <c r="AT29" s="3"/>
      <c r="AU29" s="2" t="s">
        <v>129</v>
      </c>
      <c r="AV29" s="3">
        <v>23</v>
      </c>
    </row>
    <row r="30" spans="1:48" ht="30" customHeight="1">
      <c r="A30" s="8" t="s">
        <v>130</v>
      </c>
      <c r="B30" s="8" t="s">
        <v>127</v>
      </c>
      <c r="C30" s="8" t="s">
        <v>123</v>
      </c>
      <c r="D30" s="9">
        <v>726</v>
      </c>
      <c r="E30" s="11">
        <f>TRUNC(중기단가목록!E6,0)</f>
        <v>3860</v>
      </c>
      <c r="F30" s="11">
        <f>TRUNC(E30*D30, 0)</f>
        <v>2802360</v>
      </c>
      <c r="G30" s="11">
        <f>TRUNC(중기단가목록!F6,0)</f>
        <v>3672</v>
      </c>
      <c r="H30" s="11">
        <f>TRUNC(G30*D30, 0)</f>
        <v>2665872</v>
      </c>
      <c r="I30" s="11">
        <f>TRUNC(중기단가목록!G6,0)</f>
        <v>2678</v>
      </c>
      <c r="J30" s="11">
        <f>TRUNC(I30*D30, 0)</f>
        <v>1944228</v>
      </c>
      <c r="K30" s="11">
        <f t="shared" si="5"/>
        <v>10210</v>
      </c>
      <c r="L30" s="11">
        <f t="shared" si="5"/>
        <v>7412460</v>
      </c>
      <c r="M30" s="8" t="s">
        <v>52</v>
      </c>
      <c r="N30" s="2" t="s">
        <v>131</v>
      </c>
      <c r="O30" s="2" t="s">
        <v>52</v>
      </c>
      <c r="P30" s="2" t="s">
        <v>52</v>
      </c>
      <c r="Q30" s="2" t="s">
        <v>120</v>
      </c>
      <c r="R30" s="2" t="s">
        <v>63</v>
      </c>
      <c r="S30" s="2" t="s">
        <v>62</v>
      </c>
      <c r="T30" s="2" t="s">
        <v>63</v>
      </c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2" t="s">
        <v>52</v>
      </c>
      <c r="AS30" s="2" t="s">
        <v>52</v>
      </c>
      <c r="AT30" s="3"/>
      <c r="AU30" s="2" t="s">
        <v>132</v>
      </c>
      <c r="AV30" s="3">
        <v>326</v>
      </c>
    </row>
    <row r="31" spans="1:48" ht="30" customHeight="1">
      <c r="A31" s="8" t="s">
        <v>133</v>
      </c>
      <c r="B31" s="8" t="s">
        <v>134</v>
      </c>
      <c r="C31" s="8" t="s">
        <v>123</v>
      </c>
      <c r="D31" s="9">
        <v>61</v>
      </c>
      <c r="E31" s="11">
        <f>TRUNC(중기단가목록!E7,0)</f>
        <v>379</v>
      </c>
      <c r="F31" s="11">
        <f>TRUNC(E31*D31, 0)</f>
        <v>23119</v>
      </c>
      <c r="G31" s="11">
        <f>TRUNC(중기단가목록!F7,0)</f>
        <v>6012</v>
      </c>
      <c r="H31" s="11">
        <f>TRUNC(G31*D31, 0)</f>
        <v>366732</v>
      </c>
      <c r="I31" s="11">
        <f>TRUNC(중기단가목록!G7,0)</f>
        <v>290</v>
      </c>
      <c r="J31" s="11">
        <f>TRUNC(I31*D31, 0)</f>
        <v>17690</v>
      </c>
      <c r="K31" s="11">
        <f t="shared" si="5"/>
        <v>6681</v>
      </c>
      <c r="L31" s="11">
        <f t="shared" si="5"/>
        <v>407541</v>
      </c>
      <c r="M31" s="8" t="s">
        <v>52</v>
      </c>
      <c r="N31" s="2" t="s">
        <v>135</v>
      </c>
      <c r="O31" s="2" t="s">
        <v>52</v>
      </c>
      <c r="P31" s="2" t="s">
        <v>52</v>
      </c>
      <c r="Q31" s="2" t="s">
        <v>120</v>
      </c>
      <c r="R31" s="2" t="s">
        <v>63</v>
      </c>
      <c r="S31" s="2" t="s">
        <v>62</v>
      </c>
      <c r="T31" s="2" t="s">
        <v>63</v>
      </c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2" t="s">
        <v>52</v>
      </c>
      <c r="AS31" s="2" t="s">
        <v>52</v>
      </c>
      <c r="AT31" s="3"/>
      <c r="AU31" s="2" t="s">
        <v>136</v>
      </c>
      <c r="AV31" s="3">
        <v>24</v>
      </c>
    </row>
    <row r="32" spans="1:48" ht="30" customHeight="1">
      <c r="A32" s="8" t="s">
        <v>137</v>
      </c>
      <c r="B32" s="8" t="s">
        <v>138</v>
      </c>
      <c r="C32" s="8" t="s">
        <v>123</v>
      </c>
      <c r="D32" s="9">
        <v>71</v>
      </c>
      <c r="E32" s="11">
        <f>TRUNC(일위대가목록!E19,0)</f>
        <v>822</v>
      </c>
      <c r="F32" s="11">
        <f>TRUNC(E32*D32, 0)</f>
        <v>58362</v>
      </c>
      <c r="G32" s="11">
        <f>TRUNC(일위대가목록!F19,0)</f>
        <v>6079</v>
      </c>
      <c r="H32" s="11">
        <f>TRUNC(G32*D32, 0)</f>
        <v>431609</v>
      </c>
      <c r="I32" s="11">
        <f>TRUNC(일위대가목록!G19,0)</f>
        <v>1014</v>
      </c>
      <c r="J32" s="11">
        <f>TRUNC(I32*D32, 0)</f>
        <v>71994</v>
      </c>
      <c r="K32" s="11">
        <f t="shared" si="5"/>
        <v>7915</v>
      </c>
      <c r="L32" s="11">
        <f t="shared" si="5"/>
        <v>561965</v>
      </c>
      <c r="M32" s="8" t="s">
        <v>52</v>
      </c>
      <c r="N32" s="2" t="s">
        <v>139</v>
      </c>
      <c r="O32" s="2" t="s">
        <v>52</v>
      </c>
      <c r="P32" s="2" t="s">
        <v>52</v>
      </c>
      <c r="Q32" s="2" t="s">
        <v>120</v>
      </c>
      <c r="R32" s="2" t="s">
        <v>62</v>
      </c>
      <c r="S32" s="2" t="s">
        <v>63</v>
      </c>
      <c r="T32" s="2" t="s">
        <v>63</v>
      </c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2" t="s">
        <v>52</v>
      </c>
      <c r="AS32" s="2" t="s">
        <v>52</v>
      </c>
      <c r="AT32" s="3"/>
      <c r="AU32" s="2" t="s">
        <v>140</v>
      </c>
      <c r="AV32" s="3">
        <v>21</v>
      </c>
    </row>
    <row r="33" spans="1:13" ht="30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30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30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30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30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30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30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30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30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30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30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30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30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30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30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30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48" ht="30" customHeight="1">
      <c r="A49" s="8" t="s">
        <v>117</v>
      </c>
      <c r="B49" s="9"/>
      <c r="C49" s="9"/>
      <c r="D49" s="9"/>
      <c r="E49" s="9"/>
      <c r="F49" s="11">
        <f>SUM(F28:F48)</f>
        <v>4469101</v>
      </c>
      <c r="G49" s="9"/>
      <c r="H49" s="11">
        <f>SUM(H28:H48)</f>
        <v>6221221</v>
      </c>
      <c r="I49" s="9"/>
      <c r="J49" s="11">
        <f>SUM(J28:J48)</f>
        <v>3190994</v>
      </c>
      <c r="K49" s="9"/>
      <c r="L49" s="11">
        <f>SUM(L28:L48)</f>
        <v>13881316</v>
      </c>
      <c r="M49" s="9"/>
      <c r="N49" t="s">
        <v>118</v>
      </c>
    </row>
    <row r="50" spans="1:48" ht="30" customHeight="1">
      <c r="A50" s="8" t="s">
        <v>141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3"/>
      <c r="O50" s="3"/>
      <c r="P50" s="3"/>
      <c r="Q50" s="2" t="s">
        <v>142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ht="30" customHeight="1">
      <c r="A51" s="8" t="s">
        <v>143</v>
      </c>
      <c r="B51" s="8" t="s">
        <v>144</v>
      </c>
      <c r="C51" s="8" t="s">
        <v>123</v>
      </c>
      <c r="D51" s="9">
        <v>18</v>
      </c>
      <c r="E51" s="11">
        <f>TRUNC(단가대비표!O67,0)</f>
        <v>71030</v>
      </c>
      <c r="F51" s="11">
        <f t="shared" ref="F51:F72" si="6">TRUNC(E51*D51, 0)</f>
        <v>1278540</v>
      </c>
      <c r="G51" s="11">
        <f>TRUNC(단가대비표!P67,0)</f>
        <v>0</v>
      </c>
      <c r="H51" s="11">
        <f t="shared" ref="H51:H72" si="7">TRUNC(G51*D51, 0)</f>
        <v>0</v>
      </c>
      <c r="I51" s="11">
        <f>TRUNC(단가대비표!V67,0)</f>
        <v>0</v>
      </c>
      <c r="J51" s="11">
        <f t="shared" ref="J51:J72" si="8">TRUNC(I51*D51, 0)</f>
        <v>0</v>
      </c>
      <c r="K51" s="11">
        <f t="shared" ref="K51:K72" si="9">TRUNC(E51+G51+I51, 0)</f>
        <v>71030</v>
      </c>
      <c r="L51" s="11">
        <f t="shared" ref="L51:L72" si="10">TRUNC(F51+H51+J51, 0)</f>
        <v>1278540</v>
      </c>
      <c r="M51" s="8" t="s">
        <v>145</v>
      </c>
      <c r="N51" s="2" t="s">
        <v>146</v>
      </c>
      <c r="O51" s="2" t="s">
        <v>52</v>
      </c>
      <c r="P51" s="2" t="s">
        <v>52</v>
      </c>
      <c r="Q51" s="2" t="s">
        <v>52</v>
      </c>
      <c r="R51" s="2" t="s">
        <v>63</v>
      </c>
      <c r="S51" s="2" t="s">
        <v>63</v>
      </c>
      <c r="T51" s="2" t="s">
        <v>62</v>
      </c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2" t="s">
        <v>145</v>
      </c>
      <c r="AS51" s="2" t="s">
        <v>52</v>
      </c>
      <c r="AT51" s="3"/>
      <c r="AU51" s="2" t="s">
        <v>147</v>
      </c>
      <c r="AV51" s="3">
        <v>31</v>
      </c>
    </row>
    <row r="52" spans="1:48" ht="30" customHeight="1">
      <c r="A52" s="8" t="s">
        <v>148</v>
      </c>
      <c r="B52" s="8" t="s">
        <v>144</v>
      </c>
      <c r="C52" s="8" t="s">
        <v>123</v>
      </c>
      <c r="D52" s="9">
        <v>52</v>
      </c>
      <c r="E52" s="11">
        <f>TRUNC(단가대비표!O68,0)</f>
        <v>71030</v>
      </c>
      <c r="F52" s="11">
        <f t="shared" si="6"/>
        <v>3693560</v>
      </c>
      <c r="G52" s="11">
        <f>TRUNC(단가대비표!P68,0)</f>
        <v>0</v>
      </c>
      <c r="H52" s="11">
        <f t="shared" si="7"/>
        <v>0</v>
      </c>
      <c r="I52" s="11">
        <f>TRUNC(단가대비표!V68,0)</f>
        <v>0</v>
      </c>
      <c r="J52" s="11">
        <f t="shared" si="8"/>
        <v>0</v>
      </c>
      <c r="K52" s="11">
        <f t="shared" si="9"/>
        <v>71030</v>
      </c>
      <c r="L52" s="11">
        <f t="shared" si="10"/>
        <v>3693560</v>
      </c>
      <c r="M52" s="8" t="s">
        <v>145</v>
      </c>
      <c r="N52" s="2" t="s">
        <v>149</v>
      </c>
      <c r="O52" s="2" t="s">
        <v>52</v>
      </c>
      <c r="P52" s="2" t="s">
        <v>52</v>
      </c>
      <c r="Q52" s="2" t="s">
        <v>52</v>
      </c>
      <c r="R52" s="2" t="s">
        <v>63</v>
      </c>
      <c r="S52" s="2" t="s">
        <v>63</v>
      </c>
      <c r="T52" s="2" t="s">
        <v>62</v>
      </c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2" t="s">
        <v>145</v>
      </c>
      <c r="AS52" s="2" t="s">
        <v>52</v>
      </c>
      <c r="AT52" s="3"/>
      <c r="AU52" s="2" t="s">
        <v>150</v>
      </c>
      <c r="AV52" s="3">
        <v>32</v>
      </c>
    </row>
    <row r="53" spans="1:48" ht="30" customHeight="1">
      <c r="A53" s="8" t="s">
        <v>151</v>
      </c>
      <c r="B53" s="8" t="s">
        <v>152</v>
      </c>
      <c r="C53" s="8" t="s">
        <v>123</v>
      </c>
      <c r="D53" s="9">
        <v>810</v>
      </c>
      <c r="E53" s="11">
        <f>TRUNC(단가대비표!O70,0)</f>
        <v>79410</v>
      </c>
      <c r="F53" s="11">
        <f t="shared" si="6"/>
        <v>64322100</v>
      </c>
      <c r="G53" s="11">
        <f>TRUNC(단가대비표!P70,0)</f>
        <v>0</v>
      </c>
      <c r="H53" s="11">
        <f t="shared" si="7"/>
        <v>0</v>
      </c>
      <c r="I53" s="11">
        <f>TRUNC(단가대비표!V70,0)</f>
        <v>0</v>
      </c>
      <c r="J53" s="11">
        <f t="shared" si="8"/>
        <v>0</v>
      </c>
      <c r="K53" s="11">
        <f t="shared" si="9"/>
        <v>79410</v>
      </c>
      <c r="L53" s="11">
        <f t="shared" si="10"/>
        <v>64322100</v>
      </c>
      <c r="M53" s="8" t="s">
        <v>145</v>
      </c>
      <c r="N53" s="2" t="s">
        <v>153</v>
      </c>
      <c r="O53" s="2" t="s">
        <v>52</v>
      </c>
      <c r="P53" s="2" t="s">
        <v>52</v>
      </c>
      <c r="Q53" s="2" t="s">
        <v>52</v>
      </c>
      <c r="R53" s="2" t="s">
        <v>63</v>
      </c>
      <c r="S53" s="2" t="s">
        <v>63</v>
      </c>
      <c r="T53" s="2" t="s">
        <v>62</v>
      </c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2" t="s">
        <v>145</v>
      </c>
      <c r="AS53" s="2" t="s">
        <v>52</v>
      </c>
      <c r="AT53" s="3"/>
      <c r="AU53" s="2" t="s">
        <v>154</v>
      </c>
      <c r="AV53" s="3">
        <v>33</v>
      </c>
    </row>
    <row r="54" spans="1:48" ht="30" customHeight="1">
      <c r="A54" s="8" t="s">
        <v>155</v>
      </c>
      <c r="B54" s="8" t="s">
        <v>156</v>
      </c>
      <c r="C54" s="8" t="s">
        <v>157</v>
      </c>
      <c r="D54" s="9">
        <v>1</v>
      </c>
      <c r="E54" s="11">
        <f>TRUNC(중기단가목록!E8,0)</f>
        <v>42927</v>
      </c>
      <c r="F54" s="11">
        <f t="shared" si="6"/>
        <v>42927</v>
      </c>
      <c r="G54" s="11">
        <f>TRUNC(중기단가목록!F8,0)</f>
        <v>330777</v>
      </c>
      <c r="H54" s="11">
        <f t="shared" si="7"/>
        <v>330777</v>
      </c>
      <c r="I54" s="11">
        <f>TRUNC(중기단가목록!G8,0)</f>
        <v>98848</v>
      </c>
      <c r="J54" s="11">
        <f t="shared" si="8"/>
        <v>98848</v>
      </c>
      <c r="K54" s="11">
        <f t="shared" si="9"/>
        <v>472552</v>
      </c>
      <c r="L54" s="11">
        <f t="shared" si="10"/>
        <v>472552</v>
      </c>
      <c r="M54" s="8" t="s">
        <v>52</v>
      </c>
      <c r="N54" s="2" t="s">
        <v>158</v>
      </c>
      <c r="O54" s="2" t="s">
        <v>52</v>
      </c>
      <c r="P54" s="2" t="s">
        <v>52</v>
      </c>
      <c r="Q54" s="2" t="s">
        <v>142</v>
      </c>
      <c r="R54" s="2" t="s">
        <v>63</v>
      </c>
      <c r="S54" s="2" t="s">
        <v>62</v>
      </c>
      <c r="T54" s="2" t="s">
        <v>63</v>
      </c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2" t="s">
        <v>52</v>
      </c>
      <c r="AS54" s="2" t="s">
        <v>52</v>
      </c>
      <c r="AT54" s="3"/>
      <c r="AU54" s="2" t="s">
        <v>159</v>
      </c>
      <c r="AV54" s="3">
        <v>276</v>
      </c>
    </row>
    <row r="55" spans="1:48" ht="30" customHeight="1">
      <c r="A55" s="8" t="s">
        <v>160</v>
      </c>
      <c r="B55" s="8" t="s">
        <v>161</v>
      </c>
      <c r="C55" s="8" t="s">
        <v>157</v>
      </c>
      <c r="D55" s="9">
        <v>1</v>
      </c>
      <c r="E55" s="11">
        <f>TRUNC(중기단가목록!E9,0)</f>
        <v>68988</v>
      </c>
      <c r="F55" s="11">
        <f t="shared" si="6"/>
        <v>68988</v>
      </c>
      <c r="G55" s="11">
        <f>TRUNC(중기단가목록!F9,0)</f>
        <v>611512</v>
      </c>
      <c r="H55" s="11">
        <f t="shared" si="7"/>
        <v>611512</v>
      </c>
      <c r="I55" s="11">
        <f>TRUNC(중기단가목록!G9,0)</f>
        <v>162855</v>
      </c>
      <c r="J55" s="11">
        <f t="shared" si="8"/>
        <v>162855</v>
      </c>
      <c r="K55" s="11">
        <f t="shared" si="9"/>
        <v>843355</v>
      </c>
      <c r="L55" s="11">
        <f t="shared" si="10"/>
        <v>843355</v>
      </c>
      <c r="M55" s="8" t="s">
        <v>52</v>
      </c>
      <c r="N55" s="2" t="s">
        <v>162</v>
      </c>
      <c r="O55" s="2" t="s">
        <v>52</v>
      </c>
      <c r="P55" s="2" t="s">
        <v>52</v>
      </c>
      <c r="Q55" s="2" t="s">
        <v>142</v>
      </c>
      <c r="R55" s="2" t="s">
        <v>63</v>
      </c>
      <c r="S55" s="2" t="s">
        <v>62</v>
      </c>
      <c r="T55" s="2" t="s">
        <v>63</v>
      </c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2" t="s">
        <v>52</v>
      </c>
      <c r="AS55" s="2" t="s">
        <v>52</v>
      </c>
      <c r="AT55" s="3"/>
      <c r="AU55" s="2" t="s">
        <v>163</v>
      </c>
      <c r="AV55" s="3">
        <v>42</v>
      </c>
    </row>
    <row r="56" spans="1:48" ht="30" customHeight="1">
      <c r="A56" s="8" t="s">
        <v>164</v>
      </c>
      <c r="B56" s="8" t="s">
        <v>165</v>
      </c>
      <c r="C56" s="8" t="s">
        <v>157</v>
      </c>
      <c r="D56" s="9">
        <v>1</v>
      </c>
      <c r="E56" s="11">
        <f>TRUNC(중기단가목록!E10,0)</f>
        <v>176613</v>
      </c>
      <c r="F56" s="11">
        <f t="shared" si="6"/>
        <v>176613</v>
      </c>
      <c r="G56" s="11">
        <f>TRUNC(중기단가목록!F10,0)</f>
        <v>1798143</v>
      </c>
      <c r="H56" s="11">
        <f t="shared" si="7"/>
        <v>1798143</v>
      </c>
      <c r="I56" s="11">
        <f>TRUNC(중기단가목록!G10,0)</f>
        <v>397153</v>
      </c>
      <c r="J56" s="11">
        <f t="shared" si="8"/>
        <v>397153</v>
      </c>
      <c r="K56" s="11">
        <f t="shared" si="9"/>
        <v>2371909</v>
      </c>
      <c r="L56" s="11">
        <f t="shared" si="10"/>
        <v>2371909</v>
      </c>
      <c r="M56" s="8" t="s">
        <v>52</v>
      </c>
      <c r="N56" s="2" t="s">
        <v>166</v>
      </c>
      <c r="O56" s="2" t="s">
        <v>52</v>
      </c>
      <c r="P56" s="2" t="s">
        <v>52</v>
      </c>
      <c r="Q56" s="2" t="s">
        <v>142</v>
      </c>
      <c r="R56" s="2" t="s">
        <v>63</v>
      </c>
      <c r="S56" s="2" t="s">
        <v>62</v>
      </c>
      <c r="T56" s="2" t="s">
        <v>63</v>
      </c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2" t="s">
        <v>52</v>
      </c>
      <c r="AS56" s="2" t="s">
        <v>52</v>
      </c>
      <c r="AT56" s="3"/>
      <c r="AU56" s="2" t="s">
        <v>167</v>
      </c>
      <c r="AV56" s="3">
        <v>43</v>
      </c>
    </row>
    <row r="57" spans="1:48" ht="30" customHeight="1">
      <c r="A57" s="8" t="s">
        <v>168</v>
      </c>
      <c r="B57" s="8" t="s">
        <v>169</v>
      </c>
      <c r="C57" s="8" t="s">
        <v>157</v>
      </c>
      <c r="D57" s="9">
        <v>1</v>
      </c>
      <c r="E57" s="11">
        <f>TRUNC(중기단가목록!E11,0)</f>
        <v>103034</v>
      </c>
      <c r="F57" s="11">
        <f t="shared" si="6"/>
        <v>103034</v>
      </c>
      <c r="G57" s="11">
        <f>TRUNC(중기단가목록!F11,0)</f>
        <v>873662</v>
      </c>
      <c r="H57" s="11">
        <f t="shared" si="7"/>
        <v>873662</v>
      </c>
      <c r="I57" s="11">
        <f>TRUNC(중기단가목록!G11,0)</f>
        <v>241244</v>
      </c>
      <c r="J57" s="11">
        <f t="shared" si="8"/>
        <v>241244</v>
      </c>
      <c r="K57" s="11">
        <f t="shared" si="9"/>
        <v>1217940</v>
      </c>
      <c r="L57" s="11">
        <f t="shared" si="10"/>
        <v>1217940</v>
      </c>
      <c r="M57" s="8" t="s">
        <v>52</v>
      </c>
      <c r="N57" s="2" t="s">
        <v>170</v>
      </c>
      <c r="O57" s="2" t="s">
        <v>52</v>
      </c>
      <c r="P57" s="2" t="s">
        <v>52</v>
      </c>
      <c r="Q57" s="2" t="s">
        <v>142</v>
      </c>
      <c r="R57" s="2" t="s">
        <v>63</v>
      </c>
      <c r="S57" s="2" t="s">
        <v>62</v>
      </c>
      <c r="T57" s="2" t="s">
        <v>63</v>
      </c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2" t="s">
        <v>52</v>
      </c>
      <c r="AS57" s="2" t="s">
        <v>52</v>
      </c>
      <c r="AT57" s="3"/>
      <c r="AU57" s="2" t="s">
        <v>171</v>
      </c>
      <c r="AV57" s="3">
        <v>44</v>
      </c>
    </row>
    <row r="58" spans="1:48" ht="30" customHeight="1">
      <c r="A58" s="8" t="s">
        <v>168</v>
      </c>
      <c r="B58" s="8" t="s">
        <v>172</v>
      </c>
      <c r="C58" s="8" t="s">
        <v>157</v>
      </c>
      <c r="D58" s="9">
        <v>1</v>
      </c>
      <c r="E58" s="11">
        <f>TRUNC(중기단가목록!E12,0)</f>
        <v>173065</v>
      </c>
      <c r="F58" s="11">
        <f t="shared" si="6"/>
        <v>173065</v>
      </c>
      <c r="G58" s="11">
        <f>TRUNC(중기단가목록!F12,0)</f>
        <v>1603738</v>
      </c>
      <c r="H58" s="11">
        <f t="shared" si="7"/>
        <v>1603738</v>
      </c>
      <c r="I58" s="11">
        <f>TRUNC(중기단가목록!G12,0)</f>
        <v>398225</v>
      </c>
      <c r="J58" s="11">
        <f t="shared" si="8"/>
        <v>398225</v>
      </c>
      <c r="K58" s="11">
        <f t="shared" si="9"/>
        <v>2175028</v>
      </c>
      <c r="L58" s="11">
        <f t="shared" si="10"/>
        <v>2175028</v>
      </c>
      <c r="M58" s="8" t="s">
        <v>52</v>
      </c>
      <c r="N58" s="2" t="s">
        <v>173</v>
      </c>
      <c r="O58" s="2" t="s">
        <v>52</v>
      </c>
      <c r="P58" s="2" t="s">
        <v>52</v>
      </c>
      <c r="Q58" s="2" t="s">
        <v>142</v>
      </c>
      <c r="R58" s="2" t="s">
        <v>63</v>
      </c>
      <c r="S58" s="2" t="s">
        <v>62</v>
      </c>
      <c r="T58" s="2" t="s">
        <v>63</v>
      </c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2" t="s">
        <v>52</v>
      </c>
      <c r="AS58" s="2" t="s">
        <v>52</v>
      </c>
      <c r="AT58" s="3"/>
      <c r="AU58" s="2" t="s">
        <v>174</v>
      </c>
      <c r="AV58" s="3">
        <v>45</v>
      </c>
    </row>
    <row r="59" spans="1:48" ht="30" customHeight="1">
      <c r="A59" s="8" t="s">
        <v>168</v>
      </c>
      <c r="B59" s="8" t="s">
        <v>175</v>
      </c>
      <c r="C59" s="8" t="s">
        <v>157</v>
      </c>
      <c r="D59" s="9">
        <v>1</v>
      </c>
      <c r="E59" s="11">
        <f>TRUNC(중기단가목록!E13,0)</f>
        <v>187254</v>
      </c>
      <c r="F59" s="11">
        <f t="shared" si="6"/>
        <v>187254</v>
      </c>
      <c r="G59" s="11">
        <f>TRUNC(중기단가목록!F13,0)</f>
        <v>1725347</v>
      </c>
      <c r="H59" s="11">
        <f t="shared" si="7"/>
        <v>1725347</v>
      </c>
      <c r="I59" s="11">
        <f>TRUNC(중기단가목록!G13,0)</f>
        <v>430480</v>
      </c>
      <c r="J59" s="11">
        <f t="shared" si="8"/>
        <v>430480</v>
      </c>
      <c r="K59" s="11">
        <f t="shared" si="9"/>
        <v>2343081</v>
      </c>
      <c r="L59" s="11">
        <f t="shared" si="10"/>
        <v>2343081</v>
      </c>
      <c r="M59" s="8" t="s">
        <v>52</v>
      </c>
      <c r="N59" s="2" t="s">
        <v>176</v>
      </c>
      <c r="O59" s="2" t="s">
        <v>52</v>
      </c>
      <c r="P59" s="2" t="s">
        <v>52</v>
      </c>
      <c r="Q59" s="2" t="s">
        <v>142</v>
      </c>
      <c r="R59" s="2" t="s">
        <v>63</v>
      </c>
      <c r="S59" s="2" t="s">
        <v>62</v>
      </c>
      <c r="T59" s="2" t="s">
        <v>63</v>
      </c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2" t="s">
        <v>52</v>
      </c>
      <c r="AS59" s="2" t="s">
        <v>52</v>
      </c>
      <c r="AT59" s="3"/>
      <c r="AU59" s="2" t="s">
        <v>177</v>
      </c>
      <c r="AV59" s="3">
        <v>46</v>
      </c>
    </row>
    <row r="60" spans="1:48" ht="30" customHeight="1">
      <c r="A60" s="8" t="s">
        <v>168</v>
      </c>
      <c r="B60" s="8" t="s">
        <v>178</v>
      </c>
      <c r="C60" s="8" t="s">
        <v>157</v>
      </c>
      <c r="D60" s="9">
        <v>1</v>
      </c>
      <c r="E60" s="11">
        <f>TRUNC(중기단가목록!E14,0)</f>
        <v>199523</v>
      </c>
      <c r="F60" s="11">
        <f t="shared" si="6"/>
        <v>199523</v>
      </c>
      <c r="G60" s="11">
        <f>TRUNC(중기단가목록!F14,0)</f>
        <v>1826576</v>
      </c>
      <c r="H60" s="11">
        <f t="shared" si="7"/>
        <v>1826576</v>
      </c>
      <c r="I60" s="11">
        <f>TRUNC(중기단가목록!G14,0)</f>
        <v>458212</v>
      </c>
      <c r="J60" s="11">
        <f t="shared" si="8"/>
        <v>458212</v>
      </c>
      <c r="K60" s="11">
        <f t="shared" si="9"/>
        <v>2484311</v>
      </c>
      <c r="L60" s="11">
        <f t="shared" si="10"/>
        <v>2484311</v>
      </c>
      <c r="M60" s="8" t="s">
        <v>52</v>
      </c>
      <c r="N60" s="2" t="s">
        <v>179</v>
      </c>
      <c r="O60" s="2" t="s">
        <v>52</v>
      </c>
      <c r="P60" s="2" t="s">
        <v>52</v>
      </c>
      <c r="Q60" s="2" t="s">
        <v>142</v>
      </c>
      <c r="R60" s="2" t="s">
        <v>63</v>
      </c>
      <c r="S60" s="2" t="s">
        <v>62</v>
      </c>
      <c r="T60" s="2" t="s">
        <v>63</v>
      </c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2" t="s">
        <v>52</v>
      </c>
      <c r="AS60" s="2" t="s">
        <v>52</v>
      </c>
      <c r="AT60" s="3"/>
      <c r="AU60" s="2" t="s">
        <v>180</v>
      </c>
      <c r="AV60" s="3">
        <v>47</v>
      </c>
    </row>
    <row r="61" spans="1:48" ht="30" customHeight="1">
      <c r="A61" s="8" t="s">
        <v>181</v>
      </c>
      <c r="B61" s="8" t="s">
        <v>52</v>
      </c>
      <c r="C61" s="8" t="s">
        <v>123</v>
      </c>
      <c r="D61" s="9">
        <v>6</v>
      </c>
      <c r="E61" s="11">
        <f>TRUNC(일위대가목록!E20,0)</f>
        <v>5807</v>
      </c>
      <c r="F61" s="11">
        <f t="shared" si="6"/>
        <v>34842</v>
      </c>
      <c r="G61" s="11">
        <f>TRUNC(일위대가목록!F20,0)</f>
        <v>5219</v>
      </c>
      <c r="H61" s="11">
        <f t="shared" si="7"/>
        <v>31314</v>
      </c>
      <c r="I61" s="11">
        <f>TRUNC(일위대가목록!G20,0)</f>
        <v>6034</v>
      </c>
      <c r="J61" s="11">
        <f t="shared" si="8"/>
        <v>36204</v>
      </c>
      <c r="K61" s="11">
        <f t="shared" si="9"/>
        <v>17060</v>
      </c>
      <c r="L61" s="11">
        <f t="shared" si="10"/>
        <v>102360</v>
      </c>
      <c r="M61" s="8" t="s">
        <v>52</v>
      </c>
      <c r="N61" s="2" t="s">
        <v>182</v>
      </c>
      <c r="O61" s="2" t="s">
        <v>52</v>
      </c>
      <c r="P61" s="2" t="s">
        <v>52</v>
      </c>
      <c r="Q61" s="2" t="s">
        <v>142</v>
      </c>
      <c r="R61" s="2" t="s">
        <v>62</v>
      </c>
      <c r="S61" s="2" t="s">
        <v>63</v>
      </c>
      <c r="T61" s="2" t="s">
        <v>63</v>
      </c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2" t="s">
        <v>52</v>
      </c>
      <c r="AS61" s="2" t="s">
        <v>52</v>
      </c>
      <c r="AT61" s="3"/>
      <c r="AU61" s="2" t="s">
        <v>183</v>
      </c>
      <c r="AV61" s="3">
        <v>48</v>
      </c>
    </row>
    <row r="62" spans="1:48" ht="30" customHeight="1">
      <c r="A62" s="8" t="s">
        <v>184</v>
      </c>
      <c r="B62" s="8" t="s">
        <v>185</v>
      </c>
      <c r="C62" s="8" t="s">
        <v>70</v>
      </c>
      <c r="D62" s="9">
        <v>486</v>
      </c>
      <c r="E62" s="11">
        <f>TRUNC(일위대가목록!E21,0)</f>
        <v>10857</v>
      </c>
      <c r="F62" s="11">
        <f t="shared" si="6"/>
        <v>5276502</v>
      </c>
      <c r="G62" s="11">
        <f>TRUNC(일위대가목록!F21,0)</f>
        <v>37329</v>
      </c>
      <c r="H62" s="11">
        <f t="shared" si="7"/>
        <v>18141894</v>
      </c>
      <c r="I62" s="11">
        <f>TRUNC(일위대가목록!G21,0)</f>
        <v>373</v>
      </c>
      <c r="J62" s="11">
        <f t="shared" si="8"/>
        <v>181278</v>
      </c>
      <c r="K62" s="11">
        <f t="shared" si="9"/>
        <v>48559</v>
      </c>
      <c r="L62" s="11">
        <f t="shared" si="10"/>
        <v>23599674</v>
      </c>
      <c r="M62" s="8" t="s">
        <v>52</v>
      </c>
      <c r="N62" s="2" t="s">
        <v>186</v>
      </c>
      <c r="O62" s="2" t="s">
        <v>52</v>
      </c>
      <c r="P62" s="2" t="s">
        <v>52</v>
      </c>
      <c r="Q62" s="2" t="s">
        <v>142</v>
      </c>
      <c r="R62" s="2" t="s">
        <v>62</v>
      </c>
      <c r="S62" s="2" t="s">
        <v>63</v>
      </c>
      <c r="T62" s="2" t="s">
        <v>63</v>
      </c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2" t="s">
        <v>52</v>
      </c>
      <c r="AS62" s="2" t="s">
        <v>52</v>
      </c>
      <c r="AT62" s="3"/>
      <c r="AU62" s="2" t="s">
        <v>187</v>
      </c>
      <c r="AV62" s="3">
        <v>34</v>
      </c>
    </row>
    <row r="63" spans="1:48" ht="30" customHeight="1">
      <c r="A63" s="8" t="s">
        <v>184</v>
      </c>
      <c r="B63" s="8" t="s">
        <v>188</v>
      </c>
      <c r="C63" s="8" t="s">
        <v>70</v>
      </c>
      <c r="D63" s="9">
        <v>52</v>
      </c>
      <c r="E63" s="11">
        <f>TRUNC(일위대가목록!E22,0)</f>
        <v>13355</v>
      </c>
      <c r="F63" s="11">
        <f t="shared" si="6"/>
        <v>694460</v>
      </c>
      <c r="G63" s="11">
        <f>TRUNC(일위대가목록!F22,0)</f>
        <v>42622</v>
      </c>
      <c r="H63" s="11">
        <f t="shared" si="7"/>
        <v>2216344</v>
      </c>
      <c r="I63" s="11">
        <f>TRUNC(일위대가목록!G22,0)</f>
        <v>426</v>
      </c>
      <c r="J63" s="11">
        <f t="shared" si="8"/>
        <v>22152</v>
      </c>
      <c r="K63" s="11">
        <f t="shared" si="9"/>
        <v>56403</v>
      </c>
      <c r="L63" s="11">
        <f t="shared" si="10"/>
        <v>2932956</v>
      </c>
      <c r="M63" s="8" t="s">
        <v>52</v>
      </c>
      <c r="N63" s="2" t="s">
        <v>189</v>
      </c>
      <c r="O63" s="2" t="s">
        <v>52</v>
      </c>
      <c r="P63" s="2" t="s">
        <v>52</v>
      </c>
      <c r="Q63" s="2" t="s">
        <v>142</v>
      </c>
      <c r="R63" s="2" t="s">
        <v>62</v>
      </c>
      <c r="S63" s="2" t="s">
        <v>63</v>
      </c>
      <c r="T63" s="2" t="s">
        <v>63</v>
      </c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2" t="s">
        <v>52</v>
      </c>
      <c r="AS63" s="2" t="s">
        <v>52</v>
      </c>
      <c r="AT63" s="3"/>
      <c r="AU63" s="2" t="s">
        <v>190</v>
      </c>
      <c r="AV63" s="3">
        <v>36</v>
      </c>
    </row>
    <row r="64" spans="1:48" ht="30" customHeight="1">
      <c r="A64" s="8" t="s">
        <v>191</v>
      </c>
      <c r="B64" s="8" t="s">
        <v>192</v>
      </c>
      <c r="C64" s="8" t="s">
        <v>70</v>
      </c>
      <c r="D64" s="9">
        <v>349</v>
      </c>
      <c r="E64" s="11">
        <f>TRUNC(일위대가목록!E23,0)</f>
        <v>2637</v>
      </c>
      <c r="F64" s="11">
        <f t="shared" si="6"/>
        <v>920313</v>
      </c>
      <c r="G64" s="11">
        <f>TRUNC(일위대가목록!F23,0)</f>
        <v>32035</v>
      </c>
      <c r="H64" s="11">
        <f t="shared" si="7"/>
        <v>11180215</v>
      </c>
      <c r="I64" s="11">
        <f>TRUNC(일위대가목록!G23,0)</f>
        <v>961</v>
      </c>
      <c r="J64" s="11">
        <f t="shared" si="8"/>
        <v>335389</v>
      </c>
      <c r="K64" s="11">
        <f t="shared" si="9"/>
        <v>35633</v>
      </c>
      <c r="L64" s="11">
        <f t="shared" si="10"/>
        <v>12435917</v>
      </c>
      <c r="M64" s="8" t="s">
        <v>52</v>
      </c>
      <c r="N64" s="2" t="s">
        <v>193</v>
      </c>
      <c r="O64" s="2" t="s">
        <v>52</v>
      </c>
      <c r="P64" s="2" t="s">
        <v>52</v>
      </c>
      <c r="Q64" s="2" t="s">
        <v>142</v>
      </c>
      <c r="R64" s="2" t="s">
        <v>62</v>
      </c>
      <c r="S64" s="2" t="s">
        <v>63</v>
      </c>
      <c r="T64" s="2" t="s">
        <v>63</v>
      </c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2" t="s">
        <v>52</v>
      </c>
      <c r="AS64" s="2" t="s">
        <v>52</v>
      </c>
      <c r="AT64" s="3"/>
      <c r="AU64" s="2" t="s">
        <v>194</v>
      </c>
      <c r="AV64" s="3">
        <v>37</v>
      </c>
    </row>
    <row r="65" spans="1:48" ht="30" customHeight="1">
      <c r="A65" s="8" t="s">
        <v>191</v>
      </c>
      <c r="B65" s="8" t="s">
        <v>195</v>
      </c>
      <c r="C65" s="8" t="s">
        <v>70</v>
      </c>
      <c r="D65" s="9">
        <v>3420</v>
      </c>
      <c r="E65" s="11">
        <f>TRUNC(일위대가목록!E24,0)</f>
        <v>2637</v>
      </c>
      <c r="F65" s="11">
        <f t="shared" si="6"/>
        <v>9018540</v>
      </c>
      <c r="G65" s="11">
        <f>TRUNC(일위대가목록!F24,0)</f>
        <v>23957</v>
      </c>
      <c r="H65" s="11">
        <f t="shared" si="7"/>
        <v>81932940</v>
      </c>
      <c r="I65" s="11">
        <f>TRUNC(일위대가목록!G24,0)</f>
        <v>718</v>
      </c>
      <c r="J65" s="11">
        <f t="shared" si="8"/>
        <v>2455560</v>
      </c>
      <c r="K65" s="11">
        <f t="shared" si="9"/>
        <v>27312</v>
      </c>
      <c r="L65" s="11">
        <f t="shared" si="10"/>
        <v>93407040</v>
      </c>
      <c r="M65" s="8" t="s">
        <v>52</v>
      </c>
      <c r="N65" s="2" t="s">
        <v>196</v>
      </c>
      <c r="O65" s="2" t="s">
        <v>52</v>
      </c>
      <c r="P65" s="2" t="s">
        <v>52</v>
      </c>
      <c r="Q65" s="2" t="s">
        <v>142</v>
      </c>
      <c r="R65" s="2" t="s">
        <v>62</v>
      </c>
      <c r="S65" s="2" t="s">
        <v>63</v>
      </c>
      <c r="T65" s="2" t="s">
        <v>63</v>
      </c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2" t="s">
        <v>52</v>
      </c>
      <c r="AS65" s="2" t="s">
        <v>52</v>
      </c>
      <c r="AT65" s="3"/>
      <c r="AU65" s="2" t="s">
        <v>197</v>
      </c>
      <c r="AV65" s="3">
        <v>38</v>
      </c>
    </row>
    <row r="66" spans="1:48" ht="30" customHeight="1">
      <c r="A66" s="8" t="s">
        <v>191</v>
      </c>
      <c r="B66" s="8" t="s">
        <v>198</v>
      </c>
      <c r="C66" s="8" t="s">
        <v>70</v>
      </c>
      <c r="D66" s="9">
        <v>58</v>
      </c>
      <c r="E66" s="11">
        <f>TRUNC(일위대가목록!E25,0)</f>
        <v>2637</v>
      </c>
      <c r="F66" s="11">
        <f t="shared" si="6"/>
        <v>152946</v>
      </c>
      <c r="G66" s="11">
        <f>TRUNC(일위대가목록!F25,0)</f>
        <v>20684</v>
      </c>
      <c r="H66" s="11">
        <f t="shared" si="7"/>
        <v>1199672</v>
      </c>
      <c r="I66" s="11">
        <f>TRUNC(일위대가목록!G25,0)</f>
        <v>620</v>
      </c>
      <c r="J66" s="11">
        <f t="shared" si="8"/>
        <v>35960</v>
      </c>
      <c r="K66" s="11">
        <f t="shared" si="9"/>
        <v>23941</v>
      </c>
      <c r="L66" s="11">
        <f t="shared" si="10"/>
        <v>1388578</v>
      </c>
      <c r="M66" s="8" t="s">
        <v>52</v>
      </c>
      <c r="N66" s="2" t="s">
        <v>199</v>
      </c>
      <c r="O66" s="2" t="s">
        <v>52</v>
      </c>
      <c r="P66" s="2" t="s">
        <v>52</v>
      </c>
      <c r="Q66" s="2" t="s">
        <v>142</v>
      </c>
      <c r="R66" s="2" t="s">
        <v>62</v>
      </c>
      <c r="S66" s="2" t="s">
        <v>63</v>
      </c>
      <c r="T66" s="2" t="s">
        <v>63</v>
      </c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2" t="s">
        <v>52</v>
      </c>
      <c r="AS66" s="2" t="s">
        <v>52</v>
      </c>
      <c r="AT66" s="3"/>
      <c r="AU66" s="2" t="s">
        <v>200</v>
      </c>
      <c r="AV66" s="3">
        <v>39</v>
      </c>
    </row>
    <row r="67" spans="1:48" ht="30" customHeight="1">
      <c r="A67" s="8" t="s">
        <v>201</v>
      </c>
      <c r="B67" s="8" t="s">
        <v>202</v>
      </c>
      <c r="C67" s="8" t="s">
        <v>203</v>
      </c>
      <c r="D67" s="9">
        <v>26.459</v>
      </c>
      <c r="E67" s="11">
        <f>TRUNC(단가대비표!O49,0)</f>
        <v>760770</v>
      </c>
      <c r="F67" s="11">
        <f t="shared" si="6"/>
        <v>20129213</v>
      </c>
      <c r="G67" s="11">
        <f>TRUNC(단가대비표!P49,0)</f>
        <v>0</v>
      </c>
      <c r="H67" s="11">
        <f t="shared" si="7"/>
        <v>0</v>
      </c>
      <c r="I67" s="11">
        <f>TRUNC(단가대비표!V49,0)</f>
        <v>0</v>
      </c>
      <c r="J67" s="11">
        <f t="shared" si="8"/>
        <v>0</v>
      </c>
      <c r="K67" s="11">
        <f t="shared" si="9"/>
        <v>760770</v>
      </c>
      <c r="L67" s="11">
        <f t="shared" si="10"/>
        <v>20129213</v>
      </c>
      <c r="M67" s="8" t="s">
        <v>145</v>
      </c>
      <c r="N67" s="2" t="s">
        <v>204</v>
      </c>
      <c r="O67" s="2" t="s">
        <v>52</v>
      </c>
      <c r="P67" s="2" t="s">
        <v>52</v>
      </c>
      <c r="Q67" s="2" t="s">
        <v>52</v>
      </c>
      <c r="R67" s="2" t="s">
        <v>63</v>
      </c>
      <c r="S67" s="2" t="s">
        <v>63</v>
      </c>
      <c r="T67" s="2" t="s">
        <v>62</v>
      </c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2" t="s">
        <v>145</v>
      </c>
      <c r="AS67" s="2" t="s">
        <v>52</v>
      </c>
      <c r="AT67" s="3"/>
      <c r="AU67" s="2" t="s">
        <v>205</v>
      </c>
      <c r="AV67" s="3">
        <v>27</v>
      </c>
    </row>
    <row r="68" spans="1:48" ht="30" customHeight="1">
      <c r="A68" s="8" t="s">
        <v>201</v>
      </c>
      <c r="B68" s="8" t="s">
        <v>206</v>
      </c>
      <c r="C68" s="8" t="s">
        <v>203</v>
      </c>
      <c r="D68" s="9">
        <v>17.067</v>
      </c>
      <c r="E68" s="11">
        <f>TRUNC(단가대비표!O50,0)</f>
        <v>750320</v>
      </c>
      <c r="F68" s="11">
        <f t="shared" si="6"/>
        <v>12805711</v>
      </c>
      <c r="G68" s="11">
        <f>TRUNC(단가대비표!P50,0)</f>
        <v>0</v>
      </c>
      <c r="H68" s="11">
        <f t="shared" si="7"/>
        <v>0</v>
      </c>
      <c r="I68" s="11">
        <f>TRUNC(단가대비표!V50,0)</f>
        <v>0</v>
      </c>
      <c r="J68" s="11">
        <f t="shared" si="8"/>
        <v>0</v>
      </c>
      <c r="K68" s="11">
        <f t="shared" si="9"/>
        <v>750320</v>
      </c>
      <c r="L68" s="11">
        <f t="shared" si="10"/>
        <v>12805711</v>
      </c>
      <c r="M68" s="8" t="s">
        <v>145</v>
      </c>
      <c r="N68" s="2" t="s">
        <v>207</v>
      </c>
      <c r="O68" s="2" t="s">
        <v>52</v>
      </c>
      <c r="P68" s="2" t="s">
        <v>52</v>
      </c>
      <c r="Q68" s="2" t="s">
        <v>52</v>
      </c>
      <c r="R68" s="2" t="s">
        <v>63</v>
      </c>
      <c r="S68" s="2" t="s">
        <v>63</v>
      </c>
      <c r="T68" s="2" t="s">
        <v>62</v>
      </c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2" t="s">
        <v>145</v>
      </c>
      <c r="AS68" s="2" t="s">
        <v>52</v>
      </c>
      <c r="AT68" s="3"/>
      <c r="AU68" s="2" t="s">
        <v>208</v>
      </c>
      <c r="AV68" s="3">
        <v>28</v>
      </c>
    </row>
    <row r="69" spans="1:48" ht="30" customHeight="1">
      <c r="A69" s="8" t="s">
        <v>201</v>
      </c>
      <c r="B69" s="8" t="s">
        <v>209</v>
      </c>
      <c r="C69" s="8" t="s">
        <v>203</v>
      </c>
      <c r="D69" s="9">
        <v>4.0960000000000001</v>
      </c>
      <c r="E69" s="11">
        <f>TRUNC(단가대비표!O51,0)</f>
        <v>745100</v>
      </c>
      <c r="F69" s="11">
        <f t="shared" si="6"/>
        <v>3051929</v>
      </c>
      <c r="G69" s="11">
        <f>TRUNC(단가대비표!P51,0)</f>
        <v>0</v>
      </c>
      <c r="H69" s="11">
        <f t="shared" si="7"/>
        <v>0</v>
      </c>
      <c r="I69" s="11">
        <f>TRUNC(단가대비표!V51,0)</f>
        <v>0</v>
      </c>
      <c r="J69" s="11">
        <f t="shared" si="8"/>
        <v>0</v>
      </c>
      <c r="K69" s="11">
        <f t="shared" si="9"/>
        <v>745100</v>
      </c>
      <c r="L69" s="11">
        <f t="shared" si="10"/>
        <v>3051929</v>
      </c>
      <c r="M69" s="8" t="s">
        <v>145</v>
      </c>
      <c r="N69" s="2" t="s">
        <v>210</v>
      </c>
      <c r="O69" s="2" t="s">
        <v>52</v>
      </c>
      <c r="P69" s="2" t="s">
        <v>52</v>
      </c>
      <c r="Q69" s="2" t="s">
        <v>52</v>
      </c>
      <c r="R69" s="2" t="s">
        <v>63</v>
      </c>
      <c r="S69" s="2" t="s">
        <v>63</v>
      </c>
      <c r="T69" s="2" t="s">
        <v>62</v>
      </c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2" t="s">
        <v>145</v>
      </c>
      <c r="AS69" s="2" t="s">
        <v>52</v>
      </c>
      <c r="AT69" s="3"/>
      <c r="AU69" s="2" t="s">
        <v>211</v>
      </c>
      <c r="AV69" s="3">
        <v>29</v>
      </c>
    </row>
    <row r="70" spans="1:48" ht="30" customHeight="1">
      <c r="A70" s="8" t="s">
        <v>201</v>
      </c>
      <c r="B70" s="8" t="s">
        <v>212</v>
      </c>
      <c r="C70" s="8" t="s">
        <v>203</v>
      </c>
      <c r="D70" s="9">
        <v>66.114000000000004</v>
      </c>
      <c r="E70" s="11">
        <f>TRUNC(단가대비표!O52,0)</f>
        <v>745100</v>
      </c>
      <c r="F70" s="11">
        <f t="shared" si="6"/>
        <v>49261541</v>
      </c>
      <c r="G70" s="11">
        <f>TRUNC(단가대비표!P52,0)</f>
        <v>0</v>
      </c>
      <c r="H70" s="11">
        <f t="shared" si="7"/>
        <v>0</v>
      </c>
      <c r="I70" s="11">
        <f>TRUNC(단가대비표!V52,0)</f>
        <v>0</v>
      </c>
      <c r="J70" s="11">
        <f t="shared" si="8"/>
        <v>0</v>
      </c>
      <c r="K70" s="11">
        <f t="shared" si="9"/>
        <v>745100</v>
      </c>
      <c r="L70" s="11">
        <f t="shared" si="10"/>
        <v>49261541</v>
      </c>
      <c r="M70" s="8" t="s">
        <v>145</v>
      </c>
      <c r="N70" s="2" t="s">
        <v>213</v>
      </c>
      <c r="O70" s="2" t="s">
        <v>52</v>
      </c>
      <c r="P70" s="2" t="s">
        <v>52</v>
      </c>
      <c r="Q70" s="2" t="s">
        <v>52</v>
      </c>
      <c r="R70" s="2" t="s">
        <v>63</v>
      </c>
      <c r="S70" s="2" t="s">
        <v>63</v>
      </c>
      <c r="T70" s="2" t="s">
        <v>62</v>
      </c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2" t="s">
        <v>145</v>
      </c>
      <c r="AS70" s="2" t="s">
        <v>52</v>
      </c>
      <c r="AT70" s="3"/>
      <c r="AU70" s="2" t="s">
        <v>214</v>
      </c>
      <c r="AV70" s="3">
        <v>30</v>
      </c>
    </row>
    <row r="71" spans="1:48" ht="30" customHeight="1">
      <c r="A71" s="8" t="s">
        <v>215</v>
      </c>
      <c r="B71" s="8" t="s">
        <v>216</v>
      </c>
      <c r="C71" s="8" t="s">
        <v>203</v>
      </c>
      <c r="D71" s="9">
        <v>110.425</v>
      </c>
      <c r="E71" s="11">
        <f>TRUNC(일위대가목록!E26,0)</f>
        <v>9126</v>
      </c>
      <c r="F71" s="11">
        <f t="shared" si="6"/>
        <v>1007738</v>
      </c>
      <c r="G71" s="11">
        <f>TRUNC(일위대가목록!F26,0)</f>
        <v>797607</v>
      </c>
      <c r="H71" s="11">
        <f t="shared" si="7"/>
        <v>88075752</v>
      </c>
      <c r="I71" s="11">
        <f>TRUNC(일위대가목록!G26,0)</f>
        <v>6339</v>
      </c>
      <c r="J71" s="11">
        <f t="shared" si="8"/>
        <v>699984</v>
      </c>
      <c r="K71" s="11">
        <f t="shared" si="9"/>
        <v>813072</v>
      </c>
      <c r="L71" s="11">
        <f t="shared" si="10"/>
        <v>89783474</v>
      </c>
      <c r="M71" s="8" t="s">
        <v>52</v>
      </c>
      <c r="N71" s="2" t="s">
        <v>217</v>
      </c>
      <c r="O71" s="2" t="s">
        <v>52</v>
      </c>
      <c r="P71" s="2" t="s">
        <v>52</v>
      </c>
      <c r="Q71" s="2" t="s">
        <v>142</v>
      </c>
      <c r="R71" s="2" t="s">
        <v>62</v>
      </c>
      <c r="S71" s="2" t="s">
        <v>63</v>
      </c>
      <c r="T71" s="2" t="s">
        <v>63</v>
      </c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2" t="s">
        <v>52</v>
      </c>
      <c r="AS71" s="2" t="s">
        <v>52</v>
      </c>
      <c r="AT71" s="3"/>
      <c r="AU71" s="2" t="s">
        <v>218</v>
      </c>
      <c r="AV71" s="3">
        <v>278</v>
      </c>
    </row>
    <row r="72" spans="1:48" ht="30" customHeight="1">
      <c r="A72" s="8" t="s">
        <v>219</v>
      </c>
      <c r="B72" s="8" t="s">
        <v>220</v>
      </c>
      <c r="C72" s="8" t="s">
        <v>221</v>
      </c>
      <c r="D72" s="9">
        <v>-3313</v>
      </c>
      <c r="E72" s="11">
        <f>TRUNC(단가대비표!O32,0)</f>
        <v>240</v>
      </c>
      <c r="F72" s="11">
        <f t="shared" si="6"/>
        <v>-795120</v>
      </c>
      <c r="G72" s="11">
        <f>TRUNC(단가대비표!P32,0)</f>
        <v>0</v>
      </c>
      <c r="H72" s="11">
        <f t="shared" si="7"/>
        <v>0</v>
      </c>
      <c r="I72" s="11">
        <f>TRUNC(단가대비표!V32,0)</f>
        <v>0</v>
      </c>
      <c r="J72" s="11">
        <f t="shared" si="8"/>
        <v>0</v>
      </c>
      <c r="K72" s="11">
        <f t="shared" si="9"/>
        <v>240</v>
      </c>
      <c r="L72" s="11">
        <f t="shared" si="10"/>
        <v>-795120</v>
      </c>
      <c r="M72" s="8" t="s">
        <v>222</v>
      </c>
      <c r="N72" s="2" t="s">
        <v>223</v>
      </c>
      <c r="O72" s="2" t="s">
        <v>52</v>
      </c>
      <c r="P72" s="2" t="s">
        <v>52</v>
      </c>
      <c r="Q72" s="2" t="s">
        <v>142</v>
      </c>
      <c r="R72" s="2" t="s">
        <v>63</v>
      </c>
      <c r="S72" s="2" t="s">
        <v>63</v>
      </c>
      <c r="T72" s="2" t="s">
        <v>62</v>
      </c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2" t="s">
        <v>52</v>
      </c>
      <c r="AS72" s="2" t="s">
        <v>52</v>
      </c>
      <c r="AT72" s="3"/>
      <c r="AU72" s="2" t="s">
        <v>224</v>
      </c>
      <c r="AV72" s="3">
        <v>26</v>
      </c>
    </row>
    <row r="73" spans="1:48" ht="30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48" ht="30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48" ht="30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48" ht="30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48" ht="30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48" ht="30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48" ht="30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48" ht="30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48" ht="30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48" ht="30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48" ht="30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48" ht="30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48" ht="30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48" ht="30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48" ht="30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48" ht="30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48" ht="30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48" ht="30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48" ht="30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48" ht="30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48" ht="30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48" ht="30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48" ht="30" customHeight="1">
      <c r="A95" s="8" t="s">
        <v>117</v>
      </c>
      <c r="B95" s="9"/>
      <c r="C95" s="9"/>
      <c r="D95" s="9"/>
      <c r="E95" s="9"/>
      <c r="F95" s="11">
        <f>SUM(F51:F94) -F51-F52-F53-F67-F68-F69-F70</f>
        <v>17261625</v>
      </c>
      <c r="G95" s="9"/>
      <c r="H95" s="11">
        <f>SUM(H51:H94) -H51-H52-H53-H67-H68-H69-H70</f>
        <v>211547886</v>
      </c>
      <c r="I95" s="9"/>
      <c r="J95" s="11">
        <f>SUM(J51:J94) -J51-J52-J53-J67-J68-J69-J70</f>
        <v>5953544</v>
      </c>
      <c r="K95" s="9"/>
      <c r="L95" s="11">
        <f>SUM(L51:L94) -L51-L52-L53-L67-L68-L69-L70</f>
        <v>234763055</v>
      </c>
      <c r="M95" s="9"/>
      <c r="N95" t="s">
        <v>118</v>
      </c>
    </row>
    <row r="96" spans="1:48" ht="30" customHeight="1">
      <c r="A96" s="8" t="s">
        <v>225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3"/>
      <c r="O96" s="3"/>
      <c r="P96" s="3"/>
      <c r="Q96" s="2" t="s">
        <v>226</v>
      </c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</row>
    <row r="97" spans="1:48" ht="30" customHeight="1">
      <c r="A97" s="8" t="s">
        <v>227</v>
      </c>
      <c r="B97" s="8" t="s">
        <v>228</v>
      </c>
      <c r="C97" s="8" t="s">
        <v>229</v>
      </c>
      <c r="D97" s="9">
        <v>26359</v>
      </c>
      <c r="E97" s="11">
        <f>TRUNC(단가대비표!O100,0)</f>
        <v>70</v>
      </c>
      <c r="F97" s="11">
        <f t="shared" ref="F97:F105" si="11">TRUNC(E97*D97, 0)</f>
        <v>1845130</v>
      </c>
      <c r="G97" s="11">
        <f>TRUNC(단가대비표!P100,0)</f>
        <v>0</v>
      </c>
      <c r="H97" s="11">
        <f t="shared" ref="H97:H105" si="12">TRUNC(G97*D97, 0)</f>
        <v>0</v>
      </c>
      <c r="I97" s="11">
        <f>TRUNC(단가대비표!V100,0)</f>
        <v>0</v>
      </c>
      <c r="J97" s="11">
        <f t="shared" ref="J97:J105" si="13">TRUNC(I97*D97, 0)</f>
        <v>0</v>
      </c>
      <c r="K97" s="11">
        <f t="shared" ref="K97:K105" si="14">TRUNC(E97+G97+I97, 0)</f>
        <v>70</v>
      </c>
      <c r="L97" s="11">
        <f t="shared" ref="L97:L105" si="15">TRUNC(F97+H97+J97, 0)</f>
        <v>1845130</v>
      </c>
      <c r="M97" s="8" t="s">
        <v>52</v>
      </c>
      <c r="N97" s="2" t="s">
        <v>230</v>
      </c>
      <c r="O97" s="2" t="s">
        <v>52</v>
      </c>
      <c r="P97" s="2" t="s">
        <v>52</v>
      </c>
      <c r="Q97" s="2" t="s">
        <v>226</v>
      </c>
      <c r="R97" s="2" t="s">
        <v>63</v>
      </c>
      <c r="S97" s="2" t="s">
        <v>63</v>
      </c>
      <c r="T97" s="2" t="s">
        <v>62</v>
      </c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2" t="s">
        <v>52</v>
      </c>
      <c r="AS97" s="2" t="s">
        <v>52</v>
      </c>
      <c r="AT97" s="3"/>
      <c r="AU97" s="2" t="s">
        <v>231</v>
      </c>
      <c r="AV97" s="3">
        <v>273</v>
      </c>
    </row>
    <row r="98" spans="1:48" ht="30" customHeight="1">
      <c r="A98" s="8" t="s">
        <v>232</v>
      </c>
      <c r="B98" s="8" t="s">
        <v>233</v>
      </c>
      <c r="C98" s="8" t="s">
        <v>70</v>
      </c>
      <c r="D98" s="9">
        <v>170</v>
      </c>
      <c r="E98" s="11">
        <f>TRUNC(일위대가목록!E27,0)</f>
        <v>0</v>
      </c>
      <c r="F98" s="11">
        <f t="shared" si="11"/>
        <v>0</v>
      </c>
      <c r="G98" s="11">
        <f>TRUNC(일위대가목록!F27,0)</f>
        <v>24192</v>
      </c>
      <c r="H98" s="11">
        <f t="shared" si="12"/>
        <v>4112640</v>
      </c>
      <c r="I98" s="11">
        <f>TRUNC(일위대가목록!G27,0)</f>
        <v>483</v>
      </c>
      <c r="J98" s="11">
        <f t="shared" si="13"/>
        <v>82110</v>
      </c>
      <c r="K98" s="11">
        <f t="shared" si="14"/>
        <v>24675</v>
      </c>
      <c r="L98" s="11">
        <f t="shared" si="15"/>
        <v>4194750</v>
      </c>
      <c r="M98" s="8" t="s">
        <v>52</v>
      </c>
      <c r="N98" s="2" t="s">
        <v>234</v>
      </c>
      <c r="O98" s="2" t="s">
        <v>52</v>
      </c>
      <c r="P98" s="2" t="s">
        <v>52</v>
      </c>
      <c r="Q98" s="2" t="s">
        <v>226</v>
      </c>
      <c r="R98" s="2" t="s">
        <v>62</v>
      </c>
      <c r="S98" s="2" t="s">
        <v>63</v>
      </c>
      <c r="T98" s="2" t="s">
        <v>63</v>
      </c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2" t="s">
        <v>52</v>
      </c>
      <c r="AS98" s="2" t="s">
        <v>52</v>
      </c>
      <c r="AT98" s="3"/>
      <c r="AU98" s="2" t="s">
        <v>235</v>
      </c>
      <c r="AV98" s="3">
        <v>50</v>
      </c>
    </row>
    <row r="99" spans="1:48" ht="30" customHeight="1">
      <c r="A99" s="8" t="s">
        <v>236</v>
      </c>
      <c r="B99" s="8" t="s">
        <v>233</v>
      </c>
      <c r="C99" s="8" t="s">
        <v>70</v>
      </c>
      <c r="D99" s="9">
        <v>84</v>
      </c>
      <c r="E99" s="11">
        <f>TRUNC(일위대가목록!E28,0)</f>
        <v>0</v>
      </c>
      <c r="F99" s="11">
        <f t="shared" si="11"/>
        <v>0</v>
      </c>
      <c r="G99" s="11">
        <f>TRUNC(일위대가목록!F28,0)</f>
        <v>42813</v>
      </c>
      <c r="H99" s="11">
        <f t="shared" si="12"/>
        <v>3596292</v>
      </c>
      <c r="I99" s="11">
        <f>TRUNC(일위대가목록!G28,0)</f>
        <v>856</v>
      </c>
      <c r="J99" s="11">
        <f t="shared" si="13"/>
        <v>71904</v>
      </c>
      <c r="K99" s="11">
        <f t="shared" si="14"/>
        <v>43669</v>
      </c>
      <c r="L99" s="11">
        <f t="shared" si="15"/>
        <v>3668196</v>
      </c>
      <c r="M99" s="8" t="s">
        <v>52</v>
      </c>
      <c r="N99" s="2" t="s">
        <v>237</v>
      </c>
      <c r="O99" s="2" t="s">
        <v>52</v>
      </c>
      <c r="P99" s="2" t="s">
        <v>52</v>
      </c>
      <c r="Q99" s="2" t="s">
        <v>226</v>
      </c>
      <c r="R99" s="2" t="s">
        <v>62</v>
      </c>
      <c r="S99" s="2" t="s">
        <v>63</v>
      </c>
      <c r="T99" s="2" t="s">
        <v>63</v>
      </c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2" t="s">
        <v>52</v>
      </c>
      <c r="AS99" s="2" t="s">
        <v>52</v>
      </c>
      <c r="AT99" s="3"/>
      <c r="AU99" s="2" t="s">
        <v>238</v>
      </c>
      <c r="AV99" s="3">
        <v>51</v>
      </c>
    </row>
    <row r="100" spans="1:48" ht="30" customHeight="1">
      <c r="A100" s="8" t="s">
        <v>239</v>
      </c>
      <c r="B100" s="8" t="s">
        <v>240</v>
      </c>
      <c r="C100" s="8" t="s">
        <v>241</v>
      </c>
      <c r="D100" s="9">
        <v>5.9729999999999999</v>
      </c>
      <c r="E100" s="11">
        <f>TRUNC(일위대가목록!E29,0)</f>
        <v>0</v>
      </c>
      <c r="F100" s="11">
        <f t="shared" si="11"/>
        <v>0</v>
      </c>
      <c r="G100" s="11">
        <f>TRUNC(일위대가목록!F29,0)</f>
        <v>55187</v>
      </c>
      <c r="H100" s="11">
        <f t="shared" si="12"/>
        <v>329631</v>
      </c>
      <c r="I100" s="11">
        <f>TRUNC(일위대가목록!G29,0)</f>
        <v>0</v>
      </c>
      <c r="J100" s="11">
        <f t="shared" si="13"/>
        <v>0</v>
      </c>
      <c r="K100" s="11">
        <f t="shared" si="14"/>
        <v>55187</v>
      </c>
      <c r="L100" s="11">
        <f t="shared" si="15"/>
        <v>329631</v>
      </c>
      <c r="M100" s="8" t="s">
        <v>52</v>
      </c>
      <c r="N100" s="2" t="s">
        <v>242</v>
      </c>
      <c r="O100" s="2" t="s">
        <v>52</v>
      </c>
      <c r="P100" s="2" t="s">
        <v>52</v>
      </c>
      <c r="Q100" s="2" t="s">
        <v>226</v>
      </c>
      <c r="R100" s="2" t="s">
        <v>62</v>
      </c>
      <c r="S100" s="2" t="s">
        <v>63</v>
      </c>
      <c r="T100" s="2" t="s">
        <v>63</v>
      </c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2" t="s">
        <v>52</v>
      </c>
      <c r="AS100" s="2" t="s">
        <v>52</v>
      </c>
      <c r="AT100" s="3"/>
      <c r="AU100" s="2" t="s">
        <v>243</v>
      </c>
      <c r="AV100" s="3">
        <v>269</v>
      </c>
    </row>
    <row r="101" spans="1:48" ht="30" customHeight="1">
      <c r="A101" s="8" t="s">
        <v>239</v>
      </c>
      <c r="B101" s="8" t="s">
        <v>244</v>
      </c>
      <c r="C101" s="8" t="s">
        <v>241</v>
      </c>
      <c r="D101" s="9">
        <v>7.6319999999999997</v>
      </c>
      <c r="E101" s="11">
        <f>TRUNC(일위대가목록!E30,0)</f>
        <v>0</v>
      </c>
      <c r="F101" s="11">
        <f t="shared" si="11"/>
        <v>0</v>
      </c>
      <c r="G101" s="11">
        <f>TRUNC(일위대가목록!F30,0)</f>
        <v>70239</v>
      </c>
      <c r="H101" s="11">
        <f t="shared" si="12"/>
        <v>536064</v>
      </c>
      <c r="I101" s="11">
        <f>TRUNC(일위대가목록!G30,0)</f>
        <v>0</v>
      </c>
      <c r="J101" s="11">
        <f t="shared" si="13"/>
        <v>0</v>
      </c>
      <c r="K101" s="11">
        <f t="shared" si="14"/>
        <v>70239</v>
      </c>
      <c r="L101" s="11">
        <f t="shared" si="15"/>
        <v>536064</v>
      </c>
      <c r="M101" s="8" t="s">
        <v>52</v>
      </c>
      <c r="N101" s="2" t="s">
        <v>245</v>
      </c>
      <c r="O101" s="2" t="s">
        <v>52</v>
      </c>
      <c r="P101" s="2" t="s">
        <v>52</v>
      </c>
      <c r="Q101" s="2" t="s">
        <v>226</v>
      </c>
      <c r="R101" s="2" t="s">
        <v>62</v>
      </c>
      <c r="S101" s="2" t="s">
        <v>63</v>
      </c>
      <c r="T101" s="2" t="s">
        <v>63</v>
      </c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2" t="s">
        <v>52</v>
      </c>
      <c r="AS101" s="2" t="s">
        <v>52</v>
      </c>
      <c r="AT101" s="3"/>
      <c r="AU101" s="2" t="s">
        <v>246</v>
      </c>
      <c r="AV101" s="3">
        <v>270</v>
      </c>
    </row>
    <row r="102" spans="1:48" ht="30" customHeight="1">
      <c r="A102" s="8" t="s">
        <v>239</v>
      </c>
      <c r="B102" s="8" t="s">
        <v>247</v>
      </c>
      <c r="C102" s="8" t="s">
        <v>241</v>
      </c>
      <c r="D102" s="9">
        <v>9.6020000000000003</v>
      </c>
      <c r="E102" s="11">
        <f>TRUNC(일위대가목록!E31,0)</f>
        <v>0</v>
      </c>
      <c r="F102" s="11">
        <f t="shared" si="11"/>
        <v>0</v>
      </c>
      <c r="G102" s="11">
        <f>TRUNC(일위대가목록!F31,0)</f>
        <v>92815</v>
      </c>
      <c r="H102" s="11">
        <f t="shared" si="12"/>
        <v>891209</v>
      </c>
      <c r="I102" s="11">
        <f>TRUNC(일위대가목록!G31,0)</f>
        <v>0</v>
      </c>
      <c r="J102" s="11">
        <f t="shared" si="13"/>
        <v>0</v>
      </c>
      <c r="K102" s="11">
        <f t="shared" si="14"/>
        <v>92815</v>
      </c>
      <c r="L102" s="11">
        <f t="shared" si="15"/>
        <v>891209</v>
      </c>
      <c r="M102" s="8" t="s">
        <v>52</v>
      </c>
      <c r="N102" s="2" t="s">
        <v>248</v>
      </c>
      <c r="O102" s="2" t="s">
        <v>52</v>
      </c>
      <c r="P102" s="2" t="s">
        <v>52</v>
      </c>
      <c r="Q102" s="2" t="s">
        <v>226</v>
      </c>
      <c r="R102" s="2" t="s">
        <v>62</v>
      </c>
      <c r="S102" s="2" t="s">
        <v>63</v>
      </c>
      <c r="T102" s="2" t="s">
        <v>63</v>
      </c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2" t="s">
        <v>52</v>
      </c>
      <c r="AS102" s="2" t="s">
        <v>52</v>
      </c>
      <c r="AT102" s="3"/>
      <c r="AU102" s="2" t="s">
        <v>249</v>
      </c>
      <c r="AV102" s="3">
        <v>271</v>
      </c>
    </row>
    <row r="103" spans="1:48" ht="30" customHeight="1">
      <c r="A103" s="8" t="s">
        <v>239</v>
      </c>
      <c r="B103" s="8" t="s">
        <v>250</v>
      </c>
      <c r="C103" s="8" t="s">
        <v>241</v>
      </c>
      <c r="D103" s="9">
        <v>3.1520000000000001</v>
      </c>
      <c r="E103" s="11">
        <f>TRUNC(일위대가목록!E32,0)</f>
        <v>0</v>
      </c>
      <c r="F103" s="11">
        <f t="shared" si="11"/>
        <v>0</v>
      </c>
      <c r="G103" s="11">
        <f>TRUNC(일위대가목록!F32,0)</f>
        <v>120409</v>
      </c>
      <c r="H103" s="11">
        <f t="shared" si="12"/>
        <v>379529</v>
      </c>
      <c r="I103" s="11">
        <f>TRUNC(일위대가목록!G32,0)</f>
        <v>0</v>
      </c>
      <c r="J103" s="11">
        <f t="shared" si="13"/>
        <v>0</v>
      </c>
      <c r="K103" s="11">
        <f t="shared" si="14"/>
        <v>120409</v>
      </c>
      <c r="L103" s="11">
        <f t="shared" si="15"/>
        <v>379529</v>
      </c>
      <c r="M103" s="8" t="s">
        <v>52</v>
      </c>
      <c r="N103" s="2" t="s">
        <v>251</v>
      </c>
      <c r="O103" s="2" t="s">
        <v>52</v>
      </c>
      <c r="P103" s="2" t="s">
        <v>52</v>
      </c>
      <c r="Q103" s="2" t="s">
        <v>226</v>
      </c>
      <c r="R103" s="2" t="s">
        <v>62</v>
      </c>
      <c r="S103" s="2" t="s">
        <v>63</v>
      </c>
      <c r="T103" s="2" t="s">
        <v>63</v>
      </c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2" t="s">
        <v>52</v>
      </c>
      <c r="AS103" s="2" t="s">
        <v>52</v>
      </c>
      <c r="AT103" s="3"/>
      <c r="AU103" s="2" t="s">
        <v>252</v>
      </c>
      <c r="AV103" s="3">
        <v>272</v>
      </c>
    </row>
    <row r="104" spans="1:48" ht="30" customHeight="1">
      <c r="A104" s="8" t="s">
        <v>253</v>
      </c>
      <c r="B104" s="8" t="s">
        <v>254</v>
      </c>
      <c r="C104" s="8" t="s">
        <v>255</v>
      </c>
      <c r="D104" s="9">
        <v>5</v>
      </c>
      <c r="E104" s="11">
        <f>TRUNC(일위대가목록!E33,0)</f>
        <v>9948</v>
      </c>
      <c r="F104" s="11">
        <f t="shared" si="11"/>
        <v>49740</v>
      </c>
      <c r="G104" s="11">
        <f>TRUNC(일위대가목록!F33,0)</f>
        <v>19461</v>
      </c>
      <c r="H104" s="11">
        <f t="shared" si="12"/>
        <v>97305</v>
      </c>
      <c r="I104" s="11">
        <f>TRUNC(일위대가목록!G33,0)</f>
        <v>144</v>
      </c>
      <c r="J104" s="11">
        <f t="shared" si="13"/>
        <v>720</v>
      </c>
      <c r="K104" s="11">
        <f t="shared" si="14"/>
        <v>29553</v>
      </c>
      <c r="L104" s="11">
        <f t="shared" si="15"/>
        <v>147765</v>
      </c>
      <c r="M104" s="8" t="s">
        <v>52</v>
      </c>
      <c r="N104" s="2" t="s">
        <v>256</v>
      </c>
      <c r="O104" s="2" t="s">
        <v>52</v>
      </c>
      <c r="P104" s="2" t="s">
        <v>52</v>
      </c>
      <c r="Q104" s="2" t="s">
        <v>226</v>
      </c>
      <c r="R104" s="2" t="s">
        <v>62</v>
      </c>
      <c r="S104" s="2" t="s">
        <v>63</v>
      </c>
      <c r="T104" s="2" t="s">
        <v>63</v>
      </c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2" t="s">
        <v>52</v>
      </c>
      <c r="AS104" s="2" t="s">
        <v>52</v>
      </c>
      <c r="AT104" s="3"/>
      <c r="AU104" s="2" t="s">
        <v>257</v>
      </c>
      <c r="AV104" s="3">
        <v>52</v>
      </c>
    </row>
    <row r="105" spans="1:48" ht="30" customHeight="1">
      <c r="A105" s="8" t="s">
        <v>253</v>
      </c>
      <c r="B105" s="8" t="s">
        <v>258</v>
      </c>
      <c r="C105" s="8" t="s">
        <v>255</v>
      </c>
      <c r="D105" s="9">
        <v>5</v>
      </c>
      <c r="E105" s="11">
        <f>TRUNC(일위대가목록!E34,0)</f>
        <v>12431</v>
      </c>
      <c r="F105" s="11">
        <f t="shared" si="11"/>
        <v>62155</v>
      </c>
      <c r="G105" s="11">
        <f>TRUNC(일위대가목록!F34,0)</f>
        <v>25053</v>
      </c>
      <c r="H105" s="11">
        <f t="shared" si="12"/>
        <v>125265</v>
      </c>
      <c r="I105" s="11">
        <f>TRUNC(일위대가목록!G34,0)</f>
        <v>204</v>
      </c>
      <c r="J105" s="11">
        <f t="shared" si="13"/>
        <v>1020</v>
      </c>
      <c r="K105" s="11">
        <f t="shared" si="14"/>
        <v>37688</v>
      </c>
      <c r="L105" s="11">
        <f t="shared" si="15"/>
        <v>188440</v>
      </c>
      <c r="M105" s="8" t="s">
        <v>52</v>
      </c>
      <c r="N105" s="2" t="s">
        <v>259</v>
      </c>
      <c r="O105" s="2" t="s">
        <v>52</v>
      </c>
      <c r="P105" s="2" t="s">
        <v>52</v>
      </c>
      <c r="Q105" s="2" t="s">
        <v>226</v>
      </c>
      <c r="R105" s="2" t="s">
        <v>62</v>
      </c>
      <c r="S105" s="2" t="s">
        <v>63</v>
      </c>
      <c r="T105" s="2" t="s">
        <v>63</v>
      </c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2" t="s">
        <v>52</v>
      </c>
      <c r="AS105" s="2" t="s">
        <v>52</v>
      </c>
      <c r="AT105" s="3"/>
      <c r="AU105" s="2" t="s">
        <v>260</v>
      </c>
      <c r="AV105" s="3">
        <v>53</v>
      </c>
    </row>
    <row r="106" spans="1:48" ht="30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48" ht="30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48" ht="30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48" ht="30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48" ht="30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48" ht="30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48" ht="30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48" ht="30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48" ht="30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48" ht="30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48" ht="30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48" ht="30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48" ht="30" customHeight="1">
      <c r="A118" s="8" t="s">
        <v>117</v>
      </c>
      <c r="B118" s="9"/>
      <c r="C118" s="9"/>
      <c r="D118" s="9"/>
      <c r="E118" s="9"/>
      <c r="F118" s="11">
        <f>SUM(F97:F117)</f>
        <v>1957025</v>
      </c>
      <c r="G118" s="9"/>
      <c r="H118" s="11">
        <f>SUM(H97:H117)</f>
        <v>10067935</v>
      </c>
      <c r="I118" s="9"/>
      <c r="J118" s="11">
        <f>SUM(J97:J117)</f>
        <v>155754</v>
      </c>
      <c r="K118" s="9"/>
      <c r="L118" s="11">
        <f>SUM(L97:L117)</f>
        <v>12180714</v>
      </c>
      <c r="M118" s="9"/>
      <c r="N118" t="s">
        <v>118</v>
      </c>
    </row>
    <row r="119" spans="1:48" ht="30" customHeight="1">
      <c r="A119" s="8" t="s">
        <v>261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3"/>
      <c r="O119" s="3"/>
      <c r="P119" s="3"/>
      <c r="Q119" s="2" t="s">
        <v>262</v>
      </c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</row>
    <row r="120" spans="1:48" ht="30" customHeight="1">
      <c r="A120" s="8" t="s">
        <v>263</v>
      </c>
      <c r="B120" s="8" t="s">
        <v>264</v>
      </c>
      <c r="C120" s="8" t="s">
        <v>70</v>
      </c>
      <c r="D120" s="9">
        <v>19</v>
      </c>
      <c r="E120" s="11">
        <f>TRUNC(일위대가목록!E35,0)</f>
        <v>12375</v>
      </c>
      <c r="F120" s="11">
        <f t="shared" ref="F120:F134" si="16">TRUNC(E120*D120, 0)</f>
        <v>235125</v>
      </c>
      <c r="G120" s="11">
        <f>TRUNC(일위대가목록!F35,0)</f>
        <v>68247</v>
      </c>
      <c r="H120" s="11">
        <f t="shared" ref="H120:H134" si="17">TRUNC(G120*D120, 0)</f>
        <v>1296693</v>
      </c>
      <c r="I120" s="11">
        <f>TRUNC(일위대가목록!G35,0)</f>
        <v>0</v>
      </c>
      <c r="J120" s="11">
        <f t="shared" ref="J120:J134" si="18">TRUNC(I120*D120, 0)</f>
        <v>0</v>
      </c>
      <c r="K120" s="11">
        <f t="shared" ref="K120:K134" si="19">TRUNC(E120+G120+I120, 0)</f>
        <v>80622</v>
      </c>
      <c r="L120" s="11">
        <f t="shared" ref="L120:L134" si="20">TRUNC(F120+H120+J120, 0)</f>
        <v>1531818</v>
      </c>
      <c r="M120" s="8" t="s">
        <v>52</v>
      </c>
      <c r="N120" s="2" t="s">
        <v>265</v>
      </c>
      <c r="O120" s="2" t="s">
        <v>52</v>
      </c>
      <c r="P120" s="2" t="s">
        <v>52</v>
      </c>
      <c r="Q120" s="2" t="s">
        <v>262</v>
      </c>
      <c r="R120" s="2" t="s">
        <v>62</v>
      </c>
      <c r="S120" s="2" t="s">
        <v>63</v>
      </c>
      <c r="T120" s="2" t="s">
        <v>63</v>
      </c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2" t="s">
        <v>52</v>
      </c>
      <c r="AS120" s="2" t="s">
        <v>52</v>
      </c>
      <c r="AT120" s="3"/>
      <c r="AU120" s="2" t="s">
        <v>266</v>
      </c>
      <c r="AV120" s="3">
        <v>59</v>
      </c>
    </row>
    <row r="121" spans="1:48" ht="30" customHeight="1">
      <c r="A121" s="8" t="s">
        <v>267</v>
      </c>
      <c r="B121" s="8" t="s">
        <v>268</v>
      </c>
      <c r="C121" s="8" t="s">
        <v>70</v>
      </c>
      <c r="D121" s="9">
        <v>18</v>
      </c>
      <c r="E121" s="11">
        <f>TRUNC(일위대가목록!E36,0)</f>
        <v>54752</v>
      </c>
      <c r="F121" s="11">
        <f t="shared" si="16"/>
        <v>985536</v>
      </c>
      <c r="G121" s="11">
        <f>TRUNC(일위대가목록!F36,0)</f>
        <v>91678</v>
      </c>
      <c r="H121" s="11">
        <f t="shared" si="17"/>
        <v>1650204</v>
      </c>
      <c r="I121" s="11">
        <f>TRUNC(일위대가목록!G36,0)</f>
        <v>916</v>
      </c>
      <c r="J121" s="11">
        <f t="shared" si="18"/>
        <v>16488</v>
      </c>
      <c r="K121" s="11">
        <f t="shared" si="19"/>
        <v>147346</v>
      </c>
      <c r="L121" s="11">
        <f t="shared" si="20"/>
        <v>2652228</v>
      </c>
      <c r="M121" s="8" t="s">
        <v>52</v>
      </c>
      <c r="N121" s="2" t="s">
        <v>269</v>
      </c>
      <c r="O121" s="2" t="s">
        <v>52</v>
      </c>
      <c r="P121" s="2" t="s">
        <v>52</v>
      </c>
      <c r="Q121" s="2" t="s">
        <v>262</v>
      </c>
      <c r="R121" s="2" t="s">
        <v>62</v>
      </c>
      <c r="S121" s="2" t="s">
        <v>63</v>
      </c>
      <c r="T121" s="2" t="s">
        <v>63</v>
      </c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2" t="s">
        <v>52</v>
      </c>
      <c r="AS121" s="2" t="s">
        <v>52</v>
      </c>
      <c r="AT121" s="3"/>
      <c r="AU121" s="2" t="s">
        <v>270</v>
      </c>
      <c r="AV121" s="3">
        <v>55</v>
      </c>
    </row>
    <row r="122" spans="1:48" ht="30" customHeight="1">
      <c r="A122" s="8" t="s">
        <v>271</v>
      </c>
      <c r="B122" s="8" t="s">
        <v>268</v>
      </c>
      <c r="C122" s="8" t="s">
        <v>70</v>
      </c>
      <c r="D122" s="9">
        <v>5</v>
      </c>
      <c r="E122" s="11">
        <f>TRUNC(일위대가목록!E37,0)</f>
        <v>59702</v>
      </c>
      <c r="F122" s="11">
        <f t="shared" si="16"/>
        <v>298510</v>
      </c>
      <c r="G122" s="11">
        <f>TRUNC(일위대가목록!F37,0)</f>
        <v>91678</v>
      </c>
      <c r="H122" s="11">
        <f t="shared" si="17"/>
        <v>458390</v>
      </c>
      <c r="I122" s="11">
        <f>TRUNC(일위대가목록!G37,0)</f>
        <v>916</v>
      </c>
      <c r="J122" s="11">
        <f t="shared" si="18"/>
        <v>4580</v>
      </c>
      <c r="K122" s="11">
        <f t="shared" si="19"/>
        <v>152296</v>
      </c>
      <c r="L122" s="11">
        <f t="shared" si="20"/>
        <v>761480</v>
      </c>
      <c r="M122" s="8" t="s">
        <v>52</v>
      </c>
      <c r="N122" s="2" t="s">
        <v>272</v>
      </c>
      <c r="O122" s="2" t="s">
        <v>52</v>
      </c>
      <c r="P122" s="2" t="s">
        <v>52</v>
      </c>
      <c r="Q122" s="2" t="s">
        <v>262</v>
      </c>
      <c r="R122" s="2" t="s">
        <v>62</v>
      </c>
      <c r="S122" s="2" t="s">
        <v>63</v>
      </c>
      <c r="T122" s="2" t="s">
        <v>63</v>
      </c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2" t="s">
        <v>52</v>
      </c>
      <c r="AS122" s="2" t="s">
        <v>52</v>
      </c>
      <c r="AT122" s="3"/>
      <c r="AU122" s="2" t="s">
        <v>273</v>
      </c>
      <c r="AV122" s="3">
        <v>56</v>
      </c>
    </row>
    <row r="123" spans="1:48" ht="30" customHeight="1">
      <c r="A123" s="8" t="s">
        <v>274</v>
      </c>
      <c r="B123" s="8" t="s">
        <v>275</v>
      </c>
      <c r="C123" s="8" t="s">
        <v>70</v>
      </c>
      <c r="D123" s="9">
        <v>470</v>
      </c>
      <c r="E123" s="11">
        <f>TRUNC(일위대가목록!E38,0)</f>
        <v>37994</v>
      </c>
      <c r="F123" s="11">
        <f t="shared" si="16"/>
        <v>17857180</v>
      </c>
      <c r="G123" s="11">
        <f>TRUNC(일위대가목록!F38,0)</f>
        <v>92932</v>
      </c>
      <c r="H123" s="11">
        <f t="shared" si="17"/>
        <v>43678040</v>
      </c>
      <c r="I123" s="11">
        <f>TRUNC(일위대가목록!G38,0)</f>
        <v>2787</v>
      </c>
      <c r="J123" s="11">
        <f t="shared" si="18"/>
        <v>1309890</v>
      </c>
      <c r="K123" s="11">
        <f t="shared" si="19"/>
        <v>133713</v>
      </c>
      <c r="L123" s="11">
        <f t="shared" si="20"/>
        <v>62845110</v>
      </c>
      <c r="M123" s="8" t="s">
        <v>52</v>
      </c>
      <c r="N123" s="2" t="s">
        <v>276</v>
      </c>
      <c r="O123" s="2" t="s">
        <v>52</v>
      </c>
      <c r="P123" s="2" t="s">
        <v>52</v>
      </c>
      <c r="Q123" s="2" t="s">
        <v>262</v>
      </c>
      <c r="R123" s="2" t="s">
        <v>62</v>
      </c>
      <c r="S123" s="2" t="s">
        <v>63</v>
      </c>
      <c r="T123" s="2" t="s">
        <v>63</v>
      </c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2" t="s">
        <v>52</v>
      </c>
      <c r="AS123" s="2" t="s">
        <v>52</v>
      </c>
      <c r="AT123" s="3"/>
      <c r="AU123" s="2" t="s">
        <v>277</v>
      </c>
      <c r="AV123" s="3">
        <v>57</v>
      </c>
    </row>
    <row r="124" spans="1:48" ht="30" customHeight="1">
      <c r="A124" s="8" t="s">
        <v>274</v>
      </c>
      <c r="B124" s="8" t="s">
        <v>278</v>
      </c>
      <c r="C124" s="8" t="s">
        <v>70</v>
      </c>
      <c r="D124" s="9">
        <v>18</v>
      </c>
      <c r="E124" s="11">
        <f>TRUNC(일위대가목록!E39,0)</f>
        <v>38500</v>
      </c>
      <c r="F124" s="11">
        <f t="shared" si="16"/>
        <v>693000</v>
      </c>
      <c r="G124" s="11">
        <f>TRUNC(일위대가목록!F39,0)</f>
        <v>92932</v>
      </c>
      <c r="H124" s="11">
        <f t="shared" si="17"/>
        <v>1672776</v>
      </c>
      <c r="I124" s="11">
        <f>TRUNC(일위대가목록!G39,0)</f>
        <v>2787</v>
      </c>
      <c r="J124" s="11">
        <f t="shared" si="18"/>
        <v>50166</v>
      </c>
      <c r="K124" s="11">
        <f t="shared" si="19"/>
        <v>134219</v>
      </c>
      <c r="L124" s="11">
        <f t="shared" si="20"/>
        <v>2415942</v>
      </c>
      <c r="M124" s="8" t="s">
        <v>52</v>
      </c>
      <c r="N124" s="2" t="s">
        <v>279</v>
      </c>
      <c r="O124" s="2" t="s">
        <v>52</v>
      </c>
      <c r="P124" s="2" t="s">
        <v>52</v>
      </c>
      <c r="Q124" s="2" t="s">
        <v>262</v>
      </c>
      <c r="R124" s="2" t="s">
        <v>62</v>
      </c>
      <c r="S124" s="2" t="s">
        <v>63</v>
      </c>
      <c r="T124" s="2" t="s">
        <v>63</v>
      </c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2" t="s">
        <v>52</v>
      </c>
      <c r="AS124" s="2" t="s">
        <v>52</v>
      </c>
      <c r="AT124" s="3"/>
      <c r="AU124" s="2" t="s">
        <v>280</v>
      </c>
      <c r="AV124" s="3">
        <v>58</v>
      </c>
    </row>
    <row r="125" spans="1:48" ht="30" customHeight="1">
      <c r="A125" s="8" t="s">
        <v>271</v>
      </c>
      <c r="B125" s="8" t="s">
        <v>281</v>
      </c>
      <c r="C125" s="8" t="s">
        <v>70</v>
      </c>
      <c r="D125" s="9">
        <v>88</v>
      </c>
      <c r="E125" s="11">
        <f>TRUNC(일위대가목록!E40,0)</f>
        <v>39930</v>
      </c>
      <c r="F125" s="11">
        <f t="shared" si="16"/>
        <v>3513840</v>
      </c>
      <c r="G125" s="11">
        <f>TRUNC(일위대가목록!F40,0)</f>
        <v>80986</v>
      </c>
      <c r="H125" s="11">
        <f t="shared" si="17"/>
        <v>7126768</v>
      </c>
      <c r="I125" s="11">
        <f>TRUNC(일위대가목록!G40,0)</f>
        <v>809</v>
      </c>
      <c r="J125" s="11">
        <f t="shared" si="18"/>
        <v>71192</v>
      </c>
      <c r="K125" s="11">
        <f t="shared" si="19"/>
        <v>121725</v>
      </c>
      <c r="L125" s="11">
        <f t="shared" si="20"/>
        <v>10711800</v>
      </c>
      <c r="M125" s="8" t="s">
        <v>52</v>
      </c>
      <c r="N125" s="2" t="s">
        <v>282</v>
      </c>
      <c r="O125" s="2" t="s">
        <v>52</v>
      </c>
      <c r="P125" s="2" t="s">
        <v>52</v>
      </c>
      <c r="Q125" s="2" t="s">
        <v>262</v>
      </c>
      <c r="R125" s="2" t="s">
        <v>62</v>
      </c>
      <c r="S125" s="2" t="s">
        <v>63</v>
      </c>
      <c r="T125" s="2" t="s">
        <v>63</v>
      </c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2" t="s">
        <v>52</v>
      </c>
      <c r="AS125" s="2" t="s">
        <v>52</v>
      </c>
      <c r="AT125" s="3"/>
      <c r="AU125" s="2" t="s">
        <v>283</v>
      </c>
      <c r="AV125" s="3">
        <v>60</v>
      </c>
    </row>
    <row r="126" spans="1:48" ht="30" customHeight="1">
      <c r="A126" s="8" t="s">
        <v>267</v>
      </c>
      <c r="B126" s="8" t="s">
        <v>281</v>
      </c>
      <c r="C126" s="8" t="s">
        <v>70</v>
      </c>
      <c r="D126" s="9">
        <v>191</v>
      </c>
      <c r="E126" s="11">
        <f>TRUNC(일위대가목록!E41,0)</f>
        <v>36300</v>
      </c>
      <c r="F126" s="11">
        <f t="shared" si="16"/>
        <v>6933300</v>
      </c>
      <c r="G126" s="11">
        <f>TRUNC(일위대가목록!F41,0)</f>
        <v>80986</v>
      </c>
      <c r="H126" s="11">
        <f t="shared" si="17"/>
        <v>15468326</v>
      </c>
      <c r="I126" s="11">
        <f>TRUNC(일위대가목록!G41,0)</f>
        <v>809</v>
      </c>
      <c r="J126" s="11">
        <f t="shared" si="18"/>
        <v>154519</v>
      </c>
      <c r="K126" s="11">
        <f t="shared" si="19"/>
        <v>118095</v>
      </c>
      <c r="L126" s="11">
        <f t="shared" si="20"/>
        <v>22556145</v>
      </c>
      <c r="M126" s="8" t="s">
        <v>52</v>
      </c>
      <c r="N126" s="2" t="s">
        <v>284</v>
      </c>
      <c r="O126" s="2" t="s">
        <v>52</v>
      </c>
      <c r="P126" s="2" t="s">
        <v>52</v>
      </c>
      <c r="Q126" s="2" t="s">
        <v>262</v>
      </c>
      <c r="R126" s="2" t="s">
        <v>62</v>
      </c>
      <c r="S126" s="2" t="s">
        <v>63</v>
      </c>
      <c r="T126" s="2" t="s">
        <v>63</v>
      </c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2" t="s">
        <v>52</v>
      </c>
      <c r="AS126" s="2" t="s">
        <v>52</v>
      </c>
      <c r="AT126" s="3"/>
      <c r="AU126" s="2" t="s">
        <v>285</v>
      </c>
      <c r="AV126" s="3">
        <v>61</v>
      </c>
    </row>
    <row r="127" spans="1:48" ht="30" customHeight="1">
      <c r="A127" s="8" t="s">
        <v>286</v>
      </c>
      <c r="B127" s="8" t="s">
        <v>287</v>
      </c>
      <c r="C127" s="8" t="s">
        <v>255</v>
      </c>
      <c r="D127" s="9">
        <v>14</v>
      </c>
      <c r="E127" s="11">
        <f>TRUNC(일위대가목록!E42,0)</f>
        <v>15598</v>
      </c>
      <c r="F127" s="11">
        <f t="shared" si="16"/>
        <v>218372</v>
      </c>
      <c r="G127" s="11">
        <f>TRUNC(일위대가목록!F42,0)</f>
        <v>16197</v>
      </c>
      <c r="H127" s="11">
        <f t="shared" si="17"/>
        <v>226758</v>
      </c>
      <c r="I127" s="11">
        <f>TRUNC(일위대가목록!G42,0)</f>
        <v>161</v>
      </c>
      <c r="J127" s="11">
        <f t="shared" si="18"/>
        <v>2254</v>
      </c>
      <c r="K127" s="11">
        <f t="shared" si="19"/>
        <v>31956</v>
      </c>
      <c r="L127" s="11">
        <f t="shared" si="20"/>
        <v>447384</v>
      </c>
      <c r="M127" s="8" t="s">
        <v>52</v>
      </c>
      <c r="N127" s="2" t="s">
        <v>288</v>
      </c>
      <c r="O127" s="2" t="s">
        <v>52</v>
      </c>
      <c r="P127" s="2" t="s">
        <v>52</v>
      </c>
      <c r="Q127" s="2" t="s">
        <v>262</v>
      </c>
      <c r="R127" s="2" t="s">
        <v>62</v>
      </c>
      <c r="S127" s="2" t="s">
        <v>63</v>
      </c>
      <c r="T127" s="2" t="s">
        <v>63</v>
      </c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2" t="s">
        <v>52</v>
      </c>
      <c r="AS127" s="2" t="s">
        <v>52</v>
      </c>
      <c r="AT127" s="3"/>
      <c r="AU127" s="2" t="s">
        <v>289</v>
      </c>
      <c r="AV127" s="3">
        <v>64</v>
      </c>
    </row>
    <row r="128" spans="1:48" ht="30" customHeight="1">
      <c r="A128" s="8" t="s">
        <v>286</v>
      </c>
      <c r="B128" s="8" t="s">
        <v>290</v>
      </c>
      <c r="C128" s="8" t="s">
        <v>255</v>
      </c>
      <c r="D128" s="9">
        <v>7</v>
      </c>
      <c r="E128" s="11">
        <f>TRUNC(일위대가목록!E43,0)</f>
        <v>18638</v>
      </c>
      <c r="F128" s="11">
        <f t="shared" si="16"/>
        <v>130466</v>
      </c>
      <c r="G128" s="11">
        <f>TRUNC(일위대가목록!F43,0)</f>
        <v>22676</v>
      </c>
      <c r="H128" s="11">
        <f t="shared" si="17"/>
        <v>158732</v>
      </c>
      <c r="I128" s="11">
        <f>TRUNC(일위대가목록!G43,0)</f>
        <v>226</v>
      </c>
      <c r="J128" s="11">
        <f t="shared" si="18"/>
        <v>1582</v>
      </c>
      <c r="K128" s="11">
        <f t="shared" si="19"/>
        <v>41540</v>
      </c>
      <c r="L128" s="11">
        <f t="shared" si="20"/>
        <v>290780</v>
      </c>
      <c r="M128" s="8" t="s">
        <v>52</v>
      </c>
      <c r="N128" s="2" t="s">
        <v>291</v>
      </c>
      <c r="O128" s="2" t="s">
        <v>52</v>
      </c>
      <c r="P128" s="2" t="s">
        <v>52</v>
      </c>
      <c r="Q128" s="2" t="s">
        <v>262</v>
      </c>
      <c r="R128" s="2" t="s">
        <v>62</v>
      </c>
      <c r="S128" s="2" t="s">
        <v>63</v>
      </c>
      <c r="T128" s="2" t="s">
        <v>63</v>
      </c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2" t="s">
        <v>52</v>
      </c>
      <c r="AS128" s="2" t="s">
        <v>52</v>
      </c>
      <c r="AT128" s="3"/>
      <c r="AU128" s="2" t="s">
        <v>292</v>
      </c>
      <c r="AV128" s="3">
        <v>65</v>
      </c>
    </row>
    <row r="129" spans="1:48" ht="30" customHeight="1">
      <c r="A129" s="8" t="s">
        <v>286</v>
      </c>
      <c r="B129" s="8" t="s">
        <v>293</v>
      </c>
      <c r="C129" s="8" t="s">
        <v>255</v>
      </c>
      <c r="D129" s="9">
        <v>45</v>
      </c>
      <c r="E129" s="11">
        <f>TRUNC(일위대가목록!E44,0)</f>
        <v>25097</v>
      </c>
      <c r="F129" s="11">
        <f t="shared" si="16"/>
        <v>1129365</v>
      </c>
      <c r="G129" s="11">
        <f>TRUNC(일위대가목록!F44,0)</f>
        <v>36443</v>
      </c>
      <c r="H129" s="11">
        <f t="shared" si="17"/>
        <v>1639935</v>
      </c>
      <c r="I129" s="11">
        <f>TRUNC(일위대가목록!G44,0)</f>
        <v>364</v>
      </c>
      <c r="J129" s="11">
        <f t="shared" si="18"/>
        <v>16380</v>
      </c>
      <c r="K129" s="11">
        <f t="shared" si="19"/>
        <v>61904</v>
      </c>
      <c r="L129" s="11">
        <f t="shared" si="20"/>
        <v>2785680</v>
      </c>
      <c r="M129" s="8" t="s">
        <v>52</v>
      </c>
      <c r="N129" s="2" t="s">
        <v>294</v>
      </c>
      <c r="O129" s="2" t="s">
        <v>52</v>
      </c>
      <c r="P129" s="2" t="s">
        <v>52</v>
      </c>
      <c r="Q129" s="2" t="s">
        <v>262</v>
      </c>
      <c r="R129" s="2" t="s">
        <v>62</v>
      </c>
      <c r="S129" s="2" t="s">
        <v>63</v>
      </c>
      <c r="T129" s="2" t="s">
        <v>63</v>
      </c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2" t="s">
        <v>52</v>
      </c>
      <c r="AS129" s="2" t="s">
        <v>52</v>
      </c>
      <c r="AT129" s="3"/>
      <c r="AU129" s="2" t="s">
        <v>295</v>
      </c>
      <c r="AV129" s="3">
        <v>66</v>
      </c>
    </row>
    <row r="130" spans="1:48" ht="30" customHeight="1">
      <c r="A130" s="8" t="s">
        <v>296</v>
      </c>
      <c r="B130" s="8" t="s">
        <v>297</v>
      </c>
      <c r="C130" s="8" t="s">
        <v>255</v>
      </c>
      <c r="D130" s="9">
        <v>16</v>
      </c>
      <c r="E130" s="11">
        <f>TRUNC(일위대가목록!E45,0)</f>
        <v>14428</v>
      </c>
      <c r="F130" s="11">
        <f t="shared" si="16"/>
        <v>230848</v>
      </c>
      <c r="G130" s="11">
        <f>TRUNC(일위대가목록!F45,0)</f>
        <v>9718</v>
      </c>
      <c r="H130" s="11">
        <f t="shared" si="17"/>
        <v>155488</v>
      </c>
      <c r="I130" s="11">
        <f>TRUNC(일위대가목록!G45,0)</f>
        <v>97</v>
      </c>
      <c r="J130" s="11">
        <f t="shared" si="18"/>
        <v>1552</v>
      </c>
      <c r="K130" s="11">
        <f t="shared" si="19"/>
        <v>24243</v>
      </c>
      <c r="L130" s="11">
        <f t="shared" si="20"/>
        <v>387888</v>
      </c>
      <c r="M130" s="8" t="s">
        <v>52</v>
      </c>
      <c r="N130" s="2" t="s">
        <v>298</v>
      </c>
      <c r="O130" s="2" t="s">
        <v>52</v>
      </c>
      <c r="P130" s="2" t="s">
        <v>52</v>
      </c>
      <c r="Q130" s="2" t="s">
        <v>262</v>
      </c>
      <c r="R130" s="2" t="s">
        <v>62</v>
      </c>
      <c r="S130" s="2" t="s">
        <v>63</v>
      </c>
      <c r="T130" s="2" t="s">
        <v>63</v>
      </c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2" t="s">
        <v>52</v>
      </c>
      <c r="AS130" s="2" t="s">
        <v>52</v>
      </c>
      <c r="AT130" s="3"/>
      <c r="AU130" s="2" t="s">
        <v>299</v>
      </c>
      <c r="AV130" s="3">
        <v>67</v>
      </c>
    </row>
    <row r="131" spans="1:48" ht="30" customHeight="1">
      <c r="A131" s="8" t="s">
        <v>296</v>
      </c>
      <c r="B131" s="8" t="s">
        <v>300</v>
      </c>
      <c r="C131" s="8" t="s">
        <v>255</v>
      </c>
      <c r="D131" s="9">
        <v>153</v>
      </c>
      <c r="E131" s="11">
        <f>TRUNC(일위대가목록!E46,0)</f>
        <v>7150</v>
      </c>
      <c r="F131" s="11">
        <f t="shared" si="16"/>
        <v>1093950</v>
      </c>
      <c r="G131" s="11">
        <f>TRUNC(일위대가목록!F46,0)</f>
        <v>9167</v>
      </c>
      <c r="H131" s="11">
        <f t="shared" si="17"/>
        <v>1402551</v>
      </c>
      <c r="I131" s="11">
        <f>TRUNC(일위대가목록!G46,0)</f>
        <v>183</v>
      </c>
      <c r="J131" s="11">
        <f t="shared" si="18"/>
        <v>27999</v>
      </c>
      <c r="K131" s="11">
        <f t="shared" si="19"/>
        <v>16500</v>
      </c>
      <c r="L131" s="11">
        <f t="shared" si="20"/>
        <v>2524500</v>
      </c>
      <c r="M131" s="8" t="s">
        <v>52</v>
      </c>
      <c r="N131" s="2" t="s">
        <v>301</v>
      </c>
      <c r="O131" s="2" t="s">
        <v>52</v>
      </c>
      <c r="P131" s="2" t="s">
        <v>52</v>
      </c>
      <c r="Q131" s="2" t="s">
        <v>262</v>
      </c>
      <c r="R131" s="2" t="s">
        <v>62</v>
      </c>
      <c r="S131" s="2" t="s">
        <v>63</v>
      </c>
      <c r="T131" s="2" t="s">
        <v>63</v>
      </c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2" t="s">
        <v>52</v>
      </c>
      <c r="AS131" s="2" t="s">
        <v>52</v>
      </c>
      <c r="AT131" s="3"/>
      <c r="AU131" s="2" t="s">
        <v>302</v>
      </c>
      <c r="AV131" s="3">
        <v>68</v>
      </c>
    </row>
    <row r="132" spans="1:48" ht="30" customHeight="1">
      <c r="A132" s="8" t="s">
        <v>303</v>
      </c>
      <c r="B132" s="8" t="s">
        <v>304</v>
      </c>
      <c r="C132" s="8" t="s">
        <v>255</v>
      </c>
      <c r="D132" s="9">
        <v>12</v>
      </c>
      <c r="E132" s="11">
        <f>TRUNC(일위대가목록!E47,0)</f>
        <v>8833</v>
      </c>
      <c r="F132" s="11">
        <f t="shared" si="16"/>
        <v>105996</v>
      </c>
      <c r="G132" s="11">
        <f>TRUNC(일위대가목록!F47,0)</f>
        <v>8098</v>
      </c>
      <c r="H132" s="11">
        <f t="shared" si="17"/>
        <v>97176</v>
      </c>
      <c r="I132" s="11">
        <f>TRUNC(일위대가목록!G47,0)</f>
        <v>80</v>
      </c>
      <c r="J132" s="11">
        <f t="shared" si="18"/>
        <v>960</v>
      </c>
      <c r="K132" s="11">
        <f t="shared" si="19"/>
        <v>17011</v>
      </c>
      <c r="L132" s="11">
        <f t="shared" si="20"/>
        <v>204132</v>
      </c>
      <c r="M132" s="8" t="s">
        <v>52</v>
      </c>
      <c r="N132" s="2" t="s">
        <v>305</v>
      </c>
      <c r="O132" s="2" t="s">
        <v>52</v>
      </c>
      <c r="P132" s="2" t="s">
        <v>52</v>
      </c>
      <c r="Q132" s="2" t="s">
        <v>262</v>
      </c>
      <c r="R132" s="2" t="s">
        <v>62</v>
      </c>
      <c r="S132" s="2" t="s">
        <v>63</v>
      </c>
      <c r="T132" s="2" t="s">
        <v>63</v>
      </c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2" t="s">
        <v>52</v>
      </c>
      <c r="AS132" s="2" t="s">
        <v>52</v>
      </c>
      <c r="AT132" s="3"/>
      <c r="AU132" s="2" t="s">
        <v>306</v>
      </c>
      <c r="AV132" s="3">
        <v>69</v>
      </c>
    </row>
    <row r="133" spans="1:48" ht="30" customHeight="1">
      <c r="A133" s="8" t="s">
        <v>307</v>
      </c>
      <c r="B133" s="8" t="s">
        <v>52</v>
      </c>
      <c r="C133" s="8" t="s">
        <v>255</v>
      </c>
      <c r="D133" s="9">
        <v>101</v>
      </c>
      <c r="E133" s="11">
        <f>TRUNC(일위대가목록!E48,0)</f>
        <v>4000</v>
      </c>
      <c r="F133" s="11">
        <f t="shared" si="16"/>
        <v>404000</v>
      </c>
      <c r="G133" s="11">
        <f>TRUNC(일위대가목록!F48,0)</f>
        <v>0</v>
      </c>
      <c r="H133" s="11">
        <f t="shared" si="17"/>
        <v>0</v>
      </c>
      <c r="I133" s="11">
        <f>TRUNC(일위대가목록!G48,0)</f>
        <v>0</v>
      </c>
      <c r="J133" s="11">
        <f t="shared" si="18"/>
        <v>0</v>
      </c>
      <c r="K133" s="11">
        <f t="shared" si="19"/>
        <v>4000</v>
      </c>
      <c r="L133" s="11">
        <f t="shared" si="20"/>
        <v>404000</v>
      </c>
      <c r="M133" s="8" t="s">
        <v>52</v>
      </c>
      <c r="N133" s="2" t="s">
        <v>308</v>
      </c>
      <c r="O133" s="2" t="s">
        <v>52</v>
      </c>
      <c r="P133" s="2" t="s">
        <v>52</v>
      </c>
      <c r="Q133" s="2" t="s">
        <v>262</v>
      </c>
      <c r="R133" s="2" t="s">
        <v>62</v>
      </c>
      <c r="S133" s="2" t="s">
        <v>63</v>
      </c>
      <c r="T133" s="2" t="s">
        <v>63</v>
      </c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2" t="s">
        <v>52</v>
      </c>
      <c r="AS133" s="2" t="s">
        <v>52</v>
      </c>
      <c r="AT133" s="3"/>
      <c r="AU133" s="2" t="s">
        <v>309</v>
      </c>
      <c r="AV133" s="3">
        <v>62</v>
      </c>
    </row>
    <row r="134" spans="1:48" ht="30" customHeight="1">
      <c r="A134" s="8" t="s">
        <v>310</v>
      </c>
      <c r="B134" s="8" t="s">
        <v>52</v>
      </c>
      <c r="C134" s="8" t="s">
        <v>255</v>
      </c>
      <c r="D134" s="9">
        <v>128</v>
      </c>
      <c r="E134" s="11">
        <f>TRUNC(일위대가목록!E49,0)</f>
        <v>4000</v>
      </c>
      <c r="F134" s="11">
        <f t="shared" si="16"/>
        <v>512000</v>
      </c>
      <c r="G134" s="11">
        <f>TRUNC(일위대가목록!F49,0)</f>
        <v>0</v>
      </c>
      <c r="H134" s="11">
        <f t="shared" si="17"/>
        <v>0</v>
      </c>
      <c r="I134" s="11">
        <f>TRUNC(일위대가목록!G49,0)</f>
        <v>0</v>
      </c>
      <c r="J134" s="11">
        <f t="shared" si="18"/>
        <v>0</v>
      </c>
      <c r="K134" s="11">
        <f t="shared" si="19"/>
        <v>4000</v>
      </c>
      <c r="L134" s="11">
        <f t="shared" si="20"/>
        <v>512000</v>
      </c>
      <c r="M134" s="8" t="s">
        <v>52</v>
      </c>
      <c r="N134" s="2" t="s">
        <v>311</v>
      </c>
      <c r="O134" s="2" t="s">
        <v>52</v>
      </c>
      <c r="P134" s="2" t="s">
        <v>52</v>
      </c>
      <c r="Q134" s="2" t="s">
        <v>262</v>
      </c>
      <c r="R134" s="2" t="s">
        <v>62</v>
      </c>
      <c r="S134" s="2" t="s">
        <v>63</v>
      </c>
      <c r="T134" s="2" t="s">
        <v>63</v>
      </c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2" t="s">
        <v>52</v>
      </c>
      <c r="AS134" s="2" t="s">
        <v>52</v>
      </c>
      <c r="AT134" s="3"/>
      <c r="AU134" s="2" t="s">
        <v>312</v>
      </c>
      <c r="AV134" s="3">
        <v>63</v>
      </c>
    </row>
    <row r="135" spans="1:48" ht="30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48" ht="30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48" ht="30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48" ht="30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48" ht="30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48" ht="30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48" ht="30" customHeight="1">
      <c r="A141" s="8" t="s">
        <v>117</v>
      </c>
      <c r="B141" s="9"/>
      <c r="C141" s="9"/>
      <c r="D141" s="9"/>
      <c r="E141" s="9"/>
      <c r="F141" s="11">
        <f>SUM(F120:F140)</f>
        <v>34341488</v>
      </c>
      <c r="G141" s="9"/>
      <c r="H141" s="11">
        <f>SUM(H120:H140)</f>
        <v>75031837</v>
      </c>
      <c r="I141" s="9"/>
      <c r="J141" s="11">
        <f>SUM(J120:J140)</f>
        <v>1657562</v>
      </c>
      <c r="K141" s="9"/>
      <c r="L141" s="11">
        <f>SUM(L120:L140)</f>
        <v>111030887</v>
      </c>
      <c r="M141" s="9"/>
      <c r="N141" t="s">
        <v>118</v>
      </c>
    </row>
    <row r="142" spans="1:48" ht="30" customHeight="1">
      <c r="A142" s="8" t="s">
        <v>313</v>
      </c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3"/>
      <c r="O142" s="3"/>
      <c r="P142" s="3"/>
      <c r="Q142" s="2" t="s">
        <v>314</v>
      </c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</row>
    <row r="143" spans="1:48" ht="30" customHeight="1">
      <c r="A143" s="8" t="s">
        <v>315</v>
      </c>
      <c r="B143" s="8" t="s">
        <v>316</v>
      </c>
      <c r="C143" s="8" t="s">
        <v>70</v>
      </c>
      <c r="D143" s="9">
        <v>189</v>
      </c>
      <c r="E143" s="11">
        <f>TRUNC(일위대가목록!E50,0)</f>
        <v>10499</v>
      </c>
      <c r="F143" s="11">
        <f>TRUNC(E143*D143, 0)</f>
        <v>1984311</v>
      </c>
      <c r="G143" s="11">
        <f>TRUNC(일위대가목록!F50,0)</f>
        <v>44070</v>
      </c>
      <c r="H143" s="11">
        <f>TRUNC(G143*D143, 0)</f>
        <v>8329230</v>
      </c>
      <c r="I143" s="11">
        <f>TRUNC(일위대가목록!G50,0)</f>
        <v>1234</v>
      </c>
      <c r="J143" s="11">
        <f>TRUNC(I143*D143, 0)</f>
        <v>233226</v>
      </c>
      <c r="K143" s="11">
        <f t="shared" ref="K143:L145" si="21">TRUNC(E143+G143+I143, 0)</f>
        <v>55803</v>
      </c>
      <c r="L143" s="11">
        <f t="shared" si="21"/>
        <v>10546767</v>
      </c>
      <c r="M143" s="8" t="s">
        <v>52</v>
      </c>
      <c r="N143" s="2" t="s">
        <v>317</v>
      </c>
      <c r="O143" s="2" t="s">
        <v>52</v>
      </c>
      <c r="P143" s="2" t="s">
        <v>52</v>
      </c>
      <c r="Q143" s="2" t="s">
        <v>314</v>
      </c>
      <c r="R143" s="2" t="s">
        <v>62</v>
      </c>
      <c r="S143" s="2" t="s">
        <v>63</v>
      </c>
      <c r="T143" s="2" t="s">
        <v>63</v>
      </c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2" t="s">
        <v>52</v>
      </c>
      <c r="AS143" s="2" t="s">
        <v>52</v>
      </c>
      <c r="AT143" s="3"/>
      <c r="AU143" s="2" t="s">
        <v>318</v>
      </c>
      <c r="AV143" s="3">
        <v>71</v>
      </c>
    </row>
    <row r="144" spans="1:48" ht="30" customHeight="1">
      <c r="A144" s="8" t="s">
        <v>319</v>
      </c>
      <c r="B144" s="8" t="s">
        <v>320</v>
      </c>
      <c r="C144" s="8" t="s">
        <v>255</v>
      </c>
      <c r="D144" s="9">
        <v>74</v>
      </c>
      <c r="E144" s="11">
        <f>TRUNC(일위대가목록!E51,0)</f>
        <v>2405</v>
      </c>
      <c r="F144" s="11">
        <f>TRUNC(E144*D144, 0)</f>
        <v>177970</v>
      </c>
      <c r="G144" s="11">
        <f>TRUNC(일위대가목록!F51,0)</f>
        <v>0</v>
      </c>
      <c r="H144" s="11">
        <f>TRUNC(G144*D144, 0)</f>
        <v>0</v>
      </c>
      <c r="I144" s="11">
        <f>TRUNC(일위대가목록!G51,0)</f>
        <v>0</v>
      </c>
      <c r="J144" s="11">
        <f>TRUNC(I144*D144, 0)</f>
        <v>0</v>
      </c>
      <c r="K144" s="11">
        <f t="shared" si="21"/>
        <v>2405</v>
      </c>
      <c r="L144" s="11">
        <f t="shared" si="21"/>
        <v>177970</v>
      </c>
      <c r="M144" s="8" t="s">
        <v>52</v>
      </c>
      <c r="N144" s="2" t="s">
        <v>321</v>
      </c>
      <c r="O144" s="2" t="s">
        <v>52</v>
      </c>
      <c r="P144" s="2" t="s">
        <v>52</v>
      </c>
      <c r="Q144" s="2" t="s">
        <v>314</v>
      </c>
      <c r="R144" s="2" t="s">
        <v>62</v>
      </c>
      <c r="S144" s="2" t="s">
        <v>63</v>
      </c>
      <c r="T144" s="2" t="s">
        <v>63</v>
      </c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2" t="s">
        <v>52</v>
      </c>
      <c r="AS144" s="2" t="s">
        <v>52</v>
      </c>
      <c r="AT144" s="3"/>
      <c r="AU144" s="2" t="s">
        <v>322</v>
      </c>
      <c r="AV144" s="3">
        <v>72</v>
      </c>
    </row>
    <row r="145" spans="1:48" ht="30" customHeight="1">
      <c r="A145" s="8" t="s">
        <v>323</v>
      </c>
      <c r="B145" s="8" t="s">
        <v>324</v>
      </c>
      <c r="C145" s="8" t="s">
        <v>70</v>
      </c>
      <c r="D145" s="9">
        <v>58</v>
      </c>
      <c r="E145" s="11">
        <f>TRUNC(일위대가목록!E52,0)</f>
        <v>7661</v>
      </c>
      <c r="F145" s="11">
        <f>TRUNC(E145*D145, 0)</f>
        <v>444338</v>
      </c>
      <c r="G145" s="11">
        <f>TRUNC(일위대가목록!F52,0)</f>
        <v>41841</v>
      </c>
      <c r="H145" s="11">
        <f>TRUNC(G145*D145, 0)</f>
        <v>2426778</v>
      </c>
      <c r="I145" s="11">
        <f>TRUNC(일위대가목록!G52,0)</f>
        <v>897</v>
      </c>
      <c r="J145" s="11">
        <f>TRUNC(I145*D145, 0)</f>
        <v>52026</v>
      </c>
      <c r="K145" s="11">
        <f t="shared" si="21"/>
        <v>50399</v>
      </c>
      <c r="L145" s="11">
        <f t="shared" si="21"/>
        <v>2923142</v>
      </c>
      <c r="M145" s="8" t="s">
        <v>52</v>
      </c>
      <c r="N145" s="2" t="s">
        <v>325</v>
      </c>
      <c r="O145" s="2" t="s">
        <v>52</v>
      </c>
      <c r="P145" s="2" t="s">
        <v>52</v>
      </c>
      <c r="Q145" s="2" t="s">
        <v>314</v>
      </c>
      <c r="R145" s="2" t="s">
        <v>62</v>
      </c>
      <c r="S145" s="2" t="s">
        <v>63</v>
      </c>
      <c r="T145" s="2" t="s">
        <v>63</v>
      </c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2" t="s">
        <v>52</v>
      </c>
      <c r="AS145" s="2" t="s">
        <v>52</v>
      </c>
      <c r="AT145" s="3"/>
      <c r="AU145" s="2" t="s">
        <v>326</v>
      </c>
      <c r="AV145" s="3">
        <v>73</v>
      </c>
    </row>
    <row r="146" spans="1:48" ht="30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48" ht="30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48" ht="30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48" ht="30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48" ht="30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48" ht="30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48" ht="30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48" ht="30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48" ht="30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1:48" ht="30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48" ht="30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48" ht="30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48" ht="30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48" ht="30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48" ht="30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48" ht="30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48" ht="30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48" ht="30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48" ht="30" customHeight="1">
      <c r="A164" s="8" t="s">
        <v>117</v>
      </c>
      <c r="B164" s="9"/>
      <c r="C164" s="9"/>
      <c r="D164" s="9"/>
      <c r="E164" s="9"/>
      <c r="F164" s="11">
        <f>SUM(F143:F163)</f>
        <v>2606619</v>
      </c>
      <c r="G164" s="9"/>
      <c r="H164" s="11">
        <f>SUM(H143:H163)</f>
        <v>10756008</v>
      </c>
      <c r="I164" s="9"/>
      <c r="J164" s="11">
        <f>SUM(J143:J163)</f>
        <v>285252</v>
      </c>
      <c r="K164" s="9"/>
      <c r="L164" s="11">
        <f>SUM(L143:L163)</f>
        <v>13647879</v>
      </c>
      <c r="M164" s="9"/>
      <c r="N164" t="s">
        <v>118</v>
      </c>
    </row>
    <row r="165" spans="1:48" ht="30" customHeight="1">
      <c r="A165" s="8" t="s">
        <v>327</v>
      </c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3"/>
      <c r="O165" s="3"/>
      <c r="P165" s="3"/>
      <c r="Q165" s="2" t="s">
        <v>328</v>
      </c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</row>
    <row r="166" spans="1:48" ht="30" customHeight="1">
      <c r="A166" s="8" t="s">
        <v>329</v>
      </c>
      <c r="B166" s="8" t="s">
        <v>330</v>
      </c>
      <c r="C166" s="8" t="s">
        <v>70</v>
      </c>
      <c r="D166" s="9">
        <v>58</v>
      </c>
      <c r="E166" s="11">
        <f>TRUNC(일위대가목록!E53,0)</f>
        <v>2459</v>
      </c>
      <c r="F166" s="11">
        <f t="shared" ref="F166:F171" si="22">TRUNC(E166*D166, 0)</f>
        <v>142622</v>
      </c>
      <c r="G166" s="11">
        <f>TRUNC(일위대가목록!F53,0)</f>
        <v>16189</v>
      </c>
      <c r="H166" s="11">
        <f t="shared" ref="H166:H171" si="23">TRUNC(G166*D166, 0)</f>
        <v>938962</v>
      </c>
      <c r="I166" s="11">
        <f>TRUNC(일위대가목록!G53,0)</f>
        <v>485</v>
      </c>
      <c r="J166" s="11">
        <f t="shared" ref="J166:J171" si="24">TRUNC(I166*D166, 0)</f>
        <v>28130</v>
      </c>
      <c r="K166" s="11">
        <f t="shared" ref="K166:L171" si="25">TRUNC(E166+G166+I166, 0)</f>
        <v>19133</v>
      </c>
      <c r="L166" s="11">
        <f t="shared" si="25"/>
        <v>1109714</v>
      </c>
      <c r="M166" s="8" t="s">
        <v>52</v>
      </c>
      <c r="N166" s="2" t="s">
        <v>331</v>
      </c>
      <c r="O166" s="2" t="s">
        <v>52</v>
      </c>
      <c r="P166" s="2" t="s">
        <v>52</v>
      </c>
      <c r="Q166" s="2" t="s">
        <v>328</v>
      </c>
      <c r="R166" s="2" t="s">
        <v>62</v>
      </c>
      <c r="S166" s="2" t="s">
        <v>63</v>
      </c>
      <c r="T166" s="2" t="s">
        <v>63</v>
      </c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2" t="s">
        <v>52</v>
      </c>
      <c r="AS166" s="2" t="s">
        <v>52</v>
      </c>
      <c r="AT166" s="3"/>
      <c r="AU166" s="2" t="s">
        <v>332</v>
      </c>
      <c r="AV166" s="3">
        <v>274</v>
      </c>
    </row>
    <row r="167" spans="1:48" ht="30" customHeight="1">
      <c r="A167" s="8" t="s">
        <v>329</v>
      </c>
      <c r="B167" s="8" t="s">
        <v>333</v>
      </c>
      <c r="C167" s="8" t="s">
        <v>70</v>
      </c>
      <c r="D167" s="9">
        <v>97</v>
      </c>
      <c r="E167" s="11">
        <f>TRUNC(일위대가목록!E54,0)</f>
        <v>1727</v>
      </c>
      <c r="F167" s="11">
        <f t="shared" si="22"/>
        <v>167519</v>
      </c>
      <c r="G167" s="11">
        <f>TRUNC(일위대가목록!F54,0)</f>
        <v>12701</v>
      </c>
      <c r="H167" s="11">
        <f t="shared" si="23"/>
        <v>1231997</v>
      </c>
      <c r="I167" s="11">
        <f>TRUNC(일위대가목록!G54,0)</f>
        <v>381</v>
      </c>
      <c r="J167" s="11">
        <f t="shared" si="24"/>
        <v>36957</v>
      </c>
      <c r="K167" s="11">
        <f t="shared" si="25"/>
        <v>14809</v>
      </c>
      <c r="L167" s="11">
        <f t="shared" si="25"/>
        <v>1436473</v>
      </c>
      <c r="M167" s="8" t="s">
        <v>52</v>
      </c>
      <c r="N167" s="2" t="s">
        <v>334</v>
      </c>
      <c r="O167" s="2" t="s">
        <v>52</v>
      </c>
      <c r="P167" s="2" t="s">
        <v>52</v>
      </c>
      <c r="Q167" s="2" t="s">
        <v>328</v>
      </c>
      <c r="R167" s="2" t="s">
        <v>62</v>
      </c>
      <c r="S167" s="2" t="s">
        <v>63</v>
      </c>
      <c r="T167" s="2" t="s">
        <v>63</v>
      </c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2" t="s">
        <v>52</v>
      </c>
      <c r="AS167" s="2" t="s">
        <v>52</v>
      </c>
      <c r="AT167" s="3"/>
      <c r="AU167" s="2" t="s">
        <v>335</v>
      </c>
      <c r="AV167" s="3">
        <v>275</v>
      </c>
    </row>
    <row r="168" spans="1:48" ht="30" customHeight="1">
      <c r="A168" s="8" t="s">
        <v>336</v>
      </c>
      <c r="B168" s="8" t="s">
        <v>337</v>
      </c>
      <c r="C168" s="8" t="s">
        <v>70</v>
      </c>
      <c r="D168" s="9">
        <v>162</v>
      </c>
      <c r="E168" s="11">
        <f>TRUNC(일위대가목록!E55,0)</f>
        <v>966</v>
      </c>
      <c r="F168" s="11">
        <f t="shared" si="22"/>
        <v>156492</v>
      </c>
      <c r="G168" s="11">
        <f>TRUNC(일위대가목록!F55,0)</f>
        <v>6105</v>
      </c>
      <c r="H168" s="11">
        <f t="shared" si="23"/>
        <v>989010</v>
      </c>
      <c r="I168" s="11">
        <f>TRUNC(일위대가목록!G55,0)</f>
        <v>58</v>
      </c>
      <c r="J168" s="11">
        <f t="shared" si="24"/>
        <v>9396</v>
      </c>
      <c r="K168" s="11">
        <f t="shared" si="25"/>
        <v>7129</v>
      </c>
      <c r="L168" s="11">
        <f t="shared" si="25"/>
        <v>1154898</v>
      </c>
      <c r="M168" s="8" t="s">
        <v>52</v>
      </c>
      <c r="N168" s="2" t="s">
        <v>338</v>
      </c>
      <c r="O168" s="2" t="s">
        <v>52</v>
      </c>
      <c r="P168" s="2" t="s">
        <v>52</v>
      </c>
      <c r="Q168" s="2" t="s">
        <v>328</v>
      </c>
      <c r="R168" s="2" t="s">
        <v>62</v>
      </c>
      <c r="S168" s="2" t="s">
        <v>63</v>
      </c>
      <c r="T168" s="2" t="s">
        <v>63</v>
      </c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2" t="s">
        <v>52</v>
      </c>
      <c r="AS168" s="2" t="s">
        <v>52</v>
      </c>
      <c r="AT168" s="3"/>
      <c r="AU168" s="2" t="s">
        <v>339</v>
      </c>
      <c r="AV168" s="3">
        <v>75</v>
      </c>
    </row>
    <row r="169" spans="1:48" ht="30" customHeight="1">
      <c r="A169" s="8" t="s">
        <v>340</v>
      </c>
      <c r="B169" s="8" t="s">
        <v>341</v>
      </c>
      <c r="C169" s="8" t="s">
        <v>70</v>
      </c>
      <c r="D169" s="9">
        <v>381</v>
      </c>
      <c r="E169" s="11">
        <f>TRUNC(일위대가목록!E56,0)</f>
        <v>19053</v>
      </c>
      <c r="F169" s="11">
        <f t="shared" si="22"/>
        <v>7259193</v>
      </c>
      <c r="G169" s="11">
        <f>TRUNC(일위대가목록!F56,0)</f>
        <v>12872</v>
      </c>
      <c r="H169" s="11">
        <f t="shared" si="23"/>
        <v>4904232</v>
      </c>
      <c r="I169" s="11">
        <f>TRUNC(일위대가목록!G56,0)</f>
        <v>434</v>
      </c>
      <c r="J169" s="11">
        <f t="shared" si="24"/>
        <v>165354</v>
      </c>
      <c r="K169" s="11">
        <f t="shared" si="25"/>
        <v>32359</v>
      </c>
      <c r="L169" s="11">
        <f t="shared" si="25"/>
        <v>12328779</v>
      </c>
      <c r="M169" s="8" t="s">
        <v>52</v>
      </c>
      <c r="N169" s="2" t="s">
        <v>342</v>
      </c>
      <c r="O169" s="2" t="s">
        <v>52</v>
      </c>
      <c r="P169" s="2" t="s">
        <v>52</v>
      </c>
      <c r="Q169" s="2" t="s">
        <v>328</v>
      </c>
      <c r="R169" s="2" t="s">
        <v>62</v>
      </c>
      <c r="S169" s="2" t="s">
        <v>63</v>
      </c>
      <c r="T169" s="2" t="s">
        <v>63</v>
      </c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2" t="s">
        <v>52</v>
      </c>
      <c r="AS169" s="2" t="s">
        <v>52</v>
      </c>
      <c r="AT169" s="3"/>
      <c r="AU169" s="2" t="s">
        <v>343</v>
      </c>
      <c r="AV169" s="3">
        <v>288</v>
      </c>
    </row>
    <row r="170" spans="1:48" ht="30" customHeight="1">
      <c r="A170" s="8" t="s">
        <v>340</v>
      </c>
      <c r="B170" s="8" t="s">
        <v>344</v>
      </c>
      <c r="C170" s="8" t="s">
        <v>70</v>
      </c>
      <c r="D170" s="9">
        <v>67</v>
      </c>
      <c r="E170" s="11">
        <f>TRUNC(일위대가목록!E57,0)</f>
        <v>19075</v>
      </c>
      <c r="F170" s="11">
        <f t="shared" si="22"/>
        <v>1278025</v>
      </c>
      <c r="G170" s="11">
        <f>TRUNC(일위대가목록!F57,0)</f>
        <v>13993</v>
      </c>
      <c r="H170" s="11">
        <f t="shared" si="23"/>
        <v>937531</v>
      </c>
      <c r="I170" s="11">
        <f>TRUNC(일위대가목록!G57,0)</f>
        <v>434</v>
      </c>
      <c r="J170" s="11">
        <f t="shared" si="24"/>
        <v>29078</v>
      </c>
      <c r="K170" s="11">
        <f t="shared" si="25"/>
        <v>33502</v>
      </c>
      <c r="L170" s="11">
        <f t="shared" si="25"/>
        <v>2244634</v>
      </c>
      <c r="M170" s="8" t="s">
        <v>52</v>
      </c>
      <c r="N170" s="2" t="s">
        <v>345</v>
      </c>
      <c r="O170" s="2" t="s">
        <v>52</v>
      </c>
      <c r="P170" s="2" t="s">
        <v>52</v>
      </c>
      <c r="Q170" s="2" t="s">
        <v>328</v>
      </c>
      <c r="R170" s="2" t="s">
        <v>62</v>
      </c>
      <c r="S170" s="2" t="s">
        <v>63</v>
      </c>
      <c r="T170" s="2" t="s">
        <v>63</v>
      </c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2" t="s">
        <v>52</v>
      </c>
      <c r="AS170" s="2" t="s">
        <v>52</v>
      </c>
      <c r="AT170" s="3"/>
      <c r="AU170" s="2" t="s">
        <v>346</v>
      </c>
      <c r="AV170" s="3">
        <v>290</v>
      </c>
    </row>
    <row r="171" spans="1:48" ht="30" customHeight="1">
      <c r="A171" s="8" t="s">
        <v>347</v>
      </c>
      <c r="B171" s="8" t="s">
        <v>348</v>
      </c>
      <c r="C171" s="8" t="s">
        <v>255</v>
      </c>
      <c r="D171" s="9">
        <v>533</v>
      </c>
      <c r="E171" s="11">
        <f>TRUNC(일위대가목록!E58,0)</f>
        <v>565</v>
      </c>
      <c r="F171" s="11">
        <f t="shared" si="22"/>
        <v>301145</v>
      </c>
      <c r="G171" s="11">
        <f>TRUNC(일위대가목록!F58,0)</f>
        <v>4197</v>
      </c>
      <c r="H171" s="11">
        <f t="shared" si="23"/>
        <v>2237001</v>
      </c>
      <c r="I171" s="11">
        <f>TRUNC(일위대가목록!G58,0)</f>
        <v>0</v>
      </c>
      <c r="J171" s="11">
        <f t="shared" si="24"/>
        <v>0</v>
      </c>
      <c r="K171" s="11">
        <f t="shared" si="25"/>
        <v>4762</v>
      </c>
      <c r="L171" s="11">
        <f t="shared" si="25"/>
        <v>2538146</v>
      </c>
      <c r="M171" s="8" t="s">
        <v>52</v>
      </c>
      <c r="N171" s="2" t="s">
        <v>349</v>
      </c>
      <c r="O171" s="2" t="s">
        <v>52</v>
      </c>
      <c r="P171" s="2" t="s">
        <v>52</v>
      </c>
      <c r="Q171" s="2" t="s">
        <v>328</v>
      </c>
      <c r="R171" s="2" t="s">
        <v>62</v>
      </c>
      <c r="S171" s="2" t="s">
        <v>63</v>
      </c>
      <c r="T171" s="2" t="s">
        <v>63</v>
      </c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2" t="s">
        <v>52</v>
      </c>
      <c r="AS171" s="2" t="s">
        <v>52</v>
      </c>
      <c r="AT171" s="3"/>
      <c r="AU171" s="2" t="s">
        <v>350</v>
      </c>
      <c r="AV171" s="3">
        <v>78</v>
      </c>
    </row>
    <row r="172" spans="1:48" ht="30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1:48" ht="30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48" ht="30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1:48" ht="30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1:48" ht="30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48" ht="30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1:48" ht="30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48" ht="30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1:48" ht="30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1:48" ht="30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48" ht="30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1:48" ht="30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48" ht="30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48" ht="30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1:48" ht="30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1:48" ht="30" customHeight="1">
      <c r="A187" s="8" t="s">
        <v>117</v>
      </c>
      <c r="B187" s="9"/>
      <c r="C187" s="9"/>
      <c r="D187" s="9"/>
      <c r="E187" s="9"/>
      <c r="F187" s="11">
        <f>SUM(F166:F186)</f>
        <v>9304996</v>
      </c>
      <c r="G187" s="9"/>
      <c r="H187" s="11">
        <f>SUM(H166:H186)</f>
        <v>11238733</v>
      </c>
      <c r="I187" s="9"/>
      <c r="J187" s="11">
        <f>SUM(J166:J186)</f>
        <v>268915</v>
      </c>
      <c r="K187" s="9"/>
      <c r="L187" s="11">
        <f>SUM(L166:L186)</f>
        <v>20812644</v>
      </c>
      <c r="M187" s="9"/>
      <c r="N187" t="s">
        <v>118</v>
      </c>
    </row>
    <row r="188" spans="1:48" ht="30" customHeight="1">
      <c r="A188" s="8" t="s">
        <v>351</v>
      </c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3"/>
      <c r="O188" s="3"/>
      <c r="P188" s="3"/>
      <c r="Q188" s="2" t="s">
        <v>352</v>
      </c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</row>
    <row r="189" spans="1:48" ht="30" customHeight="1">
      <c r="A189" s="8" t="s">
        <v>353</v>
      </c>
      <c r="B189" s="8" t="s">
        <v>354</v>
      </c>
      <c r="C189" s="8" t="s">
        <v>255</v>
      </c>
      <c r="D189" s="9">
        <v>83</v>
      </c>
      <c r="E189" s="11">
        <f>TRUNC(일위대가목록!E59,0)</f>
        <v>11350</v>
      </c>
      <c r="F189" s="11">
        <f>TRUNC(E189*D189, 0)</f>
        <v>942050</v>
      </c>
      <c r="G189" s="11">
        <f>TRUNC(일위대가목록!F59,0)</f>
        <v>18349</v>
      </c>
      <c r="H189" s="11">
        <f>TRUNC(G189*D189, 0)</f>
        <v>1522967</v>
      </c>
      <c r="I189" s="11">
        <f>TRUNC(일위대가목록!G59,0)</f>
        <v>366</v>
      </c>
      <c r="J189" s="11">
        <f>TRUNC(I189*D189, 0)</f>
        <v>30378</v>
      </c>
      <c r="K189" s="11">
        <f t="shared" ref="K189:L192" si="26">TRUNC(E189+G189+I189, 0)</f>
        <v>30065</v>
      </c>
      <c r="L189" s="11">
        <f t="shared" si="26"/>
        <v>2495395</v>
      </c>
      <c r="M189" s="8" t="s">
        <v>52</v>
      </c>
      <c r="N189" s="2" t="s">
        <v>355</v>
      </c>
      <c r="O189" s="2" t="s">
        <v>52</v>
      </c>
      <c r="P189" s="2" t="s">
        <v>52</v>
      </c>
      <c r="Q189" s="2" t="s">
        <v>352</v>
      </c>
      <c r="R189" s="2" t="s">
        <v>62</v>
      </c>
      <c r="S189" s="2" t="s">
        <v>63</v>
      </c>
      <c r="T189" s="2" t="s">
        <v>63</v>
      </c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2" t="s">
        <v>52</v>
      </c>
      <c r="AS189" s="2" t="s">
        <v>52</v>
      </c>
      <c r="AT189" s="3"/>
      <c r="AU189" s="2" t="s">
        <v>356</v>
      </c>
      <c r="AV189" s="3">
        <v>82</v>
      </c>
    </row>
    <row r="190" spans="1:48" ht="30" customHeight="1">
      <c r="A190" s="8" t="s">
        <v>357</v>
      </c>
      <c r="B190" s="8" t="s">
        <v>358</v>
      </c>
      <c r="C190" s="8" t="s">
        <v>359</v>
      </c>
      <c r="D190" s="9">
        <v>9</v>
      </c>
      <c r="E190" s="11">
        <f>TRUNC(일위대가목록!E60,0)</f>
        <v>14423</v>
      </c>
      <c r="F190" s="11">
        <f>TRUNC(E190*D190, 0)</f>
        <v>129807</v>
      </c>
      <c r="G190" s="11">
        <f>TRUNC(일위대가목록!F60,0)</f>
        <v>25375</v>
      </c>
      <c r="H190" s="11">
        <f>TRUNC(G190*D190, 0)</f>
        <v>228375</v>
      </c>
      <c r="I190" s="11">
        <f>TRUNC(일위대가목록!G60,0)</f>
        <v>58</v>
      </c>
      <c r="J190" s="11">
        <f>TRUNC(I190*D190, 0)</f>
        <v>522</v>
      </c>
      <c r="K190" s="11">
        <f t="shared" si="26"/>
        <v>39856</v>
      </c>
      <c r="L190" s="11">
        <f t="shared" si="26"/>
        <v>358704</v>
      </c>
      <c r="M190" s="8" t="s">
        <v>52</v>
      </c>
      <c r="N190" s="2" t="s">
        <v>360</v>
      </c>
      <c r="O190" s="2" t="s">
        <v>52</v>
      </c>
      <c r="P190" s="2" t="s">
        <v>52</v>
      </c>
      <c r="Q190" s="2" t="s">
        <v>352</v>
      </c>
      <c r="R190" s="2" t="s">
        <v>62</v>
      </c>
      <c r="S190" s="2" t="s">
        <v>63</v>
      </c>
      <c r="T190" s="2" t="s">
        <v>63</v>
      </c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2" t="s">
        <v>52</v>
      </c>
      <c r="AS190" s="2" t="s">
        <v>52</v>
      </c>
      <c r="AT190" s="3"/>
      <c r="AU190" s="2" t="s">
        <v>361</v>
      </c>
      <c r="AV190" s="3">
        <v>83</v>
      </c>
    </row>
    <row r="191" spans="1:48" ht="30" customHeight="1">
      <c r="A191" s="8" t="s">
        <v>362</v>
      </c>
      <c r="B191" s="8" t="s">
        <v>363</v>
      </c>
      <c r="C191" s="8" t="s">
        <v>60</v>
      </c>
      <c r="D191" s="9">
        <v>7</v>
      </c>
      <c r="E191" s="11">
        <f>TRUNC(일위대가목록!E61,0)</f>
        <v>51632</v>
      </c>
      <c r="F191" s="11">
        <f>TRUNC(E191*D191, 0)</f>
        <v>361424</v>
      </c>
      <c r="G191" s="11">
        <f>TRUNC(일위대가목록!F61,0)</f>
        <v>34938</v>
      </c>
      <c r="H191" s="11">
        <f>TRUNC(G191*D191, 0)</f>
        <v>244566</v>
      </c>
      <c r="I191" s="11">
        <f>TRUNC(일위대가목록!G61,0)</f>
        <v>0</v>
      </c>
      <c r="J191" s="11">
        <f>TRUNC(I191*D191, 0)</f>
        <v>0</v>
      </c>
      <c r="K191" s="11">
        <f t="shared" si="26"/>
        <v>86570</v>
      </c>
      <c r="L191" s="11">
        <f t="shared" si="26"/>
        <v>605990</v>
      </c>
      <c r="M191" s="8" t="s">
        <v>52</v>
      </c>
      <c r="N191" s="2" t="s">
        <v>364</v>
      </c>
      <c r="O191" s="2" t="s">
        <v>52</v>
      </c>
      <c r="P191" s="2" t="s">
        <v>52</v>
      </c>
      <c r="Q191" s="2" t="s">
        <v>352</v>
      </c>
      <c r="R191" s="2" t="s">
        <v>62</v>
      </c>
      <c r="S191" s="2" t="s">
        <v>63</v>
      </c>
      <c r="T191" s="2" t="s">
        <v>63</v>
      </c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2" t="s">
        <v>52</v>
      </c>
      <c r="AS191" s="2" t="s">
        <v>52</v>
      </c>
      <c r="AT191" s="3"/>
      <c r="AU191" s="2" t="s">
        <v>365</v>
      </c>
      <c r="AV191" s="3">
        <v>84</v>
      </c>
    </row>
    <row r="192" spans="1:48" ht="30" customHeight="1">
      <c r="A192" s="8" t="s">
        <v>366</v>
      </c>
      <c r="B192" s="8" t="s">
        <v>367</v>
      </c>
      <c r="C192" s="8" t="s">
        <v>60</v>
      </c>
      <c r="D192" s="9">
        <v>2</v>
      </c>
      <c r="E192" s="11">
        <f>TRUNC(일위대가목록!E62,0)</f>
        <v>48297</v>
      </c>
      <c r="F192" s="11">
        <f>TRUNC(E192*D192, 0)</f>
        <v>96594</v>
      </c>
      <c r="G192" s="11">
        <f>TRUNC(일위대가목록!F62,0)</f>
        <v>34938</v>
      </c>
      <c r="H192" s="11">
        <f>TRUNC(G192*D192, 0)</f>
        <v>69876</v>
      </c>
      <c r="I192" s="11">
        <f>TRUNC(일위대가목록!G62,0)</f>
        <v>0</v>
      </c>
      <c r="J192" s="11">
        <f>TRUNC(I192*D192, 0)</f>
        <v>0</v>
      </c>
      <c r="K192" s="11">
        <f t="shared" si="26"/>
        <v>83235</v>
      </c>
      <c r="L192" s="11">
        <f t="shared" si="26"/>
        <v>166470</v>
      </c>
      <c r="M192" s="8" t="s">
        <v>52</v>
      </c>
      <c r="N192" s="2" t="s">
        <v>368</v>
      </c>
      <c r="O192" s="2" t="s">
        <v>52</v>
      </c>
      <c r="P192" s="2" t="s">
        <v>52</v>
      </c>
      <c r="Q192" s="2" t="s">
        <v>352</v>
      </c>
      <c r="R192" s="2" t="s">
        <v>62</v>
      </c>
      <c r="S192" s="2" t="s">
        <v>63</v>
      </c>
      <c r="T192" s="2" t="s">
        <v>63</v>
      </c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2" t="s">
        <v>52</v>
      </c>
      <c r="AS192" s="2" t="s">
        <v>52</v>
      </c>
      <c r="AT192" s="3"/>
      <c r="AU192" s="2" t="s">
        <v>369</v>
      </c>
      <c r="AV192" s="3">
        <v>85</v>
      </c>
    </row>
    <row r="193" spans="1:13" ht="30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1:13" ht="30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1:13" ht="30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1:13" ht="30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</row>
    <row r="197" spans="1:13" ht="30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</row>
    <row r="198" spans="1:13" ht="30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</row>
    <row r="199" spans="1:13" ht="30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1:13" ht="30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1:13" ht="30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pans="1:13" ht="30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1:13" ht="30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1:13" ht="30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1:13" ht="30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1:13" ht="30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1:13" ht="30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</row>
    <row r="208" spans="1:13" ht="30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</row>
    <row r="209" spans="1:48" ht="30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1:48" ht="30" customHeight="1">
      <c r="A210" s="8" t="s">
        <v>117</v>
      </c>
      <c r="B210" s="9"/>
      <c r="C210" s="9"/>
      <c r="D210" s="9"/>
      <c r="E210" s="9"/>
      <c r="F210" s="11">
        <f>SUM(F189:F209)</f>
        <v>1529875</v>
      </c>
      <c r="G210" s="9"/>
      <c r="H210" s="11">
        <f>SUM(H189:H209)</f>
        <v>2065784</v>
      </c>
      <c r="I210" s="9"/>
      <c r="J210" s="11">
        <f>SUM(J189:J209)</f>
        <v>30900</v>
      </c>
      <c r="K210" s="9"/>
      <c r="L210" s="11">
        <f>SUM(L189:L209)</f>
        <v>3626559</v>
      </c>
      <c r="M210" s="9"/>
      <c r="N210" t="s">
        <v>118</v>
      </c>
    </row>
    <row r="211" spans="1:48" ht="30" customHeight="1">
      <c r="A211" s="8" t="s">
        <v>370</v>
      </c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3"/>
      <c r="O211" s="3"/>
      <c r="P211" s="3"/>
      <c r="Q211" s="2" t="s">
        <v>371</v>
      </c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</row>
    <row r="212" spans="1:48" ht="30" customHeight="1">
      <c r="A212" s="8" t="s">
        <v>372</v>
      </c>
      <c r="B212" s="8" t="s">
        <v>373</v>
      </c>
      <c r="C212" s="8" t="s">
        <v>70</v>
      </c>
      <c r="D212" s="9">
        <v>20</v>
      </c>
      <c r="E212" s="11">
        <f>TRUNC(단가대비표!O62,0)</f>
        <v>174000</v>
      </c>
      <c r="F212" s="11">
        <f t="shared" ref="F212:F236" si="27">TRUNC(E212*D212, 0)</f>
        <v>3480000</v>
      </c>
      <c r="G212" s="11">
        <f>TRUNC(단가대비표!P62,0)</f>
        <v>0</v>
      </c>
      <c r="H212" s="11">
        <f t="shared" ref="H212:H236" si="28">TRUNC(G212*D212, 0)</f>
        <v>0</v>
      </c>
      <c r="I212" s="11">
        <f>TRUNC(단가대비표!V62,0)</f>
        <v>0</v>
      </c>
      <c r="J212" s="11">
        <f t="shared" ref="J212:J236" si="29">TRUNC(I212*D212, 0)</f>
        <v>0</v>
      </c>
      <c r="K212" s="11">
        <f t="shared" ref="K212:K236" si="30">TRUNC(E212+G212+I212, 0)</f>
        <v>174000</v>
      </c>
      <c r="L212" s="11">
        <f t="shared" ref="L212:L236" si="31">TRUNC(F212+H212+J212, 0)</f>
        <v>3480000</v>
      </c>
      <c r="M212" s="8" t="s">
        <v>52</v>
      </c>
      <c r="N212" s="2" t="s">
        <v>374</v>
      </c>
      <c r="O212" s="2" t="s">
        <v>52</v>
      </c>
      <c r="P212" s="2" t="s">
        <v>52</v>
      </c>
      <c r="Q212" s="2" t="s">
        <v>371</v>
      </c>
      <c r="R212" s="2" t="s">
        <v>63</v>
      </c>
      <c r="S212" s="2" t="s">
        <v>63</v>
      </c>
      <c r="T212" s="2" t="s">
        <v>62</v>
      </c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2" t="s">
        <v>52</v>
      </c>
      <c r="AS212" s="2" t="s">
        <v>52</v>
      </c>
      <c r="AT212" s="3"/>
      <c r="AU212" s="2" t="s">
        <v>375</v>
      </c>
      <c r="AV212" s="3">
        <v>87</v>
      </c>
    </row>
    <row r="213" spans="1:48" ht="30" customHeight="1">
      <c r="A213" s="8" t="s">
        <v>376</v>
      </c>
      <c r="B213" s="8" t="s">
        <v>377</v>
      </c>
      <c r="C213" s="8" t="s">
        <v>70</v>
      </c>
      <c r="D213" s="9">
        <v>184</v>
      </c>
      <c r="E213" s="11">
        <f>TRUNC(단가대비표!O122,0)</f>
        <v>110000</v>
      </c>
      <c r="F213" s="11">
        <f t="shared" si="27"/>
        <v>20240000</v>
      </c>
      <c r="G213" s="11">
        <f>TRUNC(단가대비표!P122,0)</f>
        <v>0</v>
      </c>
      <c r="H213" s="11">
        <f t="shared" si="28"/>
        <v>0</v>
      </c>
      <c r="I213" s="11">
        <f>TRUNC(단가대비표!V122,0)</f>
        <v>0</v>
      </c>
      <c r="J213" s="11">
        <f t="shared" si="29"/>
        <v>0</v>
      </c>
      <c r="K213" s="11">
        <f t="shared" si="30"/>
        <v>110000</v>
      </c>
      <c r="L213" s="11">
        <f t="shared" si="31"/>
        <v>20240000</v>
      </c>
      <c r="M213" s="8" t="s">
        <v>52</v>
      </c>
      <c r="N213" s="2" t="s">
        <v>378</v>
      </c>
      <c r="O213" s="2" t="s">
        <v>52</v>
      </c>
      <c r="P213" s="2" t="s">
        <v>52</v>
      </c>
      <c r="Q213" s="2" t="s">
        <v>371</v>
      </c>
      <c r="R213" s="2" t="s">
        <v>63</v>
      </c>
      <c r="S213" s="2" t="s">
        <v>63</v>
      </c>
      <c r="T213" s="2" t="s">
        <v>62</v>
      </c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2" t="s">
        <v>52</v>
      </c>
      <c r="AS213" s="2" t="s">
        <v>52</v>
      </c>
      <c r="AT213" s="3"/>
      <c r="AU213" s="2" t="s">
        <v>379</v>
      </c>
      <c r="AV213" s="3">
        <v>88</v>
      </c>
    </row>
    <row r="214" spans="1:48" ht="30" customHeight="1">
      <c r="A214" s="8" t="s">
        <v>380</v>
      </c>
      <c r="B214" s="8" t="s">
        <v>381</v>
      </c>
      <c r="C214" s="8" t="s">
        <v>70</v>
      </c>
      <c r="D214" s="9">
        <v>26</v>
      </c>
      <c r="E214" s="11">
        <f>TRUNC(단가대비표!O123,0)</f>
        <v>115000</v>
      </c>
      <c r="F214" s="11">
        <f t="shared" si="27"/>
        <v>2990000</v>
      </c>
      <c r="G214" s="11">
        <f>TRUNC(단가대비표!P123,0)</f>
        <v>0</v>
      </c>
      <c r="H214" s="11">
        <f t="shared" si="28"/>
        <v>0</v>
      </c>
      <c r="I214" s="11">
        <f>TRUNC(단가대비표!V123,0)</f>
        <v>0</v>
      </c>
      <c r="J214" s="11">
        <f t="shared" si="29"/>
        <v>0</v>
      </c>
      <c r="K214" s="11">
        <f t="shared" si="30"/>
        <v>115000</v>
      </c>
      <c r="L214" s="11">
        <f t="shared" si="31"/>
        <v>2990000</v>
      </c>
      <c r="M214" s="8" t="s">
        <v>52</v>
      </c>
      <c r="N214" s="2" t="s">
        <v>382</v>
      </c>
      <c r="O214" s="2" t="s">
        <v>52</v>
      </c>
      <c r="P214" s="2" t="s">
        <v>52</v>
      </c>
      <c r="Q214" s="2" t="s">
        <v>371</v>
      </c>
      <c r="R214" s="2" t="s">
        <v>63</v>
      </c>
      <c r="S214" s="2" t="s">
        <v>63</v>
      </c>
      <c r="T214" s="2" t="s">
        <v>62</v>
      </c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2" t="s">
        <v>52</v>
      </c>
      <c r="AS214" s="2" t="s">
        <v>52</v>
      </c>
      <c r="AT214" s="3"/>
      <c r="AU214" s="2" t="s">
        <v>383</v>
      </c>
      <c r="AV214" s="3">
        <v>89</v>
      </c>
    </row>
    <row r="215" spans="1:48" ht="30" customHeight="1">
      <c r="A215" s="8" t="s">
        <v>384</v>
      </c>
      <c r="B215" s="8" t="s">
        <v>385</v>
      </c>
      <c r="C215" s="8" t="s">
        <v>255</v>
      </c>
      <c r="D215" s="9">
        <v>531</v>
      </c>
      <c r="E215" s="11">
        <f>TRUNC(일위대가목록!E63,0)</f>
        <v>440</v>
      </c>
      <c r="F215" s="11">
        <f t="shared" si="27"/>
        <v>233640</v>
      </c>
      <c r="G215" s="11">
        <f>TRUNC(일위대가목록!F63,0)</f>
        <v>0</v>
      </c>
      <c r="H215" s="11">
        <f t="shared" si="28"/>
        <v>0</v>
      </c>
      <c r="I215" s="11">
        <f>TRUNC(일위대가목록!G63,0)</f>
        <v>0</v>
      </c>
      <c r="J215" s="11">
        <f t="shared" si="29"/>
        <v>0</v>
      </c>
      <c r="K215" s="11">
        <f t="shared" si="30"/>
        <v>440</v>
      </c>
      <c r="L215" s="11">
        <f t="shared" si="31"/>
        <v>233640</v>
      </c>
      <c r="M215" s="8" t="s">
        <v>52</v>
      </c>
      <c r="N215" s="2" t="s">
        <v>386</v>
      </c>
      <c r="O215" s="2" t="s">
        <v>52</v>
      </c>
      <c r="P215" s="2" t="s">
        <v>52</v>
      </c>
      <c r="Q215" s="2" t="s">
        <v>371</v>
      </c>
      <c r="R215" s="2" t="s">
        <v>62</v>
      </c>
      <c r="S215" s="2" t="s">
        <v>63</v>
      </c>
      <c r="T215" s="2" t="s">
        <v>63</v>
      </c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2" t="s">
        <v>52</v>
      </c>
      <c r="AS215" s="2" t="s">
        <v>52</v>
      </c>
      <c r="AT215" s="3"/>
      <c r="AU215" s="2" t="s">
        <v>387</v>
      </c>
      <c r="AV215" s="3">
        <v>90</v>
      </c>
    </row>
    <row r="216" spans="1:48" ht="30" customHeight="1">
      <c r="A216" s="8" t="s">
        <v>388</v>
      </c>
      <c r="B216" s="8" t="s">
        <v>389</v>
      </c>
      <c r="C216" s="8" t="s">
        <v>255</v>
      </c>
      <c r="D216" s="9">
        <v>203</v>
      </c>
      <c r="E216" s="11">
        <f>TRUNC(일위대가목록!E64,0)</f>
        <v>390</v>
      </c>
      <c r="F216" s="11">
        <f t="shared" si="27"/>
        <v>79170</v>
      </c>
      <c r="G216" s="11">
        <f>TRUNC(일위대가목록!F64,0)</f>
        <v>0</v>
      </c>
      <c r="H216" s="11">
        <f t="shared" si="28"/>
        <v>0</v>
      </c>
      <c r="I216" s="11">
        <f>TRUNC(일위대가목록!G64,0)</f>
        <v>0</v>
      </c>
      <c r="J216" s="11">
        <f t="shared" si="29"/>
        <v>0</v>
      </c>
      <c r="K216" s="11">
        <f t="shared" si="30"/>
        <v>390</v>
      </c>
      <c r="L216" s="11">
        <f t="shared" si="31"/>
        <v>79170</v>
      </c>
      <c r="M216" s="8" t="s">
        <v>52</v>
      </c>
      <c r="N216" s="2" t="s">
        <v>390</v>
      </c>
      <c r="O216" s="2" t="s">
        <v>52</v>
      </c>
      <c r="P216" s="2" t="s">
        <v>52</v>
      </c>
      <c r="Q216" s="2" t="s">
        <v>371</v>
      </c>
      <c r="R216" s="2" t="s">
        <v>62</v>
      </c>
      <c r="S216" s="2" t="s">
        <v>63</v>
      </c>
      <c r="T216" s="2" t="s">
        <v>63</v>
      </c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2" t="s">
        <v>52</v>
      </c>
      <c r="AS216" s="2" t="s">
        <v>52</v>
      </c>
      <c r="AT216" s="3"/>
      <c r="AU216" s="2" t="s">
        <v>391</v>
      </c>
      <c r="AV216" s="3">
        <v>91</v>
      </c>
    </row>
    <row r="217" spans="1:48" ht="30" customHeight="1">
      <c r="A217" s="8" t="s">
        <v>392</v>
      </c>
      <c r="B217" s="8" t="s">
        <v>393</v>
      </c>
      <c r="C217" s="8" t="s">
        <v>255</v>
      </c>
      <c r="D217" s="9">
        <v>13</v>
      </c>
      <c r="E217" s="11">
        <f>TRUNC(일위대가목록!E65,0)</f>
        <v>410</v>
      </c>
      <c r="F217" s="11">
        <f t="shared" si="27"/>
        <v>5330</v>
      </c>
      <c r="G217" s="11">
        <f>TRUNC(일위대가목록!F65,0)</f>
        <v>0</v>
      </c>
      <c r="H217" s="11">
        <f t="shared" si="28"/>
        <v>0</v>
      </c>
      <c r="I217" s="11">
        <f>TRUNC(일위대가목록!G65,0)</f>
        <v>0</v>
      </c>
      <c r="J217" s="11">
        <f t="shared" si="29"/>
        <v>0</v>
      </c>
      <c r="K217" s="11">
        <f t="shared" si="30"/>
        <v>410</v>
      </c>
      <c r="L217" s="11">
        <f t="shared" si="31"/>
        <v>5330</v>
      </c>
      <c r="M217" s="8" t="s">
        <v>52</v>
      </c>
      <c r="N217" s="2" t="s">
        <v>394</v>
      </c>
      <c r="O217" s="2" t="s">
        <v>52</v>
      </c>
      <c r="P217" s="2" t="s">
        <v>52</v>
      </c>
      <c r="Q217" s="2" t="s">
        <v>371</v>
      </c>
      <c r="R217" s="2" t="s">
        <v>62</v>
      </c>
      <c r="S217" s="2" t="s">
        <v>63</v>
      </c>
      <c r="T217" s="2" t="s">
        <v>63</v>
      </c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2" t="s">
        <v>52</v>
      </c>
      <c r="AS217" s="2" t="s">
        <v>52</v>
      </c>
      <c r="AT217" s="3"/>
      <c r="AU217" s="2" t="s">
        <v>395</v>
      </c>
      <c r="AV217" s="3">
        <v>92</v>
      </c>
    </row>
    <row r="218" spans="1:48" ht="30" customHeight="1">
      <c r="A218" s="8" t="s">
        <v>396</v>
      </c>
      <c r="B218" s="8" t="s">
        <v>397</v>
      </c>
      <c r="C218" s="8" t="s">
        <v>255</v>
      </c>
      <c r="D218" s="9">
        <v>9</v>
      </c>
      <c r="E218" s="11">
        <f>TRUNC(일위대가목록!E66,0)</f>
        <v>24833</v>
      </c>
      <c r="F218" s="11">
        <f t="shared" si="27"/>
        <v>223497</v>
      </c>
      <c r="G218" s="11">
        <f>TRUNC(일위대가목록!F66,0)</f>
        <v>34788</v>
      </c>
      <c r="H218" s="11">
        <f t="shared" si="28"/>
        <v>313092</v>
      </c>
      <c r="I218" s="11">
        <f>TRUNC(일위대가목록!G66,0)</f>
        <v>79</v>
      </c>
      <c r="J218" s="11">
        <f t="shared" si="29"/>
        <v>711</v>
      </c>
      <c r="K218" s="11">
        <f t="shared" si="30"/>
        <v>59700</v>
      </c>
      <c r="L218" s="11">
        <f t="shared" si="31"/>
        <v>537300</v>
      </c>
      <c r="M218" s="8" t="s">
        <v>52</v>
      </c>
      <c r="N218" s="2" t="s">
        <v>398</v>
      </c>
      <c r="O218" s="2" t="s">
        <v>52</v>
      </c>
      <c r="P218" s="2" t="s">
        <v>52</v>
      </c>
      <c r="Q218" s="2" t="s">
        <v>371</v>
      </c>
      <c r="R218" s="2" t="s">
        <v>62</v>
      </c>
      <c r="S218" s="2" t="s">
        <v>63</v>
      </c>
      <c r="T218" s="2" t="s">
        <v>63</v>
      </c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2" t="s">
        <v>52</v>
      </c>
      <c r="AS218" s="2" t="s">
        <v>52</v>
      </c>
      <c r="AT218" s="3"/>
      <c r="AU218" s="2" t="s">
        <v>399</v>
      </c>
      <c r="AV218" s="3">
        <v>93</v>
      </c>
    </row>
    <row r="219" spans="1:48" ht="30" customHeight="1">
      <c r="A219" s="8" t="s">
        <v>400</v>
      </c>
      <c r="B219" s="8" t="s">
        <v>401</v>
      </c>
      <c r="C219" s="8" t="s">
        <v>255</v>
      </c>
      <c r="D219" s="9">
        <v>70</v>
      </c>
      <c r="E219" s="11">
        <f>TRUNC(일위대가목록!E67,0)</f>
        <v>6768</v>
      </c>
      <c r="F219" s="11">
        <f t="shared" si="27"/>
        <v>473760</v>
      </c>
      <c r="G219" s="11">
        <f>TRUNC(일위대가목록!F67,0)</f>
        <v>8254</v>
      </c>
      <c r="H219" s="11">
        <f t="shared" si="28"/>
        <v>577780</v>
      </c>
      <c r="I219" s="11">
        <f>TRUNC(일위대가목록!G67,0)</f>
        <v>159</v>
      </c>
      <c r="J219" s="11">
        <f t="shared" si="29"/>
        <v>11130</v>
      </c>
      <c r="K219" s="11">
        <f t="shared" si="30"/>
        <v>15181</v>
      </c>
      <c r="L219" s="11">
        <f t="shared" si="31"/>
        <v>1062670</v>
      </c>
      <c r="M219" s="8" t="s">
        <v>52</v>
      </c>
      <c r="N219" s="2" t="s">
        <v>402</v>
      </c>
      <c r="O219" s="2" t="s">
        <v>52</v>
      </c>
      <c r="P219" s="2" t="s">
        <v>52</v>
      </c>
      <c r="Q219" s="2" t="s">
        <v>371</v>
      </c>
      <c r="R219" s="2" t="s">
        <v>62</v>
      </c>
      <c r="S219" s="2" t="s">
        <v>63</v>
      </c>
      <c r="T219" s="2" t="s">
        <v>63</v>
      </c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2" t="s">
        <v>52</v>
      </c>
      <c r="AS219" s="2" t="s">
        <v>52</v>
      </c>
      <c r="AT219" s="3"/>
      <c r="AU219" s="2" t="s">
        <v>403</v>
      </c>
      <c r="AV219" s="3">
        <v>94</v>
      </c>
    </row>
    <row r="220" spans="1:48" ht="30" customHeight="1">
      <c r="A220" s="8" t="s">
        <v>404</v>
      </c>
      <c r="B220" s="8" t="s">
        <v>405</v>
      </c>
      <c r="C220" s="8" t="s">
        <v>255</v>
      </c>
      <c r="D220" s="9">
        <v>21</v>
      </c>
      <c r="E220" s="11">
        <f>TRUNC(일위대가목록!E68,0)</f>
        <v>7171</v>
      </c>
      <c r="F220" s="11">
        <f t="shared" si="27"/>
        <v>150591</v>
      </c>
      <c r="G220" s="11">
        <f>TRUNC(일위대가목록!F68,0)</f>
        <v>8508</v>
      </c>
      <c r="H220" s="11">
        <f t="shared" si="28"/>
        <v>178668</v>
      </c>
      <c r="I220" s="11">
        <f>TRUNC(일위대가목록!G68,0)</f>
        <v>159</v>
      </c>
      <c r="J220" s="11">
        <f t="shared" si="29"/>
        <v>3339</v>
      </c>
      <c r="K220" s="11">
        <f t="shared" si="30"/>
        <v>15838</v>
      </c>
      <c r="L220" s="11">
        <f t="shared" si="31"/>
        <v>332598</v>
      </c>
      <c r="M220" s="8" t="s">
        <v>52</v>
      </c>
      <c r="N220" s="2" t="s">
        <v>406</v>
      </c>
      <c r="O220" s="2" t="s">
        <v>52</v>
      </c>
      <c r="P220" s="2" t="s">
        <v>52</v>
      </c>
      <c r="Q220" s="2" t="s">
        <v>371</v>
      </c>
      <c r="R220" s="2" t="s">
        <v>62</v>
      </c>
      <c r="S220" s="2" t="s">
        <v>63</v>
      </c>
      <c r="T220" s="2" t="s">
        <v>63</v>
      </c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2" t="s">
        <v>52</v>
      </c>
      <c r="AS220" s="2" t="s">
        <v>52</v>
      </c>
      <c r="AT220" s="3"/>
      <c r="AU220" s="2" t="s">
        <v>407</v>
      </c>
      <c r="AV220" s="3">
        <v>95</v>
      </c>
    </row>
    <row r="221" spans="1:48" ht="30" customHeight="1">
      <c r="A221" s="8" t="s">
        <v>404</v>
      </c>
      <c r="B221" s="8" t="s">
        <v>408</v>
      </c>
      <c r="C221" s="8" t="s">
        <v>255</v>
      </c>
      <c r="D221" s="9">
        <v>4</v>
      </c>
      <c r="E221" s="11">
        <f>TRUNC(일위대가목록!E69,0)</f>
        <v>19707</v>
      </c>
      <c r="F221" s="11">
        <f t="shared" si="27"/>
        <v>78828</v>
      </c>
      <c r="G221" s="11">
        <f>TRUNC(일위대가목록!F69,0)</f>
        <v>25329</v>
      </c>
      <c r="H221" s="11">
        <f t="shared" si="28"/>
        <v>101316</v>
      </c>
      <c r="I221" s="11">
        <f>TRUNC(일위대가목록!G69,0)</f>
        <v>494</v>
      </c>
      <c r="J221" s="11">
        <f t="shared" si="29"/>
        <v>1976</v>
      </c>
      <c r="K221" s="11">
        <f t="shared" si="30"/>
        <v>45530</v>
      </c>
      <c r="L221" s="11">
        <f t="shared" si="31"/>
        <v>182120</v>
      </c>
      <c r="M221" s="8" t="s">
        <v>52</v>
      </c>
      <c r="N221" s="2" t="s">
        <v>409</v>
      </c>
      <c r="O221" s="2" t="s">
        <v>52</v>
      </c>
      <c r="P221" s="2" t="s">
        <v>52</v>
      </c>
      <c r="Q221" s="2" t="s">
        <v>371</v>
      </c>
      <c r="R221" s="2" t="s">
        <v>62</v>
      </c>
      <c r="S221" s="2" t="s">
        <v>63</v>
      </c>
      <c r="T221" s="2" t="s">
        <v>63</v>
      </c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2" t="s">
        <v>52</v>
      </c>
      <c r="AS221" s="2" t="s">
        <v>52</v>
      </c>
      <c r="AT221" s="3"/>
      <c r="AU221" s="2" t="s">
        <v>410</v>
      </c>
      <c r="AV221" s="3">
        <v>96</v>
      </c>
    </row>
    <row r="222" spans="1:48" ht="30" customHeight="1">
      <c r="A222" s="8" t="s">
        <v>404</v>
      </c>
      <c r="B222" s="8" t="s">
        <v>411</v>
      </c>
      <c r="C222" s="8" t="s">
        <v>255</v>
      </c>
      <c r="D222" s="9">
        <v>18</v>
      </c>
      <c r="E222" s="11">
        <f>TRUNC(일위대가목록!E70,0)</f>
        <v>35990</v>
      </c>
      <c r="F222" s="11">
        <f t="shared" si="27"/>
        <v>647820</v>
      </c>
      <c r="G222" s="11">
        <f>TRUNC(일위대가목록!F70,0)</f>
        <v>45423</v>
      </c>
      <c r="H222" s="11">
        <f t="shared" si="28"/>
        <v>817614</v>
      </c>
      <c r="I222" s="11">
        <f>TRUNC(일위대가목록!G70,0)</f>
        <v>902</v>
      </c>
      <c r="J222" s="11">
        <f t="shared" si="29"/>
        <v>16236</v>
      </c>
      <c r="K222" s="11">
        <f t="shared" si="30"/>
        <v>82315</v>
      </c>
      <c r="L222" s="11">
        <f t="shared" si="31"/>
        <v>1481670</v>
      </c>
      <c r="M222" s="8" t="s">
        <v>52</v>
      </c>
      <c r="N222" s="2" t="s">
        <v>412</v>
      </c>
      <c r="O222" s="2" t="s">
        <v>52</v>
      </c>
      <c r="P222" s="2" t="s">
        <v>52</v>
      </c>
      <c r="Q222" s="2" t="s">
        <v>371</v>
      </c>
      <c r="R222" s="2" t="s">
        <v>62</v>
      </c>
      <c r="S222" s="2" t="s">
        <v>63</v>
      </c>
      <c r="T222" s="2" t="s">
        <v>63</v>
      </c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2" t="s">
        <v>52</v>
      </c>
      <c r="AS222" s="2" t="s">
        <v>52</v>
      </c>
      <c r="AT222" s="3"/>
      <c r="AU222" s="2" t="s">
        <v>413</v>
      </c>
      <c r="AV222" s="3">
        <v>97</v>
      </c>
    </row>
    <row r="223" spans="1:48" ht="30" customHeight="1">
      <c r="A223" s="8" t="s">
        <v>404</v>
      </c>
      <c r="B223" s="8" t="s">
        <v>414</v>
      </c>
      <c r="C223" s="8" t="s">
        <v>255</v>
      </c>
      <c r="D223" s="9">
        <v>4</v>
      </c>
      <c r="E223" s="11">
        <f>TRUNC(일위대가목록!E71,0)</f>
        <v>34897</v>
      </c>
      <c r="F223" s="11">
        <f t="shared" si="27"/>
        <v>139588</v>
      </c>
      <c r="G223" s="11">
        <f>TRUNC(일위대가목록!F71,0)</f>
        <v>45418</v>
      </c>
      <c r="H223" s="11">
        <f t="shared" si="28"/>
        <v>181672</v>
      </c>
      <c r="I223" s="11">
        <f>TRUNC(일위대가목록!G71,0)</f>
        <v>902</v>
      </c>
      <c r="J223" s="11">
        <f t="shared" si="29"/>
        <v>3608</v>
      </c>
      <c r="K223" s="11">
        <f t="shared" si="30"/>
        <v>81217</v>
      </c>
      <c r="L223" s="11">
        <f t="shared" si="31"/>
        <v>324868</v>
      </c>
      <c r="M223" s="8" t="s">
        <v>52</v>
      </c>
      <c r="N223" s="2" t="s">
        <v>415</v>
      </c>
      <c r="O223" s="2" t="s">
        <v>52</v>
      </c>
      <c r="P223" s="2" t="s">
        <v>52</v>
      </c>
      <c r="Q223" s="2" t="s">
        <v>371</v>
      </c>
      <c r="R223" s="2" t="s">
        <v>62</v>
      </c>
      <c r="S223" s="2" t="s">
        <v>63</v>
      </c>
      <c r="T223" s="2" t="s">
        <v>63</v>
      </c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2" t="s">
        <v>52</v>
      </c>
      <c r="AS223" s="2" t="s">
        <v>52</v>
      </c>
      <c r="AT223" s="3"/>
      <c r="AU223" s="2" t="s">
        <v>416</v>
      </c>
      <c r="AV223" s="3">
        <v>98</v>
      </c>
    </row>
    <row r="224" spans="1:48" ht="30" customHeight="1">
      <c r="A224" s="8" t="s">
        <v>404</v>
      </c>
      <c r="B224" s="8" t="s">
        <v>417</v>
      </c>
      <c r="C224" s="8" t="s">
        <v>255</v>
      </c>
      <c r="D224" s="9">
        <v>8</v>
      </c>
      <c r="E224" s="11">
        <f>TRUNC(일위대가목록!E72,0)</f>
        <v>30719</v>
      </c>
      <c r="F224" s="11">
        <f t="shared" si="27"/>
        <v>245752</v>
      </c>
      <c r="G224" s="11">
        <f>TRUNC(일위대가목록!F72,0)</f>
        <v>38651</v>
      </c>
      <c r="H224" s="11">
        <f t="shared" si="28"/>
        <v>309208</v>
      </c>
      <c r="I224" s="11">
        <f>TRUNC(일위대가목록!G72,0)</f>
        <v>767</v>
      </c>
      <c r="J224" s="11">
        <f t="shared" si="29"/>
        <v>6136</v>
      </c>
      <c r="K224" s="11">
        <f t="shared" si="30"/>
        <v>70137</v>
      </c>
      <c r="L224" s="11">
        <f t="shared" si="31"/>
        <v>561096</v>
      </c>
      <c r="M224" s="8" t="s">
        <v>52</v>
      </c>
      <c r="N224" s="2" t="s">
        <v>418</v>
      </c>
      <c r="O224" s="2" t="s">
        <v>52</v>
      </c>
      <c r="P224" s="2" t="s">
        <v>52</v>
      </c>
      <c r="Q224" s="2" t="s">
        <v>371</v>
      </c>
      <c r="R224" s="2" t="s">
        <v>62</v>
      </c>
      <c r="S224" s="2" t="s">
        <v>63</v>
      </c>
      <c r="T224" s="2" t="s">
        <v>63</v>
      </c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2" t="s">
        <v>52</v>
      </c>
      <c r="AS224" s="2" t="s">
        <v>52</v>
      </c>
      <c r="AT224" s="3"/>
      <c r="AU224" s="2" t="s">
        <v>419</v>
      </c>
      <c r="AV224" s="3">
        <v>99</v>
      </c>
    </row>
    <row r="225" spans="1:48" ht="30" customHeight="1">
      <c r="A225" s="8" t="s">
        <v>404</v>
      </c>
      <c r="B225" s="8" t="s">
        <v>420</v>
      </c>
      <c r="C225" s="8" t="s">
        <v>255</v>
      </c>
      <c r="D225" s="9">
        <v>4</v>
      </c>
      <c r="E225" s="11">
        <f>TRUNC(일위대가목록!E73,0)</f>
        <v>18817</v>
      </c>
      <c r="F225" s="11">
        <f t="shared" si="27"/>
        <v>75268</v>
      </c>
      <c r="G225" s="11">
        <f>TRUNC(일위대가목록!F73,0)</f>
        <v>23786</v>
      </c>
      <c r="H225" s="11">
        <f t="shared" si="28"/>
        <v>95144</v>
      </c>
      <c r="I225" s="11">
        <f>TRUNC(일위대가목록!G73,0)</f>
        <v>461</v>
      </c>
      <c r="J225" s="11">
        <f t="shared" si="29"/>
        <v>1844</v>
      </c>
      <c r="K225" s="11">
        <f t="shared" si="30"/>
        <v>43064</v>
      </c>
      <c r="L225" s="11">
        <f t="shared" si="31"/>
        <v>172256</v>
      </c>
      <c r="M225" s="8" t="s">
        <v>52</v>
      </c>
      <c r="N225" s="2" t="s">
        <v>421</v>
      </c>
      <c r="O225" s="2" t="s">
        <v>52</v>
      </c>
      <c r="P225" s="2" t="s">
        <v>52</v>
      </c>
      <c r="Q225" s="2" t="s">
        <v>371</v>
      </c>
      <c r="R225" s="2" t="s">
        <v>62</v>
      </c>
      <c r="S225" s="2" t="s">
        <v>63</v>
      </c>
      <c r="T225" s="2" t="s">
        <v>63</v>
      </c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2" t="s">
        <v>52</v>
      </c>
      <c r="AS225" s="2" t="s">
        <v>52</v>
      </c>
      <c r="AT225" s="3"/>
      <c r="AU225" s="2" t="s">
        <v>422</v>
      </c>
      <c r="AV225" s="3">
        <v>100</v>
      </c>
    </row>
    <row r="226" spans="1:48" ht="30" customHeight="1">
      <c r="A226" s="8" t="s">
        <v>423</v>
      </c>
      <c r="B226" s="8" t="s">
        <v>424</v>
      </c>
      <c r="C226" s="8" t="s">
        <v>255</v>
      </c>
      <c r="D226" s="9">
        <v>14</v>
      </c>
      <c r="E226" s="11">
        <f>TRUNC(일위대가목록!E74,0)</f>
        <v>285000</v>
      </c>
      <c r="F226" s="11">
        <f t="shared" si="27"/>
        <v>3990000</v>
      </c>
      <c r="G226" s="11">
        <f>TRUNC(일위대가목록!F74,0)</f>
        <v>31000</v>
      </c>
      <c r="H226" s="11">
        <f t="shared" si="28"/>
        <v>434000</v>
      </c>
      <c r="I226" s="11">
        <f>TRUNC(일위대가목록!G74,0)</f>
        <v>0</v>
      </c>
      <c r="J226" s="11">
        <f t="shared" si="29"/>
        <v>0</v>
      </c>
      <c r="K226" s="11">
        <f t="shared" si="30"/>
        <v>316000</v>
      </c>
      <c r="L226" s="11">
        <f t="shared" si="31"/>
        <v>4424000</v>
      </c>
      <c r="M226" s="8" t="s">
        <v>52</v>
      </c>
      <c r="N226" s="2" t="s">
        <v>425</v>
      </c>
      <c r="O226" s="2" t="s">
        <v>52</v>
      </c>
      <c r="P226" s="2" t="s">
        <v>52</v>
      </c>
      <c r="Q226" s="2" t="s">
        <v>371</v>
      </c>
      <c r="R226" s="2" t="s">
        <v>62</v>
      </c>
      <c r="S226" s="2" t="s">
        <v>63</v>
      </c>
      <c r="T226" s="2" t="s">
        <v>63</v>
      </c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2" t="s">
        <v>52</v>
      </c>
      <c r="AS226" s="2" t="s">
        <v>52</v>
      </c>
      <c r="AT226" s="3"/>
      <c r="AU226" s="2" t="s">
        <v>426</v>
      </c>
      <c r="AV226" s="3">
        <v>101</v>
      </c>
    </row>
    <row r="227" spans="1:48" ht="30" customHeight="1">
      <c r="A227" s="8" t="s">
        <v>427</v>
      </c>
      <c r="B227" s="8" t="s">
        <v>428</v>
      </c>
      <c r="C227" s="8" t="s">
        <v>70</v>
      </c>
      <c r="D227" s="9">
        <v>532</v>
      </c>
      <c r="E227" s="11">
        <f>TRUNC(일위대가목록!E75,0)</f>
        <v>2485</v>
      </c>
      <c r="F227" s="11">
        <f t="shared" si="27"/>
        <v>1322020</v>
      </c>
      <c r="G227" s="11">
        <f>TRUNC(일위대가목록!F75,0)</f>
        <v>912</v>
      </c>
      <c r="H227" s="11">
        <f t="shared" si="28"/>
        <v>485184</v>
      </c>
      <c r="I227" s="11">
        <f>TRUNC(일위대가목록!G75,0)</f>
        <v>0</v>
      </c>
      <c r="J227" s="11">
        <f t="shared" si="29"/>
        <v>0</v>
      </c>
      <c r="K227" s="11">
        <f t="shared" si="30"/>
        <v>3397</v>
      </c>
      <c r="L227" s="11">
        <f t="shared" si="31"/>
        <v>1807204</v>
      </c>
      <c r="M227" s="8" t="s">
        <v>52</v>
      </c>
      <c r="N227" s="2" t="s">
        <v>429</v>
      </c>
      <c r="O227" s="2" t="s">
        <v>52</v>
      </c>
      <c r="P227" s="2" t="s">
        <v>52</v>
      </c>
      <c r="Q227" s="2" t="s">
        <v>371</v>
      </c>
      <c r="R227" s="2" t="s">
        <v>62</v>
      </c>
      <c r="S227" s="2" t="s">
        <v>63</v>
      </c>
      <c r="T227" s="2" t="s">
        <v>63</v>
      </c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2" t="s">
        <v>52</v>
      </c>
      <c r="AS227" s="2" t="s">
        <v>52</v>
      </c>
      <c r="AT227" s="3"/>
      <c r="AU227" s="2" t="s">
        <v>430</v>
      </c>
      <c r="AV227" s="3">
        <v>102</v>
      </c>
    </row>
    <row r="228" spans="1:48" ht="30" customHeight="1">
      <c r="A228" s="8" t="s">
        <v>431</v>
      </c>
      <c r="B228" s="8" t="s">
        <v>432</v>
      </c>
      <c r="C228" s="8" t="s">
        <v>70</v>
      </c>
      <c r="D228" s="9">
        <v>604</v>
      </c>
      <c r="E228" s="11">
        <f>TRUNC(일위대가목록!E76,0)</f>
        <v>6118</v>
      </c>
      <c r="F228" s="11">
        <f t="shared" si="27"/>
        <v>3695272</v>
      </c>
      <c r="G228" s="11">
        <f>TRUNC(일위대가목록!F76,0)</f>
        <v>8654</v>
      </c>
      <c r="H228" s="11">
        <f t="shared" si="28"/>
        <v>5227016</v>
      </c>
      <c r="I228" s="11">
        <f>TRUNC(일위대가목록!G76,0)</f>
        <v>519</v>
      </c>
      <c r="J228" s="11">
        <f t="shared" si="29"/>
        <v>313476</v>
      </c>
      <c r="K228" s="11">
        <f t="shared" si="30"/>
        <v>15291</v>
      </c>
      <c r="L228" s="11">
        <f t="shared" si="31"/>
        <v>9235764</v>
      </c>
      <c r="M228" s="8" t="s">
        <v>52</v>
      </c>
      <c r="N228" s="2" t="s">
        <v>433</v>
      </c>
      <c r="O228" s="2" t="s">
        <v>52</v>
      </c>
      <c r="P228" s="2" t="s">
        <v>52</v>
      </c>
      <c r="Q228" s="2" t="s">
        <v>371</v>
      </c>
      <c r="R228" s="2" t="s">
        <v>62</v>
      </c>
      <c r="S228" s="2" t="s">
        <v>63</v>
      </c>
      <c r="T228" s="2" t="s">
        <v>63</v>
      </c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2" t="s">
        <v>52</v>
      </c>
      <c r="AS228" s="2" t="s">
        <v>52</v>
      </c>
      <c r="AT228" s="3"/>
      <c r="AU228" s="2" t="s">
        <v>434</v>
      </c>
      <c r="AV228" s="3">
        <v>103</v>
      </c>
    </row>
    <row r="229" spans="1:48" ht="30" customHeight="1">
      <c r="A229" s="8" t="s">
        <v>435</v>
      </c>
      <c r="B229" s="8" t="s">
        <v>436</v>
      </c>
      <c r="C229" s="8" t="s">
        <v>70</v>
      </c>
      <c r="D229" s="9">
        <v>216</v>
      </c>
      <c r="E229" s="11">
        <f>TRUNC(일위대가목록!E77,0)</f>
        <v>72580</v>
      </c>
      <c r="F229" s="11">
        <f t="shared" si="27"/>
        <v>15677280</v>
      </c>
      <c r="G229" s="11">
        <f>TRUNC(일위대가목록!F77,0)</f>
        <v>41200</v>
      </c>
      <c r="H229" s="11">
        <f t="shared" si="28"/>
        <v>8899200</v>
      </c>
      <c r="I229" s="11">
        <f>TRUNC(일위대가목록!G77,0)</f>
        <v>1500</v>
      </c>
      <c r="J229" s="11">
        <f t="shared" si="29"/>
        <v>324000</v>
      </c>
      <c r="K229" s="11">
        <f t="shared" si="30"/>
        <v>115280</v>
      </c>
      <c r="L229" s="11">
        <f t="shared" si="31"/>
        <v>24900480</v>
      </c>
      <c r="M229" s="8" t="s">
        <v>52</v>
      </c>
      <c r="N229" s="2" t="s">
        <v>437</v>
      </c>
      <c r="O229" s="2" t="s">
        <v>52</v>
      </c>
      <c r="P229" s="2" t="s">
        <v>52</v>
      </c>
      <c r="Q229" s="2" t="s">
        <v>371</v>
      </c>
      <c r="R229" s="2" t="s">
        <v>62</v>
      </c>
      <c r="S229" s="2" t="s">
        <v>63</v>
      </c>
      <c r="T229" s="2" t="s">
        <v>63</v>
      </c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2" t="s">
        <v>52</v>
      </c>
      <c r="AS229" s="2" t="s">
        <v>52</v>
      </c>
      <c r="AT229" s="3"/>
      <c r="AU229" s="2" t="s">
        <v>438</v>
      </c>
      <c r="AV229" s="3">
        <v>291</v>
      </c>
    </row>
    <row r="230" spans="1:48" ht="30" customHeight="1">
      <c r="A230" s="8" t="s">
        <v>439</v>
      </c>
      <c r="B230" s="8" t="s">
        <v>440</v>
      </c>
      <c r="C230" s="8" t="s">
        <v>255</v>
      </c>
      <c r="D230" s="9">
        <v>28</v>
      </c>
      <c r="E230" s="11">
        <f>TRUNC(일위대가목록!E78,0)</f>
        <v>46430</v>
      </c>
      <c r="F230" s="11">
        <f t="shared" si="27"/>
        <v>1300040</v>
      </c>
      <c r="G230" s="11">
        <f>TRUNC(일위대가목록!F78,0)</f>
        <v>29400</v>
      </c>
      <c r="H230" s="11">
        <f t="shared" si="28"/>
        <v>823200</v>
      </c>
      <c r="I230" s="11">
        <f>TRUNC(일위대가목록!G78,0)</f>
        <v>1000</v>
      </c>
      <c r="J230" s="11">
        <f t="shared" si="29"/>
        <v>28000</v>
      </c>
      <c r="K230" s="11">
        <f t="shared" si="30"/>
        <v>76830</v>
      </c>
      <c r="L230" s="11">
        <f t="shared" si="31"/>
        <v>2151240</v>
      </c>
      <c r="M230" s="8" t="s">
        <v>52</v>
      </c>
      <c r="N230" s="2" t="s">
        <v>441</v>
      </c>
      <c r="O230" s="2" t="s">
        <v>52</v>
      </c>
      <c r="P230" s="2" t="s">
        <v>52</v>
      </c>
      <c r="Q230" s="2" t="s">
        <v>371</v>
      </c>
      <c r="R230" s="2" t="s">
        <v>62</v>
      </c>
      <c r="S230" s="2" t="s">
        <v>63</v>
      </c>
      <c r="T230" s="2" t="s">
        <v>63</v>
      </c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2" t="s">
        <v>52</v>
      </c>
      <c r="AS230" s="2" t="s">
        <v>52</v>
      </c>
      <c r="AT230" s="3"/>
      <c r="AU230" s="2" t="s">
        <v>442</v>
      </c>
      <c r="AV230" s="3">
        <v>292</v>
      </c>
    </row>
    <row r="231" spans="1:48" ht="30" customHeight="1">
      <c r="A231" s="8" t="s">
        <v>439</v>
      </c>
      <c r="B231" s="8" t="s">
        <v>443</v>
      </c>
      <c r="C231" s="8" t="s">
        <v>255</v>
      </c>
      <c r="D231" s="9">
        <v>46</v>
      </c>
      <c r="E231" s="11">
        <f>TRUNC(일위대가목록!E79,0)</f>
        <v>37850</v>
      </c>
      <c r="F231" s="11">
        <f t="shared" si="27"/>
        <v>1741100</v>
      </c>
      <c r="G231" s="11">
        <f>TRUNC(일위대가목록!F79,0)</f>
        <v>23200</v>
      </c>
      <c r="H231" s="11">
        <f t="shared" si="28"/>
        <v>1067200</v>
      </c>
      <c r="I231" s="11">
        <f>TRUNC(일위대가목록!G79,0)</f>
        <v>1000</v>
      </c>
      <c r="J231" s="11">
        <f t="shared" si="29"/>
        <v>46000</v>
      </c>
      <c r="K231" s="11">
        <f t="shared" si="30"/>
        <v>62050</v>
      </c>
      <c r="L231" s="11">
        <f t="shared" si="31"/>
        <v>2854300</v>
      </c>
      <c r="M231" s="8" t="s">
        <v>52</v>
      </c>
      <c r="N231" s="2" t="s">
        <v>444</v>
      </c>
      <c r="O231" s="2" t="s">
        <v>52</v>
      </c>
      <c r="P231" s="2" t="s">
        <v>52</v>
      </c>
      <c r="Q231" s="2" t="s">
        <v>371</v>
      </c>
      <c r="R231" s="2" t="s">
        <v>62</v>
      </c>
      <c r="S231" s="2" t="s">
        <v>63</v>
      </c>
      <c r="T231" s="2" t="s">
        <v>63</v>
      </c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2" t="s">
        <v>52</v>
      </c>
      <c r="AS231" s="2" t="s">
        <v>52</v>
      </c>
      <c r="AT231" s="3"/>
      <c r="AU231" s="2" t="s">
        <v>445</v>
      </c>
      <c r="AV231" s="3">
        <v>293</v>
      </c>
    </row>
    <row r="232" spans="1:48" ht="30" customHeight="1">
      <c r="A232" s="8" t="s">
        <v>439</v>
      </c>
      <c r="B232" s="8" t="s">
        <v>446</v>
      </c>
      <c r="C232" s="8" t="s">
        <v>255</v>
      </c>
      <c r="D232" s="9">
        <v>41</v>
      </c>
      <c r="E232" s="11">
        <f>TRUNC(일위대가목록!E80,0)</f>
        <v>30550</v>
      </c>
      <c r="F232" s="11">
        <f t="shared" si="27"/>
        <v>1252550</v>
      </c>
      <c r="G232" s="11">
        <f>TRUNC(일위대가목록!F80,0)</f>
        <v>22600</v>
      </c>
      <c r="H232" s="11">
        <f t="shared" si="28"/>
        <v>926600</v>
      </c>
      <c r="I232" s="11">
        <f>TRUNC(일위대가목록!G80,0)</f>
        <v>1000</v>
      </c>
      <c r="J232" s="11">
        <f t="shared" si="29"/>
        <v>41000</v>
      </c>
      <c r="K232" s="11">
        <f t="shared" si="30"/>
        <v>54150</v>
      </c>
      <c r="L232" s="11">
        <f t="shared" si="31"/>
        <v>2220150</v>
      </c>
      <c r="M232" s="8" t="s">
        <v>52</v>
      </c>
      <c r="N232" s="2" t="s">
        <v>447</v>
      </c>
      <c r="O232" s="2" t="s">
        <v>52</v>
      </c>
      <c r="P232" s="2" t="s">
        <v>52</v>
      </c>
      <c r="Q232" s="2" t="s">
        <v>371</v>
      </c>
      <c r="R232" s="2" t="s">
        <v>62</v>
      </c>
      <c r="S232" s="2" t="s">
        <v>63</v>
      </c>
      <c r="T232" s="2" t="s">
        <v>63</v>
      </c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2" t="s">
        <v>52</v>
      </c>
      <c r="AS232" s="2" t="s">
        <v>52</v>
      </c>
      <c r="AT232" s="3"/>
      <c r="AU232" s="2" t="s">
        <v>448</v>
      </c>
      <c r="AV232" s="3">
        <v>294</v>
      </c>
    </row>
    <row r="233" spans="1:48" ht="30" customHeight="1">
      <c r="A233" s="8" t="s">
        <v>449</v>
      </c>
      <c r="B233" s="8" t="s">
        <v>450</v>
      </c>
      <c r="C233" s="8" t="s">
        <v>70</v>
      </c>
      <c r="D233" s="9">
        <v>35</v>
      </c>
      <c r="E233" s="11">
        <f>TRUNC(일위대가목록!E81,0)</f>
        <v>6673</v>
      </c>
      <c r="F233" s="11">
        <f t="shared" si="27"/>
        <v>233555</v>
      </c>
      <c r="G233" s="11">
        <f>TRUNC(일위대가목록!F81,0)</f>
        <v>2578</v>
      </c>
      <c r="H233" s="11">
        <f t="shared" si="28"/>
        <v>90230</v>
      </c>
      <c r="I233" s="11">
        <f>TRUNC(일위대가목록!G81,0)</f>
        <v>0</v>
      </c>
      <c r="J233" s="11">
        <f t="shared" si="29"/>
        <v>0</v>
      </c>
      <c r="K233" s="11">
        <f t="shared" si="30"/>
        <v>9251</v>
      </c>
      <c r="L233" s="11">
        <f t="shared" si="31"/>
        <v>323785</v>
      </c>
      <c r="M233" s="8" t="s">
        <v>52</v>
      </c>
      <c r="N233" s="2" t="s">
        <v>451</v>
      </c>
      <c r="O233" s="2" t="s">
        <v>52</v>
      </c>
      <c r="P233" s="2" t="s">
        <v>52</v>
      </c>
      <c r="Q233" s="2" t="s">
        <v>371</v>
      </c>
      <c r="R233" s="2" t="s">
        <v>62</v>
      </c>
      <c r="S233" s="2" t="s">
        <v>63</v>
      </c>
      <c r="T233" s="2" t="s">
        <v>63</v>
      </c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2" t="s">
        <v>52</v>
      </c>
      <c r="AS233" s="2" t="s">
        <v>52</v>
      </c>
      <c r="AT233" s="3"/>
      <c r="AU233" s="2" t="s">
        <v>452</v>
      </c>
      <c r="AV233" s="3">
        <v>109</v>
      </c>
    </row>
    <row r="234" spans="1:48" ht="30" customHeight="1">
      <c r="A234" s="8" t="s">
        <v>453</v>
      </c>
      <c r="B234" s="8" t="s">
        <v>454</v>
      </c>
      <c r="C234" s="8" t="s">
        <v>255</v>
      </c>
      <c r="D234" s="9">
        <v>15</v>
      </c>
      <c r="E234" s="11">
        <f>TRUNC(일위대가목록!E82,0)</f>
        <v>16921</v>
      </c>
      <c r="F234" s="11">
        <f t="shared" si="27"/>
        <v>253815</v>
      </c>
      <c r="G234" s="11">
        <f>TRUNC(일위대가목록!F82,0)</f>
        <v>27800</v>
      </c>
      <c r="H234" s="11">
        <f t="shared" si="28"/>
        <v>417000</v>
      </c>
      <c r="I234" s="11">
        <f>TRUNC(일위대가목록!G82,0)</f>
        <v>68</v>
      </c>
      <c r="J234" s="11">
        <f t="shared" si="29"/>
        <v>1020</v>
      </c>
      <c r="K234" s="11">
        <f t="shared" si="30"/>
        <v>44789</v>
      </c>
      <c r="L234" s="11">
        <f t="shared" si="31"/>
        <v>671835</v>
      </c>
      <c r="M234" s="8" t="s">
        <v>52</v>
      </c>
      <c r="N234" s="2" t="s">
        <v>455</v>
      </c>
      <c r="O234" s="2" t="s">
        <v>52</v>
      </c>
      <c r="P234" s="2" t="s">
        <v>52</v>
      </c>
      <c r="Q234" s="2" t="s">
        <v>371</v>
      </c>
      <c r="R234" s="2" t="s">
        <v>62</v>
      </c>
      <c r="S234" s="2" t="s">
        <v>63</v>
      </c>
      <c r="T234" s="2" t="s">
        <v>63</v>
      </c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2" t="s">
        <v>52</v>
      </c>
      <c r="AS234" s="2" t="s">
        <v>52</v>
      </c>
      <c r="AT234" s="3"/>
      <c r="AU234" s="2" t="s">
        <v>456</v>
      </c>
      <c r="AV234" s="3">
        <v>110</v>
      </c>
    </row>
    <row r="235" spans="1:48" ht="30" customHeight="1">
      <c r="A235" s="8" t="s">
        <v>453</v>
      </c>
      <c r="B235" s="8" t="s">
        <v>457</v>
      </c>
      <c r="C235" s="8" t="s">
        <v>255</v>
      </c>
      <c r="D235" s="9">
        <v>27</v>
      </c>
      <c r="E235" s="11">
        <f>TRUNC(일위대가목록!E83,0)</f>
        <v>5742</v>
      </c>
      <c r="F235" s="11">
        <f t="shared" si="27"/>
        <v>155034</v>
      </c>
      <c r="G235" s="11">
        <f>TRUNC(일위대가목록!F83,0)</f>
        <v>17911</v>
      </c>
      <c r="H235" s="11">
        <f t="shared" si="28"/>
        <v>483597</v>
      </c>
      <c r="I235" s="11">
        <f>TRUNC(일위대가목록!G83,0)</f>
        <v>44</v>
      </c>
      <c r="J235" s="11">
        <f t="shared" si="29"/>
        <v>1188</v>
      </c>
      <c r="K235" s="11">
        <f t="shared" si="30"/>
        <v>23697</v>
      </c>
      <c r="L235" s="11">
        <f t="shared" si="31"/>
        <v>639819</v>
      </c>
      <c r="M235" s="8" t="s">
        <v>52</v>
      </c>
      <c r="N235" s="2" t="s">
        <v>458</v>
      </c>
      <c r="O235" s="2" t="s">
        <v>52</v>
      </c>
      <c r="P235" s="2" t="s">
        <v>52</v>
      </c>
      <c r="Q235" s="2" t="s">
        <v>371</v>
      </c>
      <c r="R235" s="2" t="s">
        <v>62</v>
      </c>
      <c r="S235" s="2" t="s">
        <v>63</v>
      </c>
      <c r="T235" s="2" t="s">
        <v>63</v>
      </c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2" t="s">
        <v>52</v>
      </c>
      <c r="AS235" s="2" t="s">
        <v>52</v>
      </c>
      <c r="AT235" s="3"/>
      <c r="AU235" s="2" t="s">
        <v>459</v>
      </c>
      <c r="AV235" s="3">
        <v>111</v>
      </c>
    </row>
    <row r="236" spans="1:48" ht="30" customHeight="1">
      <c r="A236" s="8" t="s">
        <v>460</v>
      </c>
      <c r="B236" s="8" t="s">
        <v>461</v>
      </c>
      <c r="C236" s="8" t="s">
        <v>255</v>
      </c>
      <c r="D236" s="9">
        <v>412</v>
      </c>
      <c r="E236" s="11">
        <f>TRUNC(일위대가목록!E84,0)</f>
        <v>2182</v>
      </c>
      <c r="F236" s="11">
        <f t="shared" si="27"/>
        <v>898984</v>
      </c>
      <c r="G236" s="11">
        <f>TRUNC(일위대가목록!F84,0)</f>
        <v>6636</v>
      </c>
      <c r="H236" s="11">
        <f t="shared" si="28"/>
        <v>2734032</v>
      </c>
      <c r="I236" s="11">
        <f>TRUNC(일위대가목록!G84,0)</f>
        <v>265</v>
      </c>
      <c r="J236" s="11">
        <f t="shared" si="29"/>
        <v>109180</v>
      </c>
      <c r="K236" s="11">
        <f t="shared" si="30"/>
        <v>9083</v>
      </c>
      <c r="L236" s="11">
        <f t="shared" si="31"/>
        <v>3742196</v>
      </c>
      <c r="M236" s="8" t="s">
        <v>52</v>
      </c>
      <c r="N236" s="2" t="s">
        <v>462</v>
      </c>
      <c r="O236" s="2" t="s">
        <v>52</v>
      </c>
      <c r="P236" s="2" t="s">
        <v>52</v>
      </c>
      <c r="Q236" s="2" t="s">
        <v>371</v>
      </c>
      <c r="R236" s="2" t="s">
        <v>62</v>
      </c>
      <c r="S236" s="2" t="s">
        <v>63</v>
      </c>
      <c r="T236" s="2" t="s">
        <v>63</v>
      </c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2" t="s">
        <v>52</v>
      </c>
      <c r="AS236" s="2" t="s">
        <v>52</v>
      </c>
      <c r="AT236" s="3"/>
      <c r="AU236" s="2" t="s">
        <v>463</v>
      </c>
      <c r="AV236" s="3">
        <v>112</v>
      </c>
    </row>
    <row r="237" spans="1:48" ht="30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</row>
    <row r="238" spans="1:48" ht="30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</row>
    <row r="239" spans="1:48" ht="30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</row>
    <row r="240" spans="1:48" ht="30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</row>
    <row r="241" spans="1:14" ht="30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</row>
    <row r="242" spans="1:14" ht="30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</row>
    <row r="243" spans="1:14" ht="30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</row>
    <row r="244" spans="1:14" ht="30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</row>
    <row r="245" spans="1:14" ht="30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</row>
    <row r="246" spans="1:14" ht="30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</row>
    <row r="247" spans="1:14" ht="30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</row>
    <row r="248" spans="1:14" ht="30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</row>
    <row r="249" spans="1:14" ht="30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</row>
    <row r="250" spans="1:14" ht="30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</row>
    <row r="251" spans="1:14" ht="30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</row>
    <row r="252" spans="1:14" ht="30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</row>
    <row r="253" spans="1:14" ht="30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</row>
    <row r="254" spans="1:14" ht="30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</row>
    <row r="255" spans="1:14" ht="30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</row>
    <row r="256" spans="1:14" ht="30" customHeight="1">
      <c r="A256" s="8" t="s">
        <v>117</v>
      </c>
      <c r="B256" s="9"/>
      <c r="C256" s="9"/>
      <c r="D256" s="9"/>
      <c r="E256" s="9"/>
      <c r="F256" s="11">
        <f>SUM(F212:F255)</f>
        <v>59582894</v>
      </c>
      <c r="G256" s="9"/>
      <c r="H256" s="11">
        <f>SUM(H212:H255)</f>
        <v>24161753</v>
      </c>
      <c r="I256" s="9"/>
      <c r="J256" s="11">
        <f>SUM(J212:J255)</f>
        <v>908844</v>
      </c>
      <c r="K256" s="9"/>
      <c r="L256" s="11">
        <f>SUM(L212:L255)</f>
        <v>84653491</v>
      </c>
      <c r="M256" s="9"/>
      <c r="N256" t="s">
        <v>118</v>
      </c>
    </row>
    <row r="257" spans="1:48" ht="30" customHeight="1">
      <c r="A257" s="8" t="s">
        <v>464</v>
      </c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3"/>
      <c r="O257" s="3"/>
      <c r="P257" s="3"/>
      <c r="Q257" s="2" t="s">
        <v>465</v>
      </c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</row>
    <row r="258" spans="1:48" ht="30" customHeight="1">
      <c r="A258" s="8" t="s">
        <v>466</v>
      </c>
      <c r="B258" s="8" t="s">
        <v>467</v>
      </c>
      <c r="C258" s="8" t="s">
        <v>70</v>
      </c>
      <c r="D258" s="9">
        <v>7</v>
      </c>
      <c r="E258" s="11">
        <f>TRUNC(일위대가목록!E85,0)</f>
        <v>0</v>
      </c>
      <c r="F258" s="11">
        <f t="shared" ref="F258:F266" si="32">TRUNC(E258*D258, 0)</f>
        <v>0</v>
      </c>
      <c r="G258" s="11">
        <f>TRUNC(일위대가목록!F85,0)</f>
        <v>13338</v>
      </c>
      <c r="H258" s="11">
        <f t="shared" ref="H258:H266" si="33">TRUNC(G258*D258, 0)</f>
        <v>93366</v>
      </c>
      <c r="I258" s="11">
        <f>TRUNC(일위대가목록!G85,0)</f>
        <v>0</v>
      </c>
      <c r="J258" s="11">
        <f t="shared" ref="J258:J266" si="34">TRUNC(I258*D258, 0)</f>
        <v>0</v>
      </c>
      <c r="K258" s="11">
        <f t="shared" ref="K258:K266" si="35">TRUNC(E258+G258+I258, 0)</f>
        <v>13338</v>
      </c>
      <c r="L258" s="11">
        <f t="shared" ref="L258:L266" si="36">TRUNC(F258+H258+J258, 0)</f>
        <v>93366</v>
      </c>
      <c r="M258" s="8" t="s">
        <v>52</v>
      </c>
      <c r="N258" s="2" t="s">
        <v>468</v>
      </c>
      <c r="O258" s="2" t="s">
        <v>52</v>
      </c>
      <c r="P258" s="2" t="s">
        <v>52</v>
      </c>
      <c r="Q258" s="2" t="s">
        <v>465</v>
      </c>
      <c r="R258" s="2" t="s">
        <v>62</v>
      </c>
      <c r="S258" s="2" t="s">
        <v>63</v>
      </c>
      <c r="T258" s="2" t="s">
        <v>63</v>
      </c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2" t="s">
        <v>52</v>
      </c>
      <c r="AS258" s="2" t="s">
        <v>52</v>
      </c>
      <c r="AT258" s="3"/>
      <c r="AU258" s="2" t="s">
        <v>469</v>
      </c>
      <c r="AV258" s="3">
        <v>114</v>
      </c>
    </row>
    <row r="259" spans="1:48" ht="30" customHeight="1">
      <c r="A259" s="8" t="s">
        <v>466</v>
      </c>
      <c r="B259" s="8" t="s">
        <v>470</v>
      </c>
      <c r="C259" s="8" t="s">
        <v>70</v>
      </c>
      <c r="D259" s="9">
        <v>935</v>
      </c>
      <c r="E259" s="11">
        <f>TRUNC(일위대가목록!E86,0)</f>
        <v>0</v>
      </c>
      <c r="F259" s="11">
        <f t="shared" si="32"/>
        <v>0</v>
      </c>
      <c r="G259" s="11">
        <f>TRUNC(일위대가목록!F86,0)</f>
        <v>31851</v>
      </c>
      <c r="H259" s="11">
        <f t="shared" si="33"/>
        <v>29780685</v>
      </c>
      <c r="I259" s="11">
        <f>TRUNC(일위대가목록!G86,0)</f>
        <v>0</v>
      </c>
      <c r="J259" s="11">
        <f t="shared" si="34"/>
        <v>0</v>
      </c>
      <c r="K259" s="11">
        <f t="shared" si="35"/>
        <v>31851</v>
      </c>
      <c r="L259" s="11">
        <f t="shared" si="36"/>
        <v>29780685</v>
      </c>
      <c r="M259" s="8" t="s">
        <v>52</v>
      </c>
      <c r="N259" s="2" t="s">
        <v>471</v>
      </c>
      <c r="O259" s="2" t="s">
        <v>52</v>
      </c>
      <c r="P259" s="2" t="s">
        <v>52</v>
      </c>
      <c r="Q259" s="2" t="s">
        <v>465</v>
      </c>
      <c r="R259" s="2" t="s">
        <v>62</v>
      </c>
      <c r="S259" s="2" t="s">
        <v>63</v>
      </c>
      <c r="T259" s="2" t="s">
        <v>63</v>
      </c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2" t="s">
        <v>52</v>
      </c>
      <c r="AS259" s="2" t="s">
        <v>52</v>
      </c>
      <c r="AT259" s="3"/>
      <c r="AU259" s="2" t="s">
        <v>472</v>
      </c>
      <c r="AV259" s="3">
        <v>115</v>
      </c>
    </row>
    <row r="260" spans="1:48" ht="30" customHeight="1">
      <c r="A260" s="8" t="s">
        <v>466</v>
      </c>
      <c r="B260" s="8" t="s">
        <v>473</v>
      </c>
      <c r="C260" s="8" t="s">
        <v>70</v>
      </c>
      <c r="D260" s="9">
        <v>486</v>
      </c>
      <c r="E260" s="11">
        <f>TRUNC(일위대가목록!E87,0)</f>
        <v>0</v>
      </c>
      <c r="F260" s="11">
        <f t="shared" si="32"/>
        <v>0</v>
      </c>
      <c r="G260" s="11">
        <f>TRUNC(일위대가목록!F87,0)</f>
        <v>13435</v>
      </c>
      <c r="H260" s="11">
        <f t="shared" si="33"/>
        <v>6529410</v>
      </c>
      <c r="I260" s="11">
        <f>TRUNC(일위대가목록!G87,0)</f>
        <v>0</v>
      </c>
      <c r="J260" s="11">
        <f t="shared" si="34"/>
        <v>0</v>
      </c>
      <c r="K260" s="11">
        <f t="shared" si="35"/>
        <v>13435</v>
      </c>
      <c r="L260" s="11">
        <f t="shared" si="36"/>
        <v>6529410</v>
      </c>
      <c r="M260" s="8" t="s">
        <v>52</v>
      </c>
      <c r="N260" s="2" t="s">
        <v>474</v>
      </c>
      <c r="O260" s="2" t="s">
        <v>52</v>
      </c>
      <c r="P260" s="2" t="s">
        <v>52</v>
      </c>
      <c r="Q260" s="2" t="s">
        <v>465</v>
      </c>
      <c r="R260" s="2" t="s">
        <v>62</v>
      </c>
      <c r="S260" s="2" t="s">
        <v>63</v>
      </c>
      <c r="T260" s="2" t="s">
        <v>63</v>
      </c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2" t="s">
        <v>52</v>
      </c>
      <c r="AS260" s="2" t="s">
        <v>52</v>
      </c>
      <c r="AT260" s="3"/>
      <c r="AU260" s="2" t="s">
        <v>475</v>
      </c>
      <c r="AV260" s="3">
        <v>116</v>
      </c>
    </row>
    <row r="261" spans="1:48" ht="30" customHeight="1">
      <c r="A261" s="8" t="s">
        <v>466</v>
      </c>
      <c r="B261" s="8" t="s">
        <v>476</v>
      </c>
      <c r="C261" s="8" t="s">
        <v>70</v>
      </c>
      <c r="D261" s="9">
        <v>439</v>
      </c>
      <c r="E261" s="11">
        <f>TRUNC(일위대가목록!E88,0)</f>
        <v>0</v>
      </c>
      <c r="F261" s="11">
        <f t="shared" si="32"/>
        <v>0</v>
      </c>
      <c r="G261" s="11">
        <f>TRUNC(일위대가목록!F88,0)</f>
        <v>11420</v>
      </c>
      <c r="H261" s="11">
        <f t="shared" si="33"/>
        <v>5013380</v>
      </c>
      <c r="I261" s="11">
        <f>TRUNC(일위대가목록!G88,0)</f>
        <v>0</v>
      </c>
      <c r="J261" s="11">
        <f t="shared" si="34"/>
        <v>0</v>
      </c>
      <c r="K261" s="11">
        <f t="shared" si="35"/>
        <v>11420</v>
      </c>
      <c r="L261" s="11">
        <f t="shared" si="36"/>
        <v>5013380</v>
      </c>
      <c r="M261" s="8" t="s">
        <v>52</v>
      </c>
      <c r="N261" s="2" t="s">
        <v>477</v>
      </c>
      <c r="O261" s="2" t="s">
        <v>52</v>
      </c>
      <c r="P261" s="2" t="s">
        <v>52</v>
      </c>
      <c r="Q261" s="2" t="s">
        <v>465</v>
      </c>
      <c r="R261" s="2" t="s">
        <v>62</v>
      </c>
      <c r="S261" s="2" t="s">
        <v>63</v>
      </c>
      <c r="T261" s="2" t="s">
        <v>63</v>
      </c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2" t="s">
        <v>52</v>
      </c>
      <c r="AS261" s="2" t="s">
        <v>52</v>
      </c>
      <c r="AT261" s="3"/>
      <c r="AU261" s="2" t="s">
        <v>478</v>
      </c>
      <c r="AV261" s="3">
        <v>117</v>
      </c>
    </row>
    <row r="262" spans="1:48" ht="30" customHeight="1">
      <c r="A262" s="8" t="s">
        <v>479</v>
      </c>
      <c r="B262" s="8" t="s">
        <v>52</v>
      </c>
      <c r="C262" s="8" t="s">
        <v>70</v>
      </c>
      <c r="D262" s="9">
        <v>209</v>
      </c>
      <c r="E262" s="11">
        <f>TRUNC(일위대가목록!E89,0)</f>
        <v>0</v>
      </c>
      <c r="F262" s="11">
        <f t="shared" si="32"/>
        <v>0</v>
      </c>
      <c r="G262" s="11">
        <f>TRUNC(일위대가목록!F89,0)</f>
        <v>20095</v>
      </c>
      <c r="H262" s="11">
        <f t="shared" si="33"/>
        <v>4199855</v>
      </c>
      <c r="I262" s="11">
        <f>TRUNC(일위대가목록!G89,0)</f>
        <v>602</v>
      </c>
      <c r="J262" s="11">
        <f t="shared" si="34"/>
        <v>125818</v>
      </c>
      <c r="K262" s="11">
        <f t="shared" si="35"/>
        <v>20697</v>
      </c>
      <c r="L262" s="11">
        <f t="shared" si="36"/>
        <v>4325673</v>
      </c>
      <c r="M262" s="8" t="s">
        <v>52</v>
      </c>
      <c r="N262" s="2" t="s">
        <v>480</v>
      </c>
      <c r="O262" s="2" t="s">
        <v>52</v>
      </c>
      <c r="P262" s="2" t="s">
        <v>52</v>
      </c>
      <c r="Q262" s="2" t="s">
        <v>465</v>
      </c>
      <c r="R262" s="2" t="s">
        <v>62</v>
      </c>
      <c r="S262" s="2" t="s">
        <v>63</v>
      </c>
      <c r="T262" s="2" t="s">
        <v>63</v>
      </c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2" t="s">
        <v>52</v>
      </c>
      <c r="AS262" s="2" t="s">
        <v>52</v>
      </c>
      <c r="AT262" s="3"/>
      <c r="AU262" s="2" t="s">
        <v>481</v>
      </c>
      <c r="AV262" s="3">
        <v>118</v>
      </c>
    </row>
    <row r="263" spans="1:48" ht="30" customHeight="1">
      <c r="A263" s="8" t="s">
        <v>482</v>
      </c>
      <c r="B263" s="8" t="s">
        <v>483</v>
      </c>
      <c r="C263" s="8" t="s">
        <v>70</v>
      </c>
      <c r="D263" s="9">
        <v>69</v>
      </c>
      <c r="E263" s="11">
        <f>TRUNC(일위대가목록!E90,0)</f>
        <v>0</v>
      </c>
      <c r="F263" s="11">
        <f t="shared" si="32"/>
        <v>0</v>
      </c>
      <c r="G263" s="11">
        <f>TRUNC(일위대가목록!F90,0)</f>
        <v>29443</v>
      </c>
      <c r="H263" s="11">
        <f t="shared" si="33"/>
        <v>2031567</v>
      </c>
      <c r="I263" s="11">
        <f>TRUNC(일위대가목록!G90,0)</f>
        <v>602</v>
      </c>
      <c r="J263" s="11">
        <f t="shared" si="34"/>
        <v>41538</v>
      </c>
      <c r="K263" s="11">
        <f t="shared" si="35"/>
        <v>30045</v>
      </c>
      <c r="L263" s="11">
        <f t="shared" si="36"/>
        <v>2073105</v>
      </c>
      <c r="M263" s="8" t="s">
        <v>52</v>
      </c>
      <c r="N263" s="2" t="s">
        <v>484</v>
      </c>
      <c r="O263" s="2" t="s">
        <v>52</v>
      </c>
      <c r="P263" s="2" t="s">
        <v>52</v>
      </c>
      <c r="Q263" s="2" t="s">
        <v>465</v>
      </c>
      <c r="R263" s="2" t="s">
        <v>62</v>
      </c>
      <c r="S263" s="2" t="s">
        <v>63</v>
      </c>
      <c r="T263" s="2" t="s">
        <v>63</v>
      </c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2" t="s">
        <v>52</v>
      </c>
      <c r="AS263" s="2" t="s">
        <v>52</v>
      </c>
      <c r="AT263" s="3"/>
      <c r="AU263" s="2" t="s">
        <v>485</v>
      </c>
      <c r="AV263" s="3">
        <v>119</v>
      </c>
    </row>
    <row r="264" spans="1:48" ht="30" customHeight="1">
      <c r="A264" s="8" t="s">
        <v>486</v>
      </c>
      <c r="B264" s="8" t="s">
        <v>52</v>
      </c>
      <c r="C264" s="8" t="s">
        <v>70</v>
      </c>
      <c r="D264" s="9">
        <v>148</v>
      </c>
      <c r="E264" s="11">
        <f>TRUNC(일위대가목록!E91,0)</f>
        <v>0</v>
      </c>
      <c r="F264" s="11">
        <f t="shared" si="32"/>
        <v>0</v>
      </c>
      <c r="G264" s="11">
        <f>TRUNC(일위대가목록!F91,0)</f>
        <v>628</v>
      </c>
      <c r="H264" s="11">
        <f t="shared" si="33"/>
        <v>92944</v>
      </c>
      <c r="I264" s="11">
        <f>TRUNC(일위대가목록!G91,0)</f>
        <v>0</v>
      </c>
      <c r="J264" s="11">
        <f t="shared" si="34"/>
        <v>0</v>
      </c>
      <c r="K264" s="11">
        <f t="shared" si="35"/>
        <v>628</v>
      </c>
      <c r="L264" s="11">
        <f t="shared" si="36"/>
        <v>92944</v>
      </c>
      <c r="M264" s="8" t="s">
        <v>52</v>
      </c>
      <c r="N264" s="2" t="s">
        <v>487</v>
      </c>
      <c r="O264" s="2" t="s">
        <v>52</v>
      </c>
      <c r="P264" s="2" t="s">
        <v>52</v>
      </c>
      <c r="Q264" s="2" t="s">
        <v>465</v>
      </c>
      <c r="R264" s="2" t="s">
        <v>62</v>
      </c>
      <c r="S264" s="2" t="s">
        <v>63</v>
      </c>
      <c r="T264" s="2" t="s">
        <v>63</v>
      </c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2" t="s">
        <v>52</v>
      </c>
      <c r="AS264" s="2" t="s">
        <v>52</v>
      </c>
      <c r="AT264" s="3"/>
      <c r="AU264" s="2" t="s">
        <v>488</v>
      </c>
      <c r="AV264" s="3">
        <v>120</v>
      </c>
    </row>
    <row r="265" spans="1:48" ht="30" customHeight="1">
      <c r="A265" s="8" t="s">
        <v>489</v>
      </c>
      <c r="B265" s="8" t="s">
        <v>52</v>
      </c>
      <c r="C265" s="8" t="s">
        <v>70</v>
      </c>
      <c r="D265" s="9">
        <v>375</v>
      </c>
      <c r="E265" s="11">
        <f>TRUNC(일위대가목록!E92,0)</f>
        <v>41</v>
      </c>
      <c r="F265" s="11">
        <f t="shared" si="32"/>
        <v>15375</v>
      </c>
      <c r="G265" s="11">
        <f>TRUNC(일위대가목록!F92,0)</f>
        <v>461</v>
      </c>
      <c r="H265" s="11">
        <f t="shared" si="33"/>
        <v>172875</v>
      </c>
      <c r="I265" s="11">
        <f>TRUNC(일위대가목록!G92,0)</f>
        <v>0</v>
      </c>
      <c r="J265" s="11">
        <f t="shared" si="34"/>
        <v>0</v>
      </c>
      <c r="K265" s="11">
        <f t="shared" si="35"/>
        <v>502</v>
      </c>
      <c r="L265" s="11">
        <f t="shared" si="36"/>
        <v>188250</v>
      </c>
      <c r="M265" s="8" t="s">
        <v>52</v>
      </c>
      <c r="N265" s="2" t="s">
        <v>490</v>
      </c>
      <c r="O265" s="2" t="s">
        <v>52</v>
      </c>
      <c r="P265" s="2" t="s">
        <v>52</v>
      </c>
      <c r="Q265" s="2" t="s">
        <v>465</v>
      </c>
      <c r="R265" s="2" t="s">
        <v>62</v>
      </c>
      <c r="S265" s="2" t="s">
        <v>63</v>
      </c>
      <c r="T265" s="2" t="s">
        <v>63</v>
      </c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2" t="s">
        <v>52</v>
      </c>
      <c r="AS265" s="2" t="s">
        <v>52</v>
      </c>
      <c r="AT265" s="3"/>
      <c r="AU265" s="2" t="s">
        <v>491</v>
      </c>
      <c r="AV265" s="3">
        <v>121</v>
      </c>
    </row>
    <row r="266" spans="1:48" ht="30" customHeight="1">
      <c r="A266" s="8" t="s">
        <v>492</v>
      </c>
      <c r="B266" s="8" t="s">
        <v>493</v>
      </c>
      <c r="C266" s="8" t="s">
        <v>70</v>
      </c>
      <c r="D266" s="9">
        <v>132</v>
      </c>
      <c r="E266" s="11">
        <f>TRUNC(일위대가목록!E93,0)</f>
        <v>47250</v>
      </c>
      <c r="F266" s="11">
        <f t="shared" si="32"/>
        <v>6237000</v>
      </c>
      <c r="G266" s="11">
        <f>TRUNC(일위대가목록!F93,0)</f>
        <v>35616</v>
      </c>
      <c r="H266" s="11">
        <f t="shared" si="33"/>
        <v>4701312</v>
      </c>
      <c r="I266" s="11">
        <f>TRUNC(일위대가목록!G93,0)</f>
        <v>0</v>
      </c>
      <c r="J266" s="11">
        <f t="shared" si="34"/>
        <v>0</v>
      </c>
      <c r="K266" s="11">
        <f t="shared" si="35"/>
        <v>82866</v>
      </c>
      <c r="L266" s="11">
        <f t="shared" si="36"/>
        <v>10938312</v>
      </c>
      <c r="M266" s="8" t="s">
        <v>52</v>
      </c>
      <c r="N266" s="2" t="s">
        <v>494</v>
      </c>
      <c r="O266" s="2" t="s">
        <v>52</v>
      </c>
      <c r="P266" s="2" t="s">
        <v>52</v>
      </c>
      <c r="Q266" s="2" t="s">
        <v>465</v>
      </c>
      <c r="R266" s="2" t="s">
        <v>62</v>
      </c>
      <c r="S266" s="2" t="s">
        <v>63</v>
      </c>
      <c r="T266" s="2" t="s">
        <v>63</v>
      </c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2" t="s">
        <v>52</v>
      </c>
      <c r="AS266" s="2" t="s">
        <v>52</v>
      </c>
      <c r="AT266" s="3"/>
      <c r="AU266" s="2" t="s">
        <v>495</v>
      </c>
      <c r="AV266" s="3">
        <v>122</v>
      </c>
    </row>
    <row r="267" spans="1:48" ht="30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</row>
    <row r="268" spans="1:48" ht="30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</row>
    <row r="269" spans="1:48" ht="30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</row>
    <row r="270" spans="1:48" ht="30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</row>
    <row r="271" spans="1:48" ht="30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</row>
    <row r="272" spans="1:48" ht="30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</row>
    <row r="273" spans="1:48" ht="30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</row>
    <row r="274" spans="1:48" ht="30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</row>
    <row r="275" spans="1:48" ht="30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</row>
    <row r="276" spans="1:48" ht="30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</row>
    <row r="277" spans="1:48" ht="30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</row>
    <row r="278" spans="1:48" ht="30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</row>
    <row r="279" spans="1:48" ht="30" customHeight="1">
      <c r="A279" s="8" t="s">
        <v>117</v>
      </c>
      <c r="B279" s="9"/>
      <c r="C279" s="9"/>
      <c r="D279" s="9"/>
      <c r="E279" s="9"/>
      <c r="F279" s="11">
        <f>SUM(F258:F278)</f>
        <v>6252375</v>
      </c>
      <c r="G279" s="9"/>
      <c r="H279" s="11">
        <f>SUM(H258:H278)</f>
        <v>52615394</v>
      </c>
      <c r="I279" s="9"/>
      <c r="J279" s="11">
        <f>SUM(J258:J278)</f>
        <v>167356</v>
      </c>
      <c r="K279" s="9"/>
      <c r="L279" s="11">
        <f>SUM(L258:L278)</f>
        <v>59035125</v>
      </c>
      <c r="M279" s="9"/>
      <c r="N279" t="s">
        <v>118</v>
      </c>
    </row>
    <row r="280" spans="1:48" ht="30" customHeight="1">
      <c r="A280" s="8" t="s">
        <v>496</v>
      </c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3"/>
      <c r="O280" s="3"/>
      <c r="P280" s="3"/>
      <c r="Q280" s="2" t="s">
        <v>497</v>
      </c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</row>
    <row r="281" spans="1:48" ht="30" customHeight="1">
      <c r="A281" s="8" t="s">
        <v>498</v>
      </c>
      <c r="B281" s="8" t="s">
        <v>499</v>
      </c>
      <c r="C281" s="8" t="s">
        <v>359</v>
      </c>
      <c r="D281" s="9">
        <v>1</v>
      </c>
      <c r="E281" s="11">
        <f>TRUNC(단가대비표!O305,0)</f>
        <v>0</v>
      </c>
      <c r="F281" s="11">
        <f t="shared" ref="F281:F323" si="37">TRUNC(E281*D281, 0)</f>
        <v>0</v>
      </c>
      <c r="G281" s="11">
        <f>TRUNC(단가대비표!P305,0)</f>
        <v>0</v>
      </c>
      <c r="H281" s="11">
        <f t="shared" ref="H281:H323" si="38">TRUNC(G281*D281, 0)</f>
        <v>0</v>
      </c>
      <c r="I281" s="11">
        <f>TRUNC(단가대비표!V305,0)</f>
        <v>0</v>
      </c>
      <c r="J281" s="11">
        <f t="shared" ref="J281:J323" si="39">TRUNC(I281*D281, 0)</f>
        <v>0</v>
      </c>
      <c r="K281" s="11">
        <f t="shared" ref="K281:K323" si="40">TRUNC(E281+G281+I281, 0)</f>
        <v>0</v>
      </c>
      <c r="L281" s="11">
        <f t="shared" ref="L281:L323" si="41">TRUNC(F281+H281+J281, 0)</f>
        <v>0</v>
      </c>
      <c r="M281" s="8" t="s">
        <v>52</v>
      </c>
      <c r="N281" s="2" t="s">
        <v>500</v>
      </c>
      <c r="O281" s="2" t="s">
        <v>52</v>
      </c>
      <c r="P281" s="2" t="s">
        <v>52</v>
      </c>
      <c r="Q281" s="2" t="s">
        <v>497</v>
      </c>
      <c r="R281" s="2" t="s">
        <v>63</v>
      </c>
      <c r="S281" s="2" t="s">
        <v>63</v>
      </c>
      <c r="T281" s="2" t="s">
        <v>62</v>
      </c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2" t="s">
        <v>52</v>
      </c>
      <c r="AS281" s="2" t="s">
        <v>52</v>
      </c>
      <c r="AT281" s="3"/>
      <c r="AU281" s="2" t="s">
        <v>501</v>
      </c>
      <c r="AV281" s="3">
        <v>311</v>
      </c>
    </row>
    <row r="282" spans="1:48" ht="30" customHeight="1">
      <c r="A282" s="8" t="s">
        <v>502</v>
      </c>
      <c r="B282" s="8" t="s">
        <v>503</v>
      </c>
      <c r="C282" s="8" t="s">
        <v>359</v>
      </c>
      <c r="D282" s="9">
        <v>1</v>
      </c>
      <c r="E282" s="11">
        <f>TRUNC(단가대비표!O306,0)</f>
        <v>0</v>
      </c>
      <c r="F282" s="11">
        <f t="shared" si="37"/>
        <v>0</v>
      </c>
      <c r="G282" s="11">
        <f>TRUNC(단가대비표!P306,0)</f>
        <v>0</v>
      </c>
      <c r="H282" s="11">
        <f t="shared" si="38"/>
        <v>0</v>
      </c>
      <c r="I282" s="11">
        <f>TRUNC(단가대비표!V306,0)</f>
        <v>0</v>
      </c>
      <c r="J282" s="11">
        <f t="shared" si="39"/>
        <v>0</v>
      </c>
      <c r="K282" s="11">
        <f t="shared" si="40"/>
        <v>0</v>
      </c>
      <c r="L282" s="11">
        <f t="shared" si="41"/>
        <v>0</v>
      </c>
      <c r="M282" s="8" t="s">
        <v>52</v>
      </c>
      <c r="N282" s="2" t="s">
        <v>504</v>
      </c>
      <c r="O282" s="2" t="s">
        <v>52</v>
      </c>
      <c r="P282" s="2" t="s">
        <v>52</v>
      </c>
      <c r="Q282" s="2" t="s">
        <v>497</v>
      </c>
      <c r="R282" s="2" t="s">
        <v>63</v>
      </c>
      <c r="S282" s="2" t="s">
        <v>63</v>
      </c>
      <c r="T282" s="2" t="s">
        <v>62</v>
      </c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2" t="s">
        <v>52</v>
      </c>
      <c r="AS282" s="2" t="s">
        <v>52</v>
      </c>
      <c r="AT282" s="3"/>
      <c r="AU282" s="2" t="s">
        <v>505</v>
      </c>
      <c r="AV282" s="3">
        <v>312</v>
      </c>
    </row>
    <row r="283" spans="1:48" ht="30" customHeight="1">
      <c r="A283" s="8" t="s">
        <v>506</v>
      </c>
      <c r="B283" s="8" t="s">
        <v>507</v>
      </c>
      <c r="C283" s="8" t="s">
        <v>359</v>
      </c>
      <c r="D283" s="9">
        <v>8</v>
      </c>
      <c r="E283" s="11">
        <f>TRUNC(단가대비표!O307,0)</f>
        <v>0</v>
      </c>
      <c r="F283" s="11">
        <f t="shared" si="37"/>
        <v>0</v>
      </c>
      <c r="G283" s="11">
        <f>TRUNC(단가대비표!P307,0)</f>
        <v>0</v>
      </c>
      <c r="H283" s="11">
        <f t="shared" si="38"/>
        <v>0</v>
      </c>
      <c r="I283" s="11">
        <f>TRUNC(단가대비표!V307,0)</f>
        <v>0</v>
      </c>
      <c r="J283" s="11">
        <f t="shared" si="39"/>
        <v>0</v>
      </c>
      <c r="K283" s="11">
        <f t="shared" si="40"/>
        <v>0</v>
      </c>
      <c r="L283" s="11">
        <f t="shared" si="41"/>
        <v>0</v>
      </c>
      <c r="M283" s="8" t="s">
        <v>52</v>
      </c>
      <c r="N283" s="2" t="s">
        <v>508</v>
      </c>
      <c r="O283" s="2" t="s">
        <v>52</v>
      </c>
      <c r="P283" s="2" t="s">
        <v>52</v>
      </c>
      <c r="Q283" s="2" t="s">
        <v>497</v>
      </c>
      <c r="R283" s="2" t="s">
        <v>63</v>
      </c>
      <c r="S283" s="2" t="s">
        <v>63</v>
      </c>
      <c r="T283" s="2" t="s">
        <v>62</v>
      </c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2" t="s">
        <v>52</v>
      </c>
      <c r="AS283" s="2" t="s">
        <v>52</v>
      </c>
      <c r="AT283" s="3"/>
      <c r="AU283" s="2" t="s">
        <v>509</v>
      </c>
      <c r="AV283" s="3">
        <v>313</v>
      </c>
    </row>
    <row r="284" spans="1:48" ht="30" customHeight="1">
      <c r="A284" s="8" t="s">
        <v>510</v>
      </c>
      <c r="B284" s="8" t="s">
        <v>511</v>
      </c>
      <c r="C284" s="8" t="s">
        <v>359</v>
      </c>
      <c r="D284" s="9">
        <v>4</v>
      </c>
      <c r="E284" s="11">
        <f>TRUNC(단가대비표!O308,0)</f>
        <v>0</v>
      </c>
      <c r="F284" s="11">
        <f t="shared" si="37"/>
        <v>0</v>
      </c>
      <c r="G284" s="11">
        <f>TRUNC(단가대비표!P308,0)</f>
        <v>0</v>
      </c>
      <c r="H284" s="11">
        <f t="shared" si="38"/>
        <v>0</v>
      </c>
      <c r="I284" s="11">
        <f>TRUNC(단가대비표!V308,0)</f>
        <v>0</v>
      </c>
      <c r="J284" s="11">
        <f t="shared" si="39"/>
        <v>0</v>
      </c>
      <c r="K284" s="11">
        <f t="shared" si="40"/>
        <v>0</v>
      </c>
      <c r="L284" s="11">
        <f t="shared" si="41"/>
        <v>0</v>
      </c>
      <c r="M284" s="8" t="s">
        <v>52</v>
      </c>
      <c r="N284" s="2" t="s">
        <v>512</v>
      </c>
      <c r="O284" s="2" t="s">
        <v>52</v>
      </c>
      <c r="P284" s="2" t="s">
        <v>52</v>
      </c>
      <c r="Q284" s="2" t="s">
        <v>497</v>
      </c>
      <c r="R284" s="2" t="s">
        <v>63</v>
      </c>
      <c r="S284" s="2" t="s">
        <v>63</v>
      </c>
      <c r="T284" s="2" t="s">
        <v>62</v>
      </c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2" t="s">
        <v>52</v>
      </c>
      <c r="AS284" s="2" t="s">
        <v>52</v>
      </c>
      <c r="AT284" s="3"/>
      <c r="AU284" s="2" t="s">
        <v>513</v>
      </c>
      <c r="AV284" s="3">
        <v>314</v>
      </c>
    </row>
    <row r="285" spans="1:48" ht="30" customHeight="1">
      <c r="A285" s="8" t="s">
        <v>514</v>
      </c>
      <c r="B285" s="8" t="s">
        <v>515</v>
      </c>
      <c r="C285" s="8" t="s">
        <v>359</v>
      </c>
      <c r="D285" s="9">
        <v>3</v>
      </c>
      <c r="E285" s="11">
        <f>TRUNC(단가대비표!O309,0)</f>
        <v>0</v>
      </c>
      <c r="F285" s="11">
        <f t="shared" si="37"/>
        <v>0</v>
      </c>
      <c r="G285" s="11">
        <f>TRUNC(단가대비표!P309,0)</f>
        <v>0</v>
      </c>
      <c r="H285" s="11">
        <f t="shared" si="38"/>
        <v>0</v>
      </c>
      <c r="I285" s="11">
        <f>TRUNC(단가대비표!V309,0)</f>
        <v>0</v>
      </c>
      <c r="J285" s="11">
        <f t="shared" si="39"/>
        <v>0</v>
      </c>
      <c r="K285" s="11">
        <f t="shared" si="40"/>
        <v>0</v>
      </c>
      <c r="L285" s="11">
        <f t="shared" si="41"/>
        <v>0</v>
      </c>
      <c r="M285" s="8" t="s">
        <v>52</v>
      </c>
      <c r="N285" s="2" t="s">
        <v>516</v>
      </c>
      <c r="O285" s="2" t="s">
        <v>52</v>
      </c>
      <c r="P285" s="2" t="s">
        <v>52</v>
      </c>
      <c r="Q285" s="2" t="s">
        <v>497</v>
      </c>
      <c r="R285" s="2" t="s">
        <v>63</v>
      </c>
      <c r="S285" s="2" t="s">
        <v>63</v>
      </c>
      <c r="T285" s="2" t="s">
        <v>62</v>
      </c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2" t="s">
        <v>52</v>
      </c>
      <c r="AS285" s="2" t="s">
        <v>52</v>
      </c>
      <c r="AT285" s="3"/>
      <c r="AU285" s="2" t="s">
        <v>517</v>
      </c>
      <c r="AV285" s="3">
        <v>315</v>
      </c>
    </row>
    <row r="286" spans="1:48" ht="30" customHeight="1">
      <c r="A286" s="8" t="s">
        <v>518</v>
      </c>
      <c r="B286" s="8" t="s">
        <v>519</v>
      </c>
      <c r="C286" s="8" t="s">
        <v>359</v>
      </c>
      <c r="D286" s="9">
        <v>2</v>
      </c>
      <c r="E286" s="11">
        <f>TRUNC(단가대비표!O310,0)</f>
        <v>0</v>
      </c>
      <c r="F286" s="11">
        <f t="shared" si="37"/>
        <v>0</v>
      </c>
      <c r="G286" s="11">
        <f>TRUNC(단가대비표!P310,0)</f>
        <v>0</v>
      </c>
      <c r="H286" s="11">
        <f t="shared" si="38"/>
        <v>0</v>
      </c>
      <c r="I286" s="11">
        <f>TRUNC(단가대비표!V310,0)</f>
        <v>0</v>
      </c>
      <c r="J286" s="11">
        <f t="shared" si="39"/>
        <v>0</v>
      </c>
      <c r="K286" s="11">
        <f t="shared" si="40"/>
        <v>0</v>
      </c>
      <c r="L286" s="11">
        <f t="shared" si="41"/>
        <v>0</v>
      </c>
      <c r="M286" s="8" t="s">
        <v>52</v>
      </c>
      <c r="N286" s="2" t="s">
        <v>520</v>
      </c>
      <c r="O286" s="2" t="s">
        <v>52</v>
      </c>
      <c r="P286" s="2" t="s">
        <v>52</v>
      </c>
      <c r="Q286" s="2" t="s">
        <v>497</v>
      </c>
      <c r="R286" s="2" t="s">
        <v>63</v>
      </c>
      <c r="S286" s="2" t="s">
        <v>63</v>
      </c>
      <c r="T286" s="2" t="s">
        <v>62</v>
      </c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2" t="s">
        <v>52</v>
      </c>
      <c r="AS286" s="2" t="s">
        <v>52</v>
      </c>
      <c r="AT286" s="3"/>
      <c r="AU286" s="2" t="s">
        <v>521</v>
      </c>
      <c r="AV286" s="3">
        <v>316</v>
      </c>
    </row>
    <row r="287" spans="1:48" ht="30" customHeight="1">
      <c r="A287" s="8" t="s">
        <v>522</v>
      </c>
      <c r="B287" s="8" t="s">
        <v>523</v>
      </c>
      <c r="C287" s="8" t="s">
        <v>359</v>
      </c>
      <c r="D287" s="9">
        <v>2</v>
      </c>
      <c r="E287" s="11">
        <f>TRUNC(단가대비표!O311,0)</f>
        <v>0</v>
      </c>
      <c r="F287" s="11">
        <f t="shared" si="37"/>
        <v>0</v>
      </c>
      <c r="G287" s="11">
        <f>TRUNC(단가대비표!P311,0)</f>
        <v>0</v>
      </c>
      <c r="H287" s="11">
        <f t="shared" si="38"/>
        <v>0</v>
      </c>
      <c r="I287" s="11">
        <f>TRUNC(단가대비표!V311,0)</f>
        <v>0</v>
      </c>
      <c r="J287" s="11">
        <f t="shared" si="39"/>
        <v>0</v>
      </c>
      <c r="K287" s="11">
        <f t="shared" si="40"/>
        <v>0</v>
      </c>
      <c r="L287" s="11">
        <f t="shared" si="41"/>
        <v>0</v>
      </c>
      <c r="M287" s="8" t="s">
        <v>52</v>
      </c>
      <c r="N287" s="2" t="s">
        <v>524</v>
      </c>
      <c r="O287" s="2" t="s">
        <v>52</v>
      </c>
      <c r="P287" s="2" t="s">
        <v>52</v>
      </c>
      <c r="Q287" s="2" t="s">
        <v>497</v>
      </c>
      <c r="R287" s="2" t="s">
        <v>63</v>
      </c>
      <c r="S287" s="2" t="s">
        <v>63</v>
      </c>
      <c r="T287" s="2" t="s">
        <v>62</v>
      </c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2" t="s">
        <v>52</v>
      </c>
      <c r="AS287" s="2" t="s">
        <v>52</v>
      </c>
      <c r="AT287" s="3"/>
      <c r="AU287" s="2" t="s">
        <v>525</v>
      </c>
      <c r="AV287" s="3">
        <v>317</v>
      </c>
    </row>
    <row r="288" spans="1:48" ht="30" customHeight="1">
      <c r="A288" s="8" t="s">
        <v>526</v>
      </c>
      <c r="B288" s="8" t="s">
        <v>527</v>
      </c>
      <c r="C288" s="8" t="s">
        <v>359</v>
      </c>
      <c r="D288" s="9">
        <v>2</v>
      </c>
      <c r="E288" s="11">
        <f>TRUNC(단가대비표!O312,0)</f>
        <v>0</v>
      </c>
      <c r="F288" s="11">
        <f t="shared" si="37"/>
        <v>0</v>
      </c>
      <c r="G288" s="11">
        <f>TRUNC(단가대비표!P312,0)</f>
        <v>0</v>
      </c>
      <c r="H288" s="11">
        <f t="shared" si="38"/>
        <v>0</v>
      </c>
      <c r="I288" s="11">
        <f>TRUNC(단가대비표!V312,0)</f>
        <v>0</v>
      </c>
      <c r="J288" s="11">
        <f t="shared" si="39"/>
        <v>0</v>
      </c>
      <c r="K288" s="11">
        <f t="shared" si="40"/>
        <v>0</v>
      </c>
      <c r="L288" s="11">
        <f t="shared" si="41"/>
        <v>0</v>
      </c>
      <c r="M288" s="8" t="s">
        <v>52</v>
      </c>
      <c r="N288" s="2" t="s">
        <v>528</v>
      </c>
      <c r="O288" s="2" t="s">
        <v>52</v>
      </c>
      <c r="P288" s="2" t="s">
        <v>52</v>
      </c>
      <c r="Q288" s="2" t="s">
        <v>497</v>
      </c>
      <c r="R288" s="2" t="s">
        <v>63</v>
      </c>
      <c r="S288" s="2" t="s">
        <v>63</v>
      </c>
      <c r="T288" s="2" t="s">
        <v>62</v>
      </c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2" t="s">
        <v>52</v>
      </c>
      <c r="AS288" s="2" t="s">
        <v>52</v>
      </c>
      <c r="AT288" s="3"/>
      <c r="AU288" s="2" t="s">
        <v>529</v>
      </c>
      <c r="AV288" s="3">
        <v>318</v>
      </c>
    </row>
    <row r="289" spans="1:48" ht="30" customHeight="1">
      <c r="A289" s="8" t="s">
        <v>530</v>
      </c>
      <c r="B289" s="8" t="s">
        <v>531</v>
      </c>
      <c r="C289" s="8" t="s">
        <v>359</v>
      </c>
      <c r="D289" s="9">
        <v>8</v>
      </c>
      <c r="E289" s="11">
        <f>TRUNC(단가대비표!O313,0)</f>
        <v>0</v>
      </c>
      <c r="F289" s="11">
        <f t="shared" si="37"/>
        <v>0</v>
      </c>
      <c r="G289" s="11">
        <f>TRUNC(단가대비표!P313,0)</f>
        <v>0</v>
      </c>
      <c r="H289" s="11">
        <f t="shared" si="38"/>
        <v>0</v>
      </c>
      <c r="I289" s="11">
        <f>TRUNC(단가대비표!V313,0)</f>
        <v>0</v>
      </c>
      <c r="J289" s="11">
        <f t="shared" si="39"/>
        <v>0</v>
      </c>
      <c r="K289" s="11">
        <f t="shared" si="40"/>
        <v>0</v>
      </c>
      <c r="L289" s="11">
        <f t="shared" si="41"/>
        <v>0</v>
      </c>
      <c r="M289" s="8" t="s">
        <v>52</v>
      </c>
      <c r="N289" s="2" t="s">
        <v>532</v>
      </c>
      <c r="O289" s="2" t="s">
        <v>52</v>
      </c>
      <c r="P289" s="2" t="s">
        <v>52</v>
      </c>
      <c r="Q289" s="2" t="s">
        <v>497</v>
      </c>
      <c r="R289" s="2" t="s">
        <v>63</v>
      </c>
      <c r="S289" s="2" t="s">
        <v>63</v>
      </c>
      <c r="T289" s="2" t="s">
        <v>62</v>
      </c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2" t="s">
        <v>52</v>
      </c>
      <c r="AS289" s="2" t="s">
        <v>52</v>
      </c>
      <c r="AT289" s="3"/>
      <c r="AU289" s="2" t="s">
        <v>533</v>
      </c>
      <c r="AV289" s="3">
        <v>319</v>
      </c>
    </row>
    <row r="290" spans="1:48" ht="30" customHeight="1">
      <c r="A290" s="8" t="s">
        <v>534</v>
      </c>
      <c r="B290" s="8" t="s">
        <v>535</v>
      </c>
      <c r="C290" s="8" t="s">
        <v>359</v>
      </c>
      <c r="D290" s="9">
        <v>1</v>
      </c>
      <c r="E290" s="11">
        <f>TRUNC(단가대비표!O314,0)</f>
        <v>0</v>
      </c>
      <c r="F290" s="11">
        <f t="shared" si="37"/>
        <v>0</v>
      </c>
      <c r="G290" s="11">
        <f>TRUNC(단가대비표!P314,0)</f>
        <v>0</v>
      </c>
      <c r="H290" s="11">
        <f t="shared" si="38"/>
        <v>0</v>
      </c>
      <c r="I290" s="11">
        <f>TRUNC(단가대비표!V314,0)</f>
        <v>0</v>
      </c>
      <c r="J290" s="11">
        <f t="shared" si="39"/>
        <v>0</v>
      </c>
      <c r="K290" s="11">
        <f t="shared" si="40"/>
        <v>0</v>
      </c>
      <c r="L290" s="11">
        <f t="shared" si="41"/>
        <v>0</v>
      </c>
      <c r="M290" s="8" t="s">
        <v>52</v>
      </c>
      <c r="N290" s="2" t="s">
        <v>536</v>
      </c>
      <c r="O290" s="2" t="s">
        <v>52</v>
      </c>
      <c r="P290" s="2" t="s">
        <v>52</v>
      </c>
      <c r="Q290" s="2" t="s">
        <v>497</v>
      </c>
      <c r="R290" s="2" t="s">
        <v>63</v>
      </c>
      <c r="S290" s="2" t="s">
        <v>63</v>
      </c>
      <c r="T290" s="2" t="s">
        <v>62</v>
      </c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2" t="s">
        <v>52</v>
      </c>
      <c r="AS290" s="2" t="s">
        <v>52</v>
      </c>
      <c r="AT290" s="3"/>
      <c r="AU290" s="2" t="s">
        <v>537</v>
      </c>
      <c r="AV290" s="3">
        <v>320</v>
      </c>
    </row>
    <row r="291" spans="1:48" ht="30" customHeight="1">
      <c r="A291" s="8" t="s">
        <v>538</v>
      </c>
      <c r="B291" s="8" t="s">
        <v>523</v>
      </c>
      <c r="C291" s="8" t="s">
        <v>359</v>
      </c>
      <c r="D291" s="9">
        <v>2</v>
      </c>
      <c r="E291" s="11">
        <f>TRUNC(단가대비표!O315,0)</f>
        <v>0</v>
      </c>
      <c r="F291" s="11">
        <f t="shared" si="37"/>
        <v>0</v>
      </c>
      <c r="G291" s="11">
        <f>TRUNC(단가대비표!P315,0)</f>
        <v>0</v>
      </c>
      <c r="H291" s="11">
        <f t="shared" si="38"/>
        <v>0</v>
      </c>
      <c r="I291" s="11">
        <f>TRUNC(단가대비표!V315,0)</f>
        <v>0</v>
      </c>
      <c r="J291" s="11">
        <f t="shared" si="39"/>
        <v>0</v>
      </c>
      <c r="K291" s="11">
        <f t="shared" si="40"/>
        <v>0</v>
      </c>
      <c r="L291" s="11">
        <f t="shared" si="41"/>
        <v>0</v>
      </c>
      <c r="M291" s="8" t="s">
        <v>52</v>
      </c>
      <c r="N291" s="2" t="s">
        <v>539</v>
      </c>
      <c r="O291" s="2" t="s">
        <v>52</v>
      </c>
      <c r="P291" s="2" t="s">
        <v>52</v>
      </c>
      <c r="Q291" s="2" t="s">
        <v>497</v>
      </c>
      <c r="R291" s="2" t="s">
        <v>63</v>
      </c>
      <c r="S291" s="2" t="s">
        <v>63</v>
      </c>
      <c r="T291" s="2" t="s">
        <v>62</v>
      </c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2" t="s">
        <v>52</v>
      </c>
      <c r="AS291" s="2" t="s">
        <v>52</v>
      </c>
      <c r="AT291" s="3"/>
      <c r="AU291" s="2" t="s">
        <v>540</v>
      </c>
      <c r="AV291" s="3">
        <v>321</v>
      </c>
    </row>
    <row r="292" spans="1:48" ht="30" customHeight="1">
      <c r="A292" s="8" t="s">
        <v>541</v>
      </c>
      <c r="B292" s="8" t="s">
        <v>542</v>
      </c>
      <c r="C292" s="8" t="s">
        <v>359</v>
      </c>
      <c r="D292" s="9">
        <v>1</v>
      </c>
      <c r="E292" s="11">
        <f>TRUNC(단가대비표!O316,0)</f>
        <v>0</v>
      </c>
      <c r="F292" s="11">
        <f t="shared" si="37"/>
        <v>0</v>
      </c>
      <c r="G292" s="11">
        <f>TRUNC(단가대비표!P316,0)</f>
        <v>0</v>
      </c>
      <c r="H292" s="11">
        <f t="shared" si="38"/>
        <v>0</v>
      </c>
      <c r="I292" s="11">
        <f>TRUNC(단가대비표!V316,0)</f>
        <v>0</v>
      </c>
      <c r="J292" s="11">
        <f t="shared" si="39"/>
        <v>0</v>
      </c>
      <c r="K292" s="11">
        <f t="shared" si="40"/>
        <v>0</v>
      </c>
      <c r="L292" s="11">
        <f t="shared" si="41"/>
        <v>0</v>
      </c>
      <c r="M292" s="8" t="s">
        <v>52</v>
      </c>
      <c r="N292" s="2" t="s">
        <v>543</v>
      </c>
      <c r="O292" s="2" t="s">
        <v>52</v>
      </c>
      <c r="P292" s="2" t="s">
        <v>52</v>
      </c>
      <c r="Q292" s="2" t="s">
        <v>497</v>
      </c>
      <c r="R292" s="2" t="s">
        <v>63</v>
      </c>
      <c r="S292" s="2" t="s">
        <v>63</v>
      </c>
      <c r="T292" s="2" t="s">
        <v>62</v>
      </c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2" t="s">
        <v>52</v>
      </c>
      <c r="AS292" s="2" t="s">
        <v>52</v>
      </c>
      <c r="AT292" s="3"/>
      <c r="AU292" s="2" t="s">
        <v>544</v>
      </c>
      <c r="AV292" s="3">
        <v>322</v>
      </c>
    </row>
    <row r="293" spans="1:48" ht="30" customHeight="1">
      <c r="A293" s="8" t="s">
        <v>545</v>
      </c>
      <c r="B293" s="8" t="s">
        <v>546</v>
      </c>
      <c r="C293" s="8" t="s">
        <v>359</v>
      </c>
      <c r="D293" s="9">
        <v>1</v>
      </c>
      <c r="E293" s="11">
        <f>TRUNC(단가대비표!O317,0)</f>
        <v>0</v>
      </c>
      <c r="F293" s="11">
        <f t="shared" si="37"/>
        <v>0</v>
      </c>
      <c r="G293" s="11">
        <f>TRUNC(단가대비표!P317,0)</f>
        <v>0</v>
      </c>
      <c r="H293" s="11">
        <f t="shared" si="38"/>
        <v>0</v>
      </c>
      <c r="I293" s="11">
        <f>TRUNC(단가대비표!V317,0)</f>
        <v>0</v>
      </c>
      <c r="J293" s="11">
        <f t="shared" si="39"/>
        <v>0</v>
      </c>
      <c r="K293" s="11">
        <f t="shared" si="40"/>
        <v>0</v>
      </c>
      <c r="L293" s="11">
        <f t="shared" si="41"/>
        <v>0</v>
      </c>
      <c r="M293" s="8" t="s">
        <v>52</v>
      </c>
      <c r="N293" s="2" t="s">
        <v>547</v>
      </c>
      <c r="O293" s="2" t="s">
        <v>52</v>
      </c>
      <c r="P293" s="2" t="s">
        <v>52</v>
      </c>
      <c r="Q293" s="2" t="s">
        <v>497</v>
      </c>
      <c r="R293" s="2" t="s">
        <v>63</v>
      </c>
      <c r="S293" s="2" t="s">
        <v>63</v>
      </c>
      <c r="T293" s="2" t="s">
        <v>62</v>
      </c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2" t="s">
        <v>52</v>
      </c>
      <c r="AS293" s="2" t="s">
        <v>52</v>
      </c>
      <c r="AT293" s="3"/>
      <c r="AU293" s="2" t="s">
        <v>548</v>
      </c>
      <c r="AV293" s="3">
        <v>323</v>
      </c>
    </row>
    <row r="294" spans="1:48" ht="30" customHeight="1">
      <c r="A294" s="8" t="s">
        <v>549</v>
      </c>
      <c r="B294" s="8" t="s">
        <v>550</v>
      </c>
      <c r="C294" s="8" t="s">
        <v>359</v>
      </c>
      <c r="D294" s="9">
        <v>1</v>
      </c>
      <c r="E294" s="11">
        <f>TRUNC(일위대가목록!E94,0)</f>
        <v>3492500</v>
      </c>
      <c r="F294" s="11">
        <f t="shared" si="37"/>
        <v>3492500</v>
      </c>
      <c r="G294" s="11">
        <f>TRUNC(일위대가목록!F94,0)</f>
        <v>0</v>
      </c>
      <c r="H294" s="11">
        <f t="shared" si="38"/>
        <v>0</v>
      </c>
      <c r="I294" s="11">
        <f>TRUNC(일위대가목록!G94,0)</f>
        <v>0</v>
      </c>
      <c r="J294" s="11">
        <f t="shared" si="39"/>
        <v>0</v>
      </c>
      <c r="K294" s="11">
        <f t="shared" si="40"/>
        <v>3492500</v>
      </c>
      <c r="L294" s="11">
        <f t="shared" si="41"/>
        <v>3492500</v>
      </c>
      <c r="M294" s="8" t="s">
        <v>52</v>
      </c>
      <c r="N294" s="2" t="s">
        <v>551</v>
      </c>
      <c r="O294" s="2" t="s">
        <v>52</v>
      </c>
      <c r="P294" s="2" t="s">
        <v>52</v>
      </c>
      <c r="Q294" s="2" t="s">
        <v>497</v>
      </c>
      <c r="R294" s="2" t="s">
        <v>62</v>
      </c>
      <c r="S294" s="2" t="s">
        <v>63</v>
      </c>
      <c r="T294" s="2" t="s">
        <v>63</v>
      </c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2" t="s">
        <v>52</v>
      </c>
      <c r="AS294" s="2" t="s">
        <v>52</v>
      </c>
      <c r="AT294" s="3"/>
      <c r="AU294" s="2" t="s">
        <v>552</v>
      </c>
      <c r="AV294" s="3">
        <v>165</v>
      </c>
    </row>
    <row r="295" spans="1:48" ht="30" customHeight="1">
      <c r="A295" s="8" t="s">
        <v>553</v>
      </c>
      <c r="B295" s="8" t="s">
        <v>554</v>
      </c>
      <c r="C295" s="8" t="s">
        <v>359</v>
      </c>
      <c r="D295" s="9">
        <v>1</v>
      </c>
      <c r="E295" s="11">
        <f>TRUNC(일위대가목록!E95,0)</f>
        <v>2849106</v>
      </c>
      <c r="F295" s="11">
        <f t="shared" si="37"/>
        <v>2849106</v>
      </c>
      <c r="G295" s="11">
        <f>TRUNC(일위대가목록!F95,0)</f>
        <v>0</v>
      </c>
      <c r="H295" s="11">
        <f t="shared" si="38"/>
        <v>0</v>
      </c>
      <c r="I295" s="11">
        <f>TRUNC(일위대가목록!G95,0)</f>
        <v>0</v>
      </c>
      <c r="J295" s="11">
        <f t="shared" si="39"/>
        <v>0</v>
      </c>
      <c r="K295" s="11">
        <f t="shared" si="40"/>
        <v>2849106</v>
      </c>
      <c r="L295" s="11">
        <f t="shared" si="41"/>
        <v>2849106</v>
      </c>
      <c r="M295" s="8" t="s">
        <v>52</v>
      </c>
      <c r="N295" s="2" t="s">
        <v>555</v>
      </c>
      <c r="O295" s="2" t="s">
        <v>52</v>
      </c>
      <c r="P295" s="2" t="s">
        <v>52</v>
      </c>
      <c r="Q295" s="2" t="s">
        <v>497</v>
      </c>
      <c r="R295" s="2" t="s">
        <v>62</v>
      </c>
      <c r="S295" s="2" t="s">
        <v>63</v>
      </c>
      <c r="T295" s="2" t="s">
        <v>63</v>
      </c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2" t="s">
        <v>52</v>
      </c>
      <c r="AS295" s="2" t="s">
        <v>52</v>
      </c>
      <c r="AT295" s="3"/>
      <c r="AU295" s="2" t="s">
        <v>556</v>
      </c>
      <c r="AV295" s="3">
        <v>166</v>
      </c>
    </row>
    <row r="296" spans="1:48" ht="30" customHeight="1">
      <c r="A296" s="8" t="s">
        <v>557</v>
      </c>
      <c r="B296" s="8" t="s">
        <v>558</v>
      </c>
      <c r="C296" s="8" t="s">
        <v>359</v>
      </c>
      <c r="D296" s="9">
        <v>1</v>
      </c>
      <c r="E296" s="11">
        <f>TRUNC(일위대가목록!E96,0)</f>
        <v>3711900</v>
      </c>
      <c r="F296" s="11">
        <f t="shared" si="37"/>
        <v>3711900</v>
      </c>
      <c r="G296" s="11">
        <f>TRUNC(일위대가목록!F96,0)</f>
        <v>0</v>
      </c>
      <c r="H296" s="11">
        <f t="shared" si="38"/>
        <v>0</v>
      </c>
      <c r="I296" s="11">
        <f>TRUNC(일위대가목록!G96,0)</f>
        <v>0</v>
      </c>
      <c r="J296" s="11">
        <f t="shared" si="39"/>
        <v>0</v>
      </c>
      <c r="K296" s="11">
        <f t="shared" si="40"/>
        <v>3711900</v>
      </c>
      <c r="L296" s="11">
        <f t="shared" si="41"/>
        <v>3711900</v>
      </c>
      <c r="M296" s="8" t="s">
        <v>52</v>
      </c>
      <c r="N296" s="2" t="s">
        <v>559</v>
      </c>
      <c r="O296" s="2" t="s">
        <v>52</v>
      </c>
      <c r="P296" s="2" t="s">
        <v>52</v>
      </c>
      <c r="Q296" s="2" t="s">
        <v>497</v>
      </c>
      <c r="R296" s="2" t="s">
        <v>62</v>
      </c>
      <c r="S296" s="2" t="s">
        <v>63</v>
      </c>
      <c r="T296" s="2" t="s">
        <v>63</v>
      </c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2" t="s">
        <v>52</v>
      </c>
      <c r="AS296" s="2" t="s">
        <v>52</v>
      </c>
      <c r="AT296" s="3"/>
      <c r="AU296" s="2" t="s">
        <v>560</v>
      </c>
      <c r="AV296" s="3">
        <v>167</v>
      </c>
    </row>
    <row r="297" spans="1:48" ht="30" customHeight="1">
      <c r="A297" s="8" t="s">
        <v>561</v>
      </c>
      <c r="B297" s="8" t="s">
        <v>562</v>
      </c>
      <c r="C297" s="8" t="s">
        <v>359</v>
      </c>
      <c r="D297" s="9">
        <v>1</v>
      </c>
      <c r="E297" s="11">
        <f>TRUNC(일위대가목록!E97,0)</f>
        <v>2293680</v>
      </c>
      <c r="F297" s="11">
        <f t="shared" si="37"/>
        <v>2293680</v>
      </c>
      <c r="G297" s="11">
        <f>TRUNC(일위대가목록!F97,0)</f>
        <v>0</v>
      </c>
      <c r="H297" s="11">
        <f t="shared" si="38"/>
        <v>0</v>
      </c>
      <c r="I297" s="11">
        <f>TRUNC(일위대가목록!G97,0)</f>
        <v>0</v>
      </c>
      <c r="J297" s="11">
        <f t="shared" si="39"/>
        <v>0</v>
      </c>
      <c r="K297" s="11">
        <f t="shared" si="40"/>
        <v>2293680</v>
      </c>
      <c r="L297" s="11">
        <f t="shared" si="41"/>
        <v>2293680</v>
      </c>
      <c r="M297" s="8" t="s">
        <v>52</v>
      </c>
      <c r="N297" s="2" t="s">
        <v>563</v>
      </c>
      <c r="O297" s="2" t="s">
        <v>52</v>
      </c>
      <c r="P297" s="2" t="s">
        <v>52</v>
      </c>
      <c r="Q297" s="2" t="s">
        <v>497</v>
      </c>
      <c r="R297" s="2" t="s">
        <v>62</v>
      </c>
      <c r="S297" s="2" t="s">
        <v>63</v>
      </c>
      <c r="T297" s="2" t="s">
        <v>63</v>
      </c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2" t="s">
        <v>52</v>
      </c>
      <c r="AS297" s="2" t="s">
        <v>52</v>
      </c>
      <c r="AT297" s="3"/>
      <c r="AU297" s="2" t="s">
        <v>564</v>
      </c>
      <c r="AV297" s="3">
        <v>168</v>
      </c>
    </row>
    <row r="298" spans="1:48" ht="30" customHeight="1">
      <c r="A298" s="8" t="s">
        <v>565</v>
      </c>
      <c r="B298" s="8" t="s">
        <v>566</v>
      </c>
      <c r="C298" s="8" t="s">
        <v>359</v>
      </c>
      <c r="D298" s="9">
        <v>2</v>
      </c>
      <c r="E298" s="11">
        <f>TRUNC(일위대가목록!E98,0)</f>
        <v>2650000</v>
      </c>
      <c r="F298" s="11">
        <f t="shared" si="37"/>
        <v>5300000</v>
      </c>
      <c r="G298" s="11">
        <f>TRUNC(일위대가목록!F98,0)</f>
        <v>0</v>
      </c>
      <c r="H298" s="11">
        <f t="shared" si="38"/>
        <v>0</v>
      </c>
      <c r="I298" s="11">
        <f>TRUNC(일위대가목록!G98,0)</f>
        <v>0</v>
      </c>
      <c r="J298" s="11">
        <f t="shared" si="39"/>
        <v>0</v>
      </c>
      <c r="K298" s="11">
        <f t="shared" si="40"/>
        <v>2650000</v>
      </c>
      <c r="L298" s="11">
        <f t="shared" si="41"/>
        <v>5300000</v>
      </c>
      <c r="M298" s="8" t="s">
        <v>52</v>
      </c>
      <c r="N298" s="2" t="s">
        <v>567</v>
      </c>
      <c r="O298" s="2" t="s">
        <v>52</v>
      </c>
      <c r="P298" s="2" t="s">
        <v>52</v>
      </c>
      <c r="Q298" s="2" t="s">
        <v>497</v>
      </c>
      <c r="R298" s="2" t="s">
        <v>62</v>
      </c>
      <c r="S298" s="2" t="s">
        <v>63</v>
      </c>
      <c r="T298" s="2" t="s">
        <v>63</v>
      </c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2" t="s">
        <v>52</v>
      </c>
      <c r="AS298" s="2" t="s">
        <v>52</v>
      </c>
      <c r="AT298" s="3"/>
      <c r="AU298" s="2" t="s">
        <v>568</v>
      </c>
      <c r="AV298" s="3">
        <v>169</v>
      </c>
    </row>
    <row r="299" spans="1:48" ht="30" customHeight="1">
      <c r="A299" s="8" t="s">
        <v>569</v>
      </c>
      <c r="B299" s="8" t="s">
        <v>570</v>
      </c>
      <c r="C299" s="8" t="s">
        <v>359</v>
      </c>
      <c r="D299" s="9">
        <v>1</v>
      </c>
      <c r="E299" s="11">
        <f>TRUNC(일위대가목록!E99,0)</f>
        <v>321300</v>
      </c>
      <c r="F299" s="11">
        <f t="shared" si="37"/>
        <v>321300</v>
      </c>
      <c r="G299" s="11">
        <f>TRUNC(일위대가목록!F99,0)</f>
        <v>173880</v>
      </c>
      <c r="H299" s="11">
        <f t="shared" si="38"/>
        <v>173880</v>
      </c>
      <c r="I299" s="11">
        <f>TRUNC(일위대가목록!G99,0)</f>
        <v>0</v>
      </c>
      <c r="J299" s="11">
        <f t="shared" si="39"/>
        <v>0</v>
      </c>
      <c r="K299" s="11">
        <f t="shared" si="40"/>
        <v>495180</v>
      </c>
      <c r="L299" s="11">
        <f t="shared" si="41"/>
        <v>495180</v>
      </c>
      <c r="M299" s="8" t="s">
        <v>52</v>
      </c>
      <c r="N299" s="2" t="s">
        <v>571</v>
      </c>
      <c r="O299" s="2" t="s">
        <v>52</v>
      </c>
      <c r="P299" s="2" t="s">
        <v>52</v>
      </c>
      <c r="Q299" s="2" t="s">
        <v>497</v>
      </c>
      <c r="R299" s="2" t="s">
        <v>62</v>
      </c>
      <c r="S299" s="2" t="s">
        <v>63</v>
      </c>
      <c r="T299" s="2" t="s">
        <v>63</v>
      </c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2" t="s">
        <v>52</v>
      </c>
      <c r="AS299" s="2" t="s">
        <v>52</v>
      </c>
      <c r="AT299" s="3"/>
      <c r="AU299" s="2" t="s">
        <v>572</v>
      </c>
      <c r="AV299" s="3">
        <v>183</v>
      </c>
    </row>
    <row r="300" spans="1:48" ht="30" customHeight="1">
      <c r="A300" s="8" t="s">
        <v>573</v>
      </c>
      <c r="B300" s="8" t="s">
        <v>574</v>
      </c>
      <c r="C300" s="8" t="s">
        <v>359</v>
      </c>
      <c r="D300" s="9">
        <v>1</v>
      </c>
      <c r="E300" s="11">
        <f>TRUNC(일위대가목록!E100,0)</f>
        <v>281797</v>
      </c>
      <c r="F300" s="11">
        <f t="shared" si="37"/>
        <v>281797</v>
      </c>
      <c r="G300" s="11">
        <f>TRUNC(일위대가목록!F100,0)</f>
        <v>50591</v>
      </c>
      <c r="H300" s="11">
        <f t="shared" si="38"/>
        <v>50591</v>
      </c>
      <c r="I300" s="11">
        <f>TRUNC(일위대가목록!G100,0)</f>
        <v>1011</v>
      </c>
      <c r="J300" s="11">
        <f t="shared" si="39"/>
        <v>1011</v>
      </c>
      <c r="K300" s="11">
        <f t="shared" si="40"/>
        <v>333399</v>
      </c>
      <c r="L300" s="11">
        <f t="shared" si="41"/>
        <v>333399</v>
      </c>
      <c r="M300" s="8" t="s">
        <v>52</v>
      </c>
      <c r="N300" s="2" t="s">
        <v>575</v>
      </c>
      <c r="O300" s="2" t="s">
        <v>52</v>
      </c>
      <c r="P300" s="2" t="s">
        <v>52</v>
      </c>
      <c r="Q300" s="2" t="s">
        <v>497</v>
      </c>
      <c r="R300" s="2" t="s">
        <v>62</v>
      </c>
      <c r="S300" s="2" t="s">
        <v>63</v>
      </c>
      <c r="T300" s="2" t="s">
        <v>63</v>
      </c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2" t="s">
        <v>52</v>
      </c>
      <c r="AS300" s="2" t="s">
        <v>52</v>
      </c>
      <c r="AT300" s="3"/>
      <c r="AU300" s="2" t="s">
        <v>576</v>
      </c>
      <c r="AV300" s="3">
        <v>184</v>
      </c>
    </row>
    <row r="301" spans="1:48" ht="30" customHeight="1">
      <c r="A301" s="8" t="s">
        <v>577</v>
      </c>
      <c r="B301" s="8" t="s">
        <v>578</v>
      </c>
      <c r="C301" s="8" t="s">
        <v>359</v>
      </c>
      <c r="D301" s="9">
        <v>1</v>
      </c>
      <c r="E301" s="11">
        <f>TRUNC(일위대가목록!E101,0)</f>
        <v>441278</v>
      </c>
      <c r="F301" s="11">
        <f t="shared" si="37"/>
        <v>441278</v>
      </c>
      <c r="G301" s="11">
        <f>TRUNC(일위대가목록!F101,0)</f>
        <v>0</v>
      </c>
      <c r="H301" s="11">
        <f t="shared" si="38"/>
        <v>0</v>
      </c>
      <c r="I301" s="11">
        <f>TRUNC(일위대가목록!G101,0)</f>
        <v>0</v>
      </c>
      <c r="J301" s="11">
        <f t="shared" si="39"/>
        <v>0</v>
      </c>
      <c r="K301" s="11">
        <f t="shared" si="40"/>
        <v>441278</v>
      </c>
      <c r="L301" s="11">
        <f t="shared" si="41"/>
        <v>441278</v>
      </c>
      <c r="M301" s="8" t="s">
        <v>52</v>
      </c>
      <c r="N301" s="2" t="s">
        <v>579</v>
      </c>
      <c r="O301" s="2" t="s">
        <v>52</v>
      </c>
      <c r="P301" s="2" t="s">
        <v>52</v>
      </c>
      <c r="Q301" s="2" t="s">
        <v>497</v>
      </c>
      <c r="R301" s="2" t="s">
        <v>62</v>
      </c>
      <c r="S301" s="2" t="s">
        <v>63</v>
      </c>
      <c r="T301" s="2" t="s">
        <v>63</v>
      </c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2" t="s">
        <v>52</v>
      </c>
      <c r="AS301" s="2" t="s">
        <v>52</v>
      </c>
      <c r="AT301" s="3"/>
      <c r="AU301" s="2" t="s">
        <v>580</v>
      </c>
      <c r="AV301" s="3">
        <v>185</v>
      </c>
    </row>
    <row r="302" spans="1:48" ht="30" customHeight="1">
      <c r="A302" s="8" t="s">
        <v>581</v>
      </c>
      <c r="B302" s="8" t="s">
        <v>574</v>
      </c>
      <c r="C302" s="8" t="s">
        <v>359</v>
      </c>
      <c r="D302" s="9">
        <v>5</v>
      </c>
      <c r="E302" s="11">
        <f>TRUNC(일위대가목록!E102,0)</f>
        <v>186690</v>
      </c>
      <c r="F302" s="11">
        <f t="shared" si="37"/>
        <v>933450</v>
      </c>
      <c r="G302" s="11">
        <f>TRUNC(일위대가목록!F102,0)</f>
        <v>101640</v>
      </c>
      <c r="H302" s="11">
        <f t="shared" si="38"/>
        <v>508200</v>
      </c>
      <c r="I302" s="11">
        <f>TRUNC(일위대가목록!G102,0)</f>
        <v>0</v>
      </c>
      <c r="J302" s="11">
        <f t="shared" si="39"/>
        <v>0</v>
      </c>
      <c r="K302" s="11">
        <f t="shared" si="40"/>
        <v>288330</v>
      </c>
      <c r="L302" s="11">
        <f t="shared" si="41"/>
        <v>1441650</v>
      </c>
      <c r="M302" s="8" t="s">
        <v>52</v>
      </c>
      <c r="N302" s="2" t="s">
        <v>582</v>
      </c>
      <c r="O302" s="2" t="s">
        <v>52</v>
      </c>
      <c r="P302" s="2" t="s">
        <v>52</v>
      </c>
      <c r="Q302" s="2" t="s">
        <v>497</v>
      </c>
      <c r="R302" s="2" t="s">
        <v>62</v>
      </c>
      <c r="S302" s="2" t="s">
        <v>63</v>
      </c>
      <c r="T302" s="2" t="s">
        <v>63</v>
      </c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2" t="s">
        <v>52</v>
      </c>
      <c r="AS302" s="2" t="s">
        <v>52</v>
      </c>
      <c r="AT302" s="3"/>
      <c r="AU302" s="2" t="s">
        <v>583</v>
      </c>
      <c r="AV302" s="3">
        <v>186</v>
      </c>
    </row>
    <row r="303" spans="1:48" ht="30" customHeight="1">
      <c r="A303" s="8" t="s">
        <v>584</v>
      </c>
      <c r="B303" s="8" t="s">
        <v>585</v>
      </c>
      <c r="C303" s="8" t="s">
        <v>359</v>
      </c>
      <c r="D303" s="9">
        <v>2</v>
      </c>
      <c r="E303" s="11">
        <f>TRUNC(일위대가목록!E103,0)</f>
        <v>168021</v>
      </c>
      <c r="F303" s="11">
        <f t="shared" si="37"/>
        <v>336042</v>
      </c>
      <c r="G303" s="11">
        <f>TRUNC(일위대가목록!F103,0)</f>
        <v>91476</v>
      </c>
      <c r="H303" s="11">
        <f t="shared" si="38"/>
        <v>182952</v>
      </c>
      <c r="I303" s="11">
        <f>TRUNC(일위대가목록!G103,0)</f>
        <v>0</v>
      </c>
      <c r="J303" s="11">
        <f t="shared" si="39"/>
        <v>0</v>
      </c>
      <c r="K303" s="11">
        <f t="shared" si="40"/>
        <v>259497</v>
      </c>
      <c r="L303" s="11">
        <f t="shared" si="41"/>
        <v>518994</v>
      </c>
      <c r="M303" s="8" t="s">
        <v>52</v>
      </c>
      <c r="N303" s="2" t="s">
        <v>586</v>
      </c>
      <c r="O303" s="2" t="s">
        <v>52</v>
      </c>
      <c r="P303" s="2" t="s">
        <v>52</v>
      </c>
      <c r="Q303" s="2" t="s">
        <v>497</v>
      </c>
      <c r="R303" s="2" t="s">
        <v>62</v>
      </c>
      <c r="S303" s="2" t="s">
        <v>63</v>
      </c>
      <c r="T303" s="2" t="s">
        <v>63</v>
      </c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2" t="s">
        <v>52</v>
      </c>
      <c r="AS303" s="2" t="s">
        <v>52</v>
      </c>
      <c r="AT303" s="3"/>
      <c r="AU303" s="2" t="s">
        <v>587</v>
      </c>
      <c r="AV303" s="3">
        <v>187</v>
      </c>
    </row>
    <row r="304" spans="1:48" ht="30" customHeight="1">
      <c r="A304" s="8" t="s">
        <v>588</v>
      </c>
      <c r="B304" s="8" t="s">
        <v>589</v>
      </c>
      <c r="C304" s="8" t="s">
        <v>359</v>
      </c>
      <c r="D304" s="9">
        <v>3</v>
      </c>
      <c r="E304" s="11">
        <f>TRUNC(일위대가목록!E104,0)</f>
        <v>149352</v>
      </c>
      <c r="F304" s="11">
        <f t="shared" si="37"/>
        <v>448056</v>
      </c>
      <c r="G304" s="11">
        <f>TRUNC(일위대가목록!F104,0)</f>
        <v>81312</v>
      </c>
      <c r="H304" s="11">
        <f t="shared" si="38"/>
        <v>243936</v>
      </c>
      <c r="I304" s="11">
        <f>TRUNC(일위대가목록!G104,0)</f>
        <v>0</v>
      </c>
      <c r="J304" s="11">
        <f t="shared" si="39"/>
        <v>0</v>
      </c>
      <c r="K304" s="11">
        <f t="shared" si="40"/>
        <v>230664</v>
      </c>
      <c r="L304" s="11">
        <f t="shared" si="41"/>
        <v>691992</v>
      </c>
      <c r="M304" s="8" t="s">
        <v>52</v>
      </c>
      <c r="N304" s="2" t="s">
        <v>590</v>
      </c>
      <c r="O304" s="2" t="s">
        <v>52</v>
      </c>
      <c r="P304" s="2" t="s">
        <v>52</v>
      </c>
      <c r="Q304" s="2" t="s">
        <v>497</v>
      </c>
      <c r="R304" s="2" t="s">
        <v>62</v>
      </c>
      <c r="S304" s="2" t="s">
        <v>63</v>
      </c>
      <c r="T304" s="2" t="s">
        <v>63</v>
      </c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2" t="s">
        <v>52</v>
      </c>
      <c r="AS304" s="2" t="s">
        <v>52</v>
      </c>
      <c r="AT304" s="3"/>
      <c r="AU304" s="2" t="s">
        <v>591</v>
      </c>
      <c r="AV304" s="3">
        <v>188</v>
      </c>
    </row>
    <row r="305" spans="1:48" ht="30" customHeight="1">
      <c r="A305" s="8" t="s">
        <v>592</v>
      </c>
      <c r="B305" s="8" t="s">
        <v>593</v>
      </c>
      <c r="C305" s="8" t="s">
        <v>359</v>
      </c>
      <c r="D305" s="9">
        <v>2</v>
      </c>
      <c r="E305" s="11">
        <f>TRUNC(일위대가목록!E105,0)</f>
        <v>1448450</v>
      </c>
      <c r="F305" s="11">
        <f t="shared" si="37"/>
        <v>2896900</v>
      </c>
      <c r="G305" s="11">
        <f>TRUNC(일위대가목록!F105,0)</f>
        <v>50000</v>
      </c>
      <c r="H305" s="11">
        <f t="shared" si="38"/>
        <v>100000</v>
      </c>
      <c r="I305" s="11">
        <f>TRUNC(일위대가목록!G105,0)</f>
        <v>0</v>
      </c>
      <c r="J305" s="11">
        <f t="shared" si="39"/>
        <v>0</v>
      </c>
      <c r="K305" s="11">
        <f t="shared" si="40"/>
        <v>1498450</v>
      </c>
      <c r="L305" s="11">
        <f t="shared" si="41"/>
        <v>2996900</v>
      </c>
      <c r="M305" s="8" t="s">
        <v>52</v>
      </c>
      <c r="N305" s="2" t="s">
        <v>594</v>
      </c>
      <c r="O305" s="2" t="s">
        <v>52</v>
      </c>
      <c r="P305" s="2" t="s">
        <v>52</v>
      </c>
      <c r="Q305" s="2" t="s">
        <v>497</v>
      </c>
      <c r="R305" s="2" t="s">
        <v>62</v>
      </c>
      <c r="S305" s="2" t="s">
        <v>63</v>
      </c>
      <c r="T305" s="2" t="s">
        <v>63</v>
      </c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2" t="s">
        <v>52</v>
      </c>
      <c r="AS305" s="2" t="s">
        <v>52</v>
      </c>
      <c r="AT305" s="3"/>
      <c r="AU305" s="2" t="s">
        <v>595</v>
      </c>
      <c r="AV305" s="3">
        <v>189</v>
      </c>
    </row>
    <row r="306" spans="1:48" ht="30" customHeight="1">
      <c r="A306" s="8" t="s">
        <v>596</v>
      </c>
      <c r="B306" s="8" t="s">
        <v>597</v>
      </c>
      <c r="C306" s="8" t="s">
        <v>359</v>
      </c>
      <c r="D306" s="9">
        <v>1</v>
      </c>
      <c r="E306" s="11">
        <f>TRUNC(일위대가목록!E106,0)</f>
        <v>961570</v>
      </c>
      <c r="F306" s="11">
        <f t="shared" si="37"/>
        <v>961570</v>
      </c>
      <c r="G306" s="11">
        <f>TRUNC(일위대가목록!F106,0)</f>
        <v>25000</v>
      </c>
      <c r="H306" s="11">
        <f t="shared" si="38"/>
        <v>25000</v>
      </c>
      <c r="I306" s="11">
        <f>TRUNC(일위대가목록!G106,0)</f>
        <v>0</v>
      </c>
      <c r="J306" s="11">
        <f t="shared" si="39"/>
        <v>0</v>
      </c>
      <c r="K306" s="11">
        <f t="shared" si="40"/>
        <v>986570</v>
      </c>
      <c r="L306" s="11">
        <f t="shared" si="41"/>
        <v>986570</v>
      </c>
      <c r="M306" s="8" t="s">
        <v>52</v>
      </c>
      <c r="N306" s="2" t="s">
        <v>598</v>
      </c>
      <c r="O306" s="2" t="s">
        <v>52</v>
      </c>
      <c r="P306" s="2" t="s">
        <v>52</v>
      </c>
      <c r="Q306" s="2" t="s">
        <v>497</v>
      </c>
      <c r="R306" s="2" t="s">
        <v>62</v>
      </c>
      <c r="S306" s="2" t="s">
        <v>63</v>
      </c>
      <c r="T306" s="2" t="s">
        <v>63</v>
      </c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2" t="s">
        <v>52</v>
      </c>
      <c r="AS306" s="2" t="s">
        <v>52</v>
      </c>
      <c r="AT306" s="3"/>
      <c r="AU306" s="2" t="s">
        <v>599</v>
      </c>
      <c r="AV306" s="3">
        <v>190</v>
      </c>
    </row>
    <row r="307" spans="1:48" ht="30" customHeight="1">
      <c r="A307" s="8" t="s">
        <v>600</v>
      </c>
      <c r="B307" s="8" t="s">
        <v>601</v>
      </c>
      <c r="C307" s="8" t="s">
        <v>359</v>
      </c>
      <c r="D307" s="9">
        <v>2</v>
      </c>
      <c r="E307" s="11">
        <f>TRUNC(일위대가목록!E107,0)</f>
        <v>721900</v>
      </c>
      <c r="F307" s="11">
        <f t="shared" si="37"/>
        <v>1443800</v>
      </c>
      <c r="G307" s="11">
        <f>TRUNC(일위대가목록!F107,0)</f>
        <v>25000</v>
      </c>
      <c r="H307" s="11">
        <f t="shared" si="38"/>
        <v>50000</v>
      </c>
      <c r="I307" s="11">
        <f>TRUNC(일위대가목록!G107,0)</f>
        <v>0</v>
      </c>
      <c r="J307" s="11">
        <f t="shared" si="39"/>
        <v>0</v>
      </c>
      <c r="K307" s="11">
        <f t="shared" si="40"/>
        <v>746900</v>
      </c>
      <c r="L307" s="11">
        <f t="shared" si="41"/>
        <v>1493800</v>
      </c>
      <c r="M307" s="8" t="s">
        <v>52</v>
      </c>
      <c r="N307" s="2" t="s">
        <v>602</v>
      </c>
      <c r="O307" s="2" t="s">
        <v>52</v>
      </c>
      <c r="P307" s="2" t="s">
        <v>52</v>
      </c>
      <c r="Q307" s="2" t="s">
        <v>497</v>
      </c>
      <c r="R307" s="2" t="s">
        <v>62</v>
      </c>
      <c r="S307" s="2" t="s">
        <v>63</v>
      </c>
      <c r="T307" s="2" t="s">
        <v>63</v>
      </c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2" t="s">
        <v>52</v>
      </c>
      <c r="AS307" s="2" t="s">
        <v>52</v>
      </c>
      <c r="AT307" s="3"/>
      <c r="AU307" s="2" t="s">
        <v>603</v>
      </c>
      <c r="AV307" s="3">
        <v>191</v>
      </c>
    </row>
    <row r="308" spans="1:48" ht="30" customHeight="1">
      <c r="A308" s="8" t="s">
        <v>604</v>
      </c>
      <c r="B308" s="8" t="s">
        <v>605</v>
      </c>
      <c r="C308" s="8" t="s">
        <v>606</v>
      </c>
      <c r="D308" s="9">
        <v>10</v>
      </c>
      <c r="E308" s="11">
        <f>TRUNC(단가대비표!O163,0)</f>
        <v>38100</v>
      </c>
      <c r="F308" s="11">
        <f t="shared" si="37"/>
        <v>381000</v>
      </c>
      <c r="G308" s="11">
        <f>TRUNC(단가대비표!P163,0)</f>
        <v>0</v>
      </c>
      <c r="H308" s="11">
        <f t="shared" si="38"/>
        <v>0</v>
      </c>
      <c r="I308" s="11">
        <f>TRUNC(단가대비표!V163,0)</f>
        <v>0</v>
      </c>
      <c r="J308" s="11">
        <f t="shared" si="39"/>
        <v>0</v>
      </c>
      <c r="K308" s="11">
        <f t="shared" si="40"/>
        <v>38100</v>
      </c>
      <c r="L308" s="11">
        <f t="shared" si="41"/>
        <v>381000</v>
      </c>
      <c r="M308" s="8" t="s">
        <v>52</v>
      </c>
      <c r="N308" s="2" t="s">
        <v>607</v>
      </c>
      <c r="O308" s="2" t="s">
        <v>52</v>
      </c>
      <c r="P308" s="2" t="s">
        <v>52</v>
      </c>
      <c r="Q308" s="2" t="s">
        <v>497</v>
      </c>
      <c r="R308" s="2" t="s">
        <v>63</v>
      </c>
      <c r="S308" s="2" t="s">
        <v>63</v>
      </c>
      <c r="T308" s="2" t="s">
        <v>62</v>
      </c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2" t="s">
        <v>52</v>
      </c>
      <c r="AS308" s="2" t="s">
        <v>52</v>
      </c>
      <c r="AT308" s="3"/>
      <c r="AU308" s="2" t="s">
        <v>608</v>
      </c>
      <c r="AV308" s="3">
        <v>137</v>
      </c>
    </row>
    <row r="309" spans="1:48" ht="30" customHeight="1">
      <c r="A309" s="8" t="s">
        <v>604</v>
      </c>
      <c r="B309" s="8" t="s">
        <v>609</v>
      </c>
      <c r="C309" s="8" t="s">
        <v>606</v>
      </c>
      <c r="D309" s="9">
        <v>2</v>
      </c>
      <c r="E309" s="11">
        <f>TRUNC(단가대비표!O164,0)</f>
        <v>52800</v>
      </c>
      <c r="F309" s="11">
        <f t="shared" si="37"/>
        <v>105600</v>
      </c>
      <c r="G309" s="11">
        <f>TRUNC(단가대비표!P164,0)</f>
        <v>0</v>
      </c>
      <c r="H309" s="11">
        <f t="shared" si="38"/>
        <v>0</v>
      </c>
      <c r="I309" s="11">
        <f>TRUNC(단가대비표!V164,0)</f>
        <v>0</v>
      </c>
      <c r="J309" s="11">
        <f t="shared" si="39"/>
        <v>0</v>
      </c>
      <c r="K309" s="11">
        <f t="shared" si="40"/>
        <v>52800</v>
      </c>
      <c r="L309" s="11">
        <f t="shared" si="41"/>
        <v>105600</v>
      </c>
      <c r="M309" s="8" t="s">
        <v>52</v>
      </c>
      <c r="N309" s="2" t="s">
        <v>610</v>
      </c>
      <c r="O309" s="2" t="s">
        <v>52</v>
      </c>
      <c r="P309" s="2" t="s">
        <v>52</v>
      </c>
      <c r="Q309" s="2" t="s">
        <v>497</v>
      </c>
      <c r="R309" s="2" t="s">
        <v>63</v>
      </c>
      <c r="S309" s="2" t="s">
        <v>63</v>
      </c>
      <c r="T309" s="2" t="s">
        <v>62</v>
      </c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2" t="s">
        <v>52</v>
      </c>
      <c r="AS309" s="2" t="s">
        <v>52</v>
      </c>
      <c r="AT309" s="3"/>
      <c r="AU309" s="2" t="s">
        <v>611</v>
      </c>
      <c r="AV309" s="3">
        <v>138</v>
      </c>
    </row>
    <row r="310" spans="1:48" ht="30" customHeight="1">
      <c r="A310" s="8" t="s">
        <v>612</v>
      </c>
      <c r="B310" s="8" t="s">
        <v>613</v>
      </c>
      <c r="C310" s="8" t="s">
        <v>614</v>
      </c>
      <c r="D310" s="9">
        <v>3</v>
      </c>
      <c r="E310" s="11">
        <f>TRUNC(단가대비표!O223,0)</f>
        <v>6000</v>
      </c>
      <c r="F310" s="11">
        <f t="shared" si="37"/>
        <v>18000</v>
      </c>
      <c r="G310" s="11">
        <f>TRUNC(단가대비표!P223,0)</f>
        <v>0</v>
      </c>
      <c r="H310" s="11">
        <f t="shared" si="38"/>
        <v>0</v>
      </c>
      <c r="I310" s="11">
        <f>TRUNC(단가대비표!V223,0)</f>
        <v>0</v>
      </c>
      <c r="J310" s="11">
        <f t="shared" si="39"/>
        <v>0</v>
      </c>
      <c r="K310" s="11">
        <f t="shared" si="40"/>
        <v>6000</v>
      </c>
      <c r="L310" s="11">
        <f t="shared" si="41"/>
        <v>18000</v>
      </c>
      <c r="M310" s="8" t="s">
        <v>52</v>
      </c>
      <c r="N310" s="2" t="s">
        <v>615</v>
      </c>
      <c r="O310" s="2" t="s">
        <v>52</v>
      </c>
      <c r="P310" s="2" t="s">
        <v>52</v>
      </c>
      <c r="Q310" s="2" t="s">
        <v>497</v>
      </c>
      <c r="R310" s="2" t="s">
        <v>63</v>
      </c>
      <c r="S310" s="2" t="s">
        <v>63</v>
      </c>
      <c r="T310" s="2" t="s">
        <v>62</v>
      </c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2" t="s">
        <v>52</v>
      </c>
      <c r="AS310" s="2" t="s">
        <v>52</v>
      </c>
      <c r="AT310" s="3"/>
      <c r="AU310" s="2" t="s">
        <v>616</v>
      </c>
      <c r="AV310" s="3">
        <v>158</v>
      </c>
    </row>
    <row r="311" spans="1:48" ht="30" customHeight="1">
      <c r="A311" s="8" t="s">
        <v>617</v>
      </c>
      <c r="B311" s="8" t="s">
        <v>618</v>
      </c>
      <c r="C311" s="8" t="s">
        <v>606</v>
      </c>
      <c r="D311" s="9">
        <v>12</v>
      </c>
      <c r="E311" s="11">
        <f>TRUNC(단가대비표!O224,0)</f>
        <v>25000</v>
      </c>
      <c r="F311" s="11">
        <f t="shared" si="37"/>
        <v>300000</v>
      </c>
      <c r="G311" s="11">
        <f>TRUNC(단가대비표!P224,0)</f>
        <v>0</v>
      </c>
      <c r="H311" s="11">
        <f t="shared" si="38"/>
        <v>0</v>
      </c>
      <c r="I311" s="11">
        <f>TRUNC(단가대비표!V224,0)</f>
        <v>0</v>
      </c>
      <c r="J311" s="11">
        <f t="shared" si="39"/>
        <v>0</v>
      </c>
      <c r="K311" s="11">
        <f t="shared" si="40"/>
        <v>25000</v>
      </c>
      <c r="L311" s="11">
        <f t="shared" si="41"/>
        <v>300000</v>
      </c>
      <c r="M311" s="8" t="s">
        <v>52</v>
      </c>
      <c r="N311" s="2" t="s">
        <v>619</v>
      </c>
      <c r="O311" s="2" t="s">
        <v>52</v>
      </c>
      <c r="P311" s="2" t="s">
        <v>52</v>
      </c>
      <c r="Q311" s="2" t="s">
        <v>497</v>
      </c>
      <c r="R311" s="2" t="s">
        <v>63</v>
      </c>
      <c r="S311" s="2" t="s">
        <v>63</v>
      </c>
      <c r="T311" s="2" t="s">
        <v>62</v>
      </c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2" t="s">
        <v>52</v>
      </c>
      <c r="AS311" s="2" t="s">
        <v>52</v>
      </c>
      <c r="AT311" s="3"/>
      <c r="AU311" s="2" t="s">
        <v>620</v>
      </c>
      <c r="AV311" s="3">
        <v>159</v>
      </c>
    </row>
    <row r="312" spans="1:48" ht="30" customHeight="1">
      <c r="A312" s="8" t="s">
        <v>621</v>
      </c>
      <c r="B312" s="8" t="s">
        <v>622</v>
      </c>
      <c r="C312" s="8" t="s">
        <v>606</v>
      </c>
      <c r="D312" s="9">
        <v>7</v>
      </c>
      <c r="E312" s="11">
        <f>TRUNC(단가대비표!O225,0)</f>
        <v>78300</v>
      </c>
      <c r="F312" s="11">
        <f t="shared" si="37"/>
        <v>548100</v>
      </c>
      <c r="G312" s="11">
        <f>TRUNC(단가대비표!P225,0)</f>
        <v>0</v>
      </c>
      <c r="H312" s="11">
        <f t="shared" si="38"/>
        <v>0</v>
      </c>
      <c r="I312" s="11">
        <f>TRUNC(단가대비표!V225,0)</f>
        <v>0</v>
      </c>
      <c r="J312" s="11">
        <f t="shared" si="39"/>
        <v>0</v>
      </c>
      <c r="K312" s="11">
        <f t="shared" si="40"/>
        <v>78300</v>
      </c>
      <c r="L312" s="11">
        <f t="shared" si="41"/>
        <v>548100</v>
      </c>
      <c r="M312" s="8" t="s">
        <v>52</v>
      </c>
      <c r="N312" s="2" t="s">
        <v>623</v>
      </c>
      <c r="O312" s="2" t="s">
        <v>52</v>
      </c>
      <c r="P312" s="2" t="s">
        <v>52</v>
      </c>
      <c r="Q312" s="2" t="s">
        <v>497</v>
      </c>
      <c r="R312" s="2" t="s">
        <v>63</v>
      </c>
      <c r="S312" s="2" t="s">
        <v>63</v>
      </c>
      <c r="T312" s="2" t="s">
        <v>62</v>
      </c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2" t="s">
        <v>52</v>
      </c>
      <c r="AS312" s="2" t="s">
        <v>52</v>
      </c>
      <c r="AT312" s="3"/>
      <c r="AU312" s="2" t="s">
        <v>624</v>
      </c>
      <c r="AV312" s="3">
        <v>160</v>
      </c>
    </row>
    <row r="313" spans="1:48" ht="30" customHeight="1">
      <c r="A313" s="8" t="s">
        <v>625</v>
      </c>
      <c r="B313" s="8" t="s">
        <v>626</v>
      </c>
      <c r="C313" s="8" t="s">
        <v>359</v>
      </c>
      <c r="D313" s="9">
        <v>10</v>
      </c>
      <c r="E313" s="11">
        <f>TRUNC(단가대비표!O226,0)</f>
        <v>5500</v>
      </c>
      <c r="F313" s="11">
        <f t="shared" si="37"/>
        <v>55000</v>
      </c>
      <c r="G313" s="11">
        <f>TRUNC(단가대비표!P226,0)</f>
        <v>0</v>
      </c>
      <c r="H313" s="11">
        <f t="shared" si="38"/>
        <v>0</v>
      </c>
      <c r="I313" s="11">
        <f>TRUNC(단가대비표!V226,0)</f>
        <v>0</v>
      </c>
      <c r="J313" s="11">
        <f t="shared" si="39"/>
        <v>0</v>
      </c>
      <c r="K313" s="11">
        <f t="shared" si="40"/>
        <v>5500</v>
      </c>
      <c r="L313" s="11">
        <f t="shared" si="41"/>
        <v>55000</v>
      </c>
      <c r="M313" s="8" t="s">
        <v>52</v>
      </c>
      <c r="N313" s="2" t="s">
        <v>627</v>
      </c>
      <c r="O313" s="2" t="s">
        <v>52</v>
      </c>
      <c r="P313" s="2" t="s">
        <v>52</v>
      </c>
      <c r="Q313" s="2" t="s">
        <v>497</v>
      </c>
      <c r="R313" s="2" t="s">
        <v>63</v>
      </c>
      <c r="S313" s="2" t="s">
        <v>63</v>
      </c>
      <c r="T313" s="2" t="s">
        <v>62</v>
      </c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2" t="s">
        <v>52</v>
      </c>
      <c r="AS313" s="2" t="s">
        <v>52</v>
      </c>
      <c r="AT313" s="3"/>
      <c r="AU313" s="2" t="s">
        <v>628</v>
      </c>
      <c r="AV313" s="3">
        <v>161</v>
      </c>
    </row>
    <row r="314" spans="1:48" ht="30" customHeight="1">
      <c r="A314" s="8" t="s">
        <v>629</v>
      </c>
      <c r="B314" s="8" t="s">
        <v>630</v>
      </c>
      <c r="C314" s="8" t="s">
        <v>606</v>
      </c>
      <c r="D314" s="9">
        <v>1</v>
      </c>
      <c r="E314" s="11">
        <f>TRUNC(단가대비표!O229,0)</f>
        <v>7800</v>
      </c>
      <c r="F314" s="11">
        <f t="shared" si="37"/>
        <v>7800</v>
      </c>
      <c r="G314" s="11">
        <f>TRUNC(단가대비표!P229,0)</f>
        <v>0</v>
      </c>
      <c r="H314" s="11">
        <f t="shared" si="38"/>
        <v>0</v>
      </c>
      <c r="I314" s="11">
        <f>TRUNC(단가대비표!V229,0)</f>
        <v>0</v>
      </c>
      <c r="J314" s="11">
        <f t="shared" si="39"/>
        <v>0</v>
      </c>
      <c r="K314" s="11">
        <f t="shared" si="40"/>
        <v>7800</v>
      </c>
      <c r="L314" s="11">
        <f t="shared" si="41"/>
        <v>7800</v>
      </c>
      <c r="M314" s="8" t="s">
        <v>52</v>
      </c>
      <c r="N314" s="2" t="s">
        <v>631</v>
      </c>
      <c r="O314" s="2" t="s">
        <v>52</v>
      </c>
      <c r="P314" s="2" t="s">
        <v>52</v>
      </c>
      <c r="Q314" s="2" t="s">
        <v>497</v>
      </c>
      <c r="R314" s="2" t="s">
        <v>63</v>
      </c>
      <c r="S314" s="2" t="s">
        <v>63</v>
      </c>
      <c r="T314" s="2" t="s">
        <v>62</v>
      </c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2" t="s">
        <v>52</v>
      </c>
      <c r="AS314" s="2" t="s">
        <v>52</v>
      </c>
      <c r="AT314" s="3"/>
      <c r="AU314" s="2" t="s">
        <v>632</v>
      </c>
      <c r="AV314" s="3">
        <v>162</v>
      </c>
    </row>
    <row r="315" spans="1:48" ht="30" customHeight="1">
      <c r="A315" s="8" t="s">
        <v>629</v>
      </c>
      <c r="B315" s="8" t="s">
        <v>633</v>
      </c>
      <c r="C315" s="8" t="s">
        <v>606</v>
      </c>
      <c r="D315" s="9">
        <v>11</v>
      </c>
      <c r="E315" s="11">
        <f>TRUNC(단가대비표!O234,0)</f>
        <v>15000</v>
      </c>
      <c r="F315" s="11">
        <f t="shared" si="37"/>
        <v>165000</v>
      </c>
      <c r="G315" s="11">
        <f>TRUNC(단가대비표!P234,0)</f>
        <v>0</v>
      </c>
      <c r="H315" s="11">
        <f t="shared" si="38"/>
        <v>0</v>
      </c>
      <c r="I315" s="11">
        <f>TRUNC(단가대비표!V234,0)</f>
        <v>0</v>
      </c>
      <c r="J315" s="11">
        <f t="shared" si="39"/>
        <v>0</v>
      </c>
      <c r="K315" s="11">
        <f t="shared" si="40"/>
        <v>15000</v>
      </c>
      <c r="L315" s="11">
        <f t="shared" si="41"/>
        <v>165000</v>
      </c>
      <c r="M315" s="8" t="s">
        <v>52</v>
      </c>
      <c r="N315" s="2" t="s">
        <v>634</v>
      </c>
      <c r="O315" s="2" t="s">
        <v>52</v>
      </c>
      <c r="P315" s="2" t="s">
        <v>52</v>
      </c>
      <c r="Q315" s="2" t="s">
        <v>497</v>
      </c>
      <c r="R315" s="2" t="s">
        <v>63</v>
      </c>
      <c r="S315" s="2" t="s">
        <v>63</v>
      </c>
      <c r="T315" s="2" t="s">
        <v>62</v>
      </c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2" t="s">
        <v>52</v>
      </c>
      <c r="AS315" s="2" t="s">
        <v>52</v>
      </c>
      <c r="AT315" s="3"/>
      <c r="AU315" s="2" t="s">
        <v>635</v>
      </c>
      <c r="AV315" s="3">
        <v>163</v>
      </c>
    </row>
    <row r="316" spans="1:48" ht="30" customHeight="1">
      <c r="A316" s="8" t="s">
        <v>629</v>
      </c>
      <c r="B316" s="8" t="s">
        <v>636</v>
      </c>
      <c r="C316" s="8" t="s">
        <v>606</v>
      </c>
      <c r="D316" s="9">
        <v>1</v>
      </c>
      <c r="E316" s="11">
        <f>TRUNC(단가대비표!O235,0)</f>
        <v>32000</v>
      </c>
      <c r="F316" s="11">
        <f t="shared" si="37"/>
        <v>32000</v>
      </c>
      <c r="G316" s="11">
        <f>TRUNC(단가대비표!P235,0)</f>
        <v>0</v>
      </c>
      <c r="H316" s="11">
        <f t="shared" si="38"/>
        <v>0</v>
      </c>
      <c r="I316" s="11">
        <f>TRUNC(단가대비표!V235,0)</f>
        <v>0</v>
      </c>
      <c r="J316" s="11">
        <f t="shared" si="39"/>
        <v>0</v>
      </c>
      <c r="K316" s="11">
        <f t="shared" si="40"/>
        <v>32000</v>
      </c>
      <c r="L316" s="11">
        <f t="shared" si="41"/>
        <v>32000</v>
      </c>
      <c r="M316" s="8" t="s">
        <v>52</v>
      </c>
      <c r="N316" s="2" t="s">
        <v>637</v>
      </c>
      <c r="O316" s="2" t="s">
        <v>52</v>
      </c>
      <c r="P316" s="2" t="s">
        <v>52</v>
      </c>
      <c r="Q316" s="2" t="s">
        <v>497</v>
      </c>
      <c r="R316" s="2" t="s">
        <v>63</v>
      </c>
      <c r="S316" s="2" t="s">
        <v>63</v>
      </c>
      <c r="T316" s="2" t="s">
        <v>62</v>
      </c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2" t="s">
        <v>52</v>
      </c>
      <c r="AS316" s="2" t="s">
        <v>52</v>
      </c>
      <c r="AT316" s="3"/>
      <c r="AU316" s="2" t="s">
        <v>638</v>
      </c>
      <c r="AV316" s="3">
        <v>164</v>
      </c>
    </row>
    <row r="317" spans="1:48" ht="30" customHeight="1">
      <c r="A317" s="8" t="s">
        <v>639</v>
      </c>
      <c r="B317" s="8" t="s">
        <v>640</v>
      </c>
      <c r="C317" s="8" t="s">
        <v>60</v>
      </c>
      <c r="D317" s="9">
        <v>1</v>
      </c>
      <c r="E317" s="11">
        <f>TRUNC(일위대가목록!E108,0)</f>
        <v>0</v>
      </c>
      <c r="F317" s="11">
        <f t="shared" si="37"/>
        <v>0</v>
      </c>
      <c r="G317" s="11">
        <f>TRUNC(일위대가목록!F108,0)</f>
        <v>3563</v>
      </c>
      <c r="H317" s="11">
        <f t="shared" si="38"/>
        <v>3563</v>
      </c>
      <c r="I317" s="11">
        <f>TRUNC(일위대가목록!G108,0)</f>
        <v>71</v>
      </c>
      <c r="J317" s="11">
        <f t="shared" si="39"/>
        <v>71</v>
      </c>
      <c r="K317" s="11">
        <f t="shared" si="40"/>
        <v>3634</v>
      </c>
      <c r="L317" s="11">
        <f t="shared" si="41"/>
        <v>3634</v>
      </c>
      <c r="M317" s="8" t="s">
        <v>52</v>
      </c>
      <c r="N317" s="2" t="s">
        <v>641</v>
      </c>
      <c r="O317" s="2" t="s">
        <v>52</v>
      </c>
      <c r="P317" s="2" t="s">
        <v>52</v>
      </c>
      <c r="Q317" s="2" t="s">
        <v>497</v>
      </c>
      <c r="R317" s="2" t="s">
        <v>62</v>
      </c>
      <c r="S317" s="2" t="s">
        <v>63</v>
      </c>
      <c r="T317" s="2" t="s">
        <v>63</v>
      </c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2" t="s">
        <v>52</v>
      </c>
      <c r="AS317" s="2" t="s">
        <v>52</v>
      </c>
      <c r="AT317" s="3"/>
      <c r="AU317" s="2" t="s">
        <v>642</v>
      </c>
      <c r="AV317" s="3">
        <v>195</v>
      </c>
    </row>
    <row r="318" spans="1:48" ht="30" customHeight="1">
      <c r="A318" s="8" t="s">
        <v>639</v>
      </c>
      <c r="B318" s="8" t="s">
        <v>643</v>
      </c>
      <c r="C318" s="8" t="s">
        <v>60</v>
      </c>
      <c r="D318" s="9">
        <v>12</v>
      </c>
      <c r="E318" s="11">
        <f>TRUNC(일위대가목록!E109,0)</f>
        <v>0</v>
      </c>
      <c r="F318" s="11">
        <f t="shared" si="37"/>
        <v>0</v>
      </c>
      <c r="G318" s="11">
        <f>TRUNC(일위대가목록!F109,0)</f>
        <v>2062</v>
      </c>
      <c r="H318" s="11">
        <f t="shared" si="38"/>
        <v>24744</v>
      </c>
      <c r="I318" s="11">
        <f>TRUNC(일위대가목록!G109,0)</f>
        <v>41</v>
      </c>
      <c r="J318" s="11">
        <f t="shared" si="39"/>
        <v>492</v>
      </c>
      <c r="K318" s="11">
        <f t="shared" si="40"/>
        <v>2103</v>
      </c>
      <c r="L318" s="11">
        <f t="shared" si="41"/>
        <v>25236</v>
      </c>
      <c r="M318" s="8" t="s">
        <v>52</v>
      </c>
      <c r="N318" s="2" t="s">
        <v>644</v>
      </c>
      <c r="O318" s="2" t="s">
        <v>52</v>
      </c>
      <c r="P318" s="2" t="s">
        <v>52</v>
      </c>
      <c r="Q318" s="2" t="s">
        <v>497</v>
      </c>
      <c r="R318" s="2" t="s">
        <v>62</v>
      </c>
      <c r="S318" s="2" t="s">
        <v>63</v>
      </c>
      <c r="T318" s="2" t="s">
        <v>63</v>
      </c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2" t="s">
        <v>52</v>
      </c>
      <c r="AS318" s="2" t="s">
        <v>52</v>
      </c>
      <c r="AT318" s="3"/>
      <c r="AU318" s="2" t="s">
        <v>645</v>
      </c>
      <c r="AV318" s="3">
        <v>196</v>
      </c>
    </row>
    <row r="319" spans="1:48" ht="30" customHeight="1">
      <c r="A319" s="8" t="s">
        <v>646</v>
      </c>
      <c r="B319" s="8" t="s">
        <v>647</v>
      </c>
      <c r="C319" s="8" t="s">
        <v>60</v>
      </c>
      <c r="D319" s="9">
        <v>12</v>
      </c>
      <c r="E319" s="11">
        <f>TRUNC(일위대가목록!E110,0)</f>
        <v>0</v>
      </c>
      <c r="F319" s="11">
        <f t="shared" si="37"/>
        <v>0</v>
      </c>
      <c r="G319" s="11">
        <f>TRUNC(일위대가목록!F110,0)</f>
        <v>15515</v>
      </c>
      <c r="H319" s="11">
        <f t="shared" si="38"/>
        <v>186180</v>
      </c>
      <c r="I319" s="11">
        <f>TRUNC(일위대가목록!G110,0)</f>
        <v>310</v>
      </c>
      <c r="J319" s="11">
        <f t="shared" si="39"/>
        <v>3720</v>
      </c>
      <c r="K319" s="11">
        <f t="shared" si="40"/>
        <v>15825</v>
      </c>
      <c r="L319" s="11">
        <f t="shared" si="41"/>
        <v>189900</v>
      </c>
      <c r="M319" s="8" t="s">
        <v>52</v>
      </c>
      <c r="N319" s="2" t="s">
        <v>648</v>
      </c>
      <c r="O319" s="2" t="s">
        <v>52</v>
      </c>
      <c r="P319" s="2" t="s">
        <v>52</v>
      </c>
      <c r="Q319" s="2" t="s">
        <v>497</v>
      </c>
      <c r="R319" s="2" t="s">
        <v>62</v>
      </c>
      <c r="S319" s="2" t="s">
        <v>63</v>
      </c>
      <c r="T319" s="2" t="s">
        <v>63</v>
      </c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2" t="s">
        <v>52</v>
      </c>
      <c r="AS319" s="2" t="s">
        <v>52</v>
      </c>
      <c r="AT319" s="3"/>
      <c r="AU319" s="2" t="s">
        <v>649</v>
      </c>
      <c r="AV319" s="3">
        <v>197</v>
      </c>
    </row>
    <row r="320" spans="1:48" ht="30" customHeight="1">
      <c r="A320" s="8" t="s">
        <v>650</v>
      </c>
      <c r="B320" s="8" t="s">
        <v>647</v>
      </c>
      <c r="C320" s="8" t="s">
        <v>60</v>
      </c>
      <c r="D320" s="9">
        <v>7</v>
      </c>
      <c r="E320" s="11">
        <f>TRUNC(일위대가목록!E111,0)</f>
        <v>0</v>
      </c>
      <c r="F320" s="11">
        <f t="shared" si="37"/>
        <v>0</v>
      </c>
      <c r="G320" s="11">
        <f>TRUNC(일위대가목록!F111,0)</f>
        <v>24023</v>
      </c>
      <c r="H320" s="11">
        <f t="shared" si="38"/>
        <v>168161</v>
      </c>
      <c r="I320" s="11">
        <f>TRUNC(일위대가목록!G111,0)</f>
        <v>480</v>
      </c>
      <c r="J320" s="11">
        <f t="shared" si="39"/>
        <v>3360</v>
      </c>
      <c r="K320" s="11">
        <f t="shared" si="40"/>
        <v>24503</v>
      </c>
      <c r="L320" s="11">
        <f t="shared" si="41"/>
        <v>171521</v>
      </c>
      <c r="M320" s="8" t="s">
        <v>52</v>
      </c>
      <c r="N320" s="2" t="s">
        <v>651</v>
      </c>
      <c r="O320" s="2" t="s">
        <v>52</v>
      </c>
      <c r="P320" s="2" t="s">
        <v>52</v>
      </c>
      <c r="Q320" s="2" t="s">
        <v>497</v>
      </c>
      <c r="R320" s="2" t="s">
        <v>62</v>
      </c>
      <c r="S320" s="2" t="s">
        <v>63</v>
      </c>
      <c r="T320" s="2" t="s">
        <v>63</v>
      </c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2" t="s">
        <v>52</v>
      </c>
      <c r="AS320" s="2" t="s">
        <v>52</v>
      </c>
      <c r="AT320" s="3"/>
      <c r="AU320" s="2" t="s">
        <v>652</v>
      </c>
      <c r="AV320" s="3">
        <v>198</v>
      </c>
    </row>
    <row r="321" spans="1:48" ht="30" customHeight="1">
      <c r="A321" s="8" t="s">
        <v>653</v>
      </c>
      <c r="B321" s="8" t="s">
        <v>654</v>
      </c>
      <c r="C321" s="8" t="s">
        <v>255</v>
      </c>
      <c r="D321" s="9">
        <v>509</v>
      </c>
      <c r="E321" s="11">
        <f>TRUNC(일위대가목록!E112,0)</f>
        <v>0</v>
      </c>
      <c r="F321" s="11">
        <f t="shared" si="37"/>
        <v>0</v>
      </c>
      <c r="G321" s="11">
        <f>TRUNC(일위대가목록!F112,0)</f>
        <v>3436</v>
      </c>
      <c r="H321" s="11">
        <f t="shared" si="38"/>
        <v>1748924</v>
      </c>
      <c r="I321" s="11">
        <f>TRUNC(일위대가목록!G112,0)</f>
        <v>0</v>
      </c>
      <c r="J321" s="11">
        <f t="shared" si="39"/>
        <v>0</v>
      </c>
      <c r="K321" s="11">
        <f t="shared" si="40"/>
        <v>3436</v>
      </c>
      <c r="L321" s="11">
        <f t="shared" si="41"/>
        <v>1748924</v>
      </c>
      <c r="M321" s="8" t="s">
        <v>52</v>
      </c>
      <c r="N321" s="2" t="s">
        <v>655</v>
      </c>
      <c r="O321" s="2" t="s">
        <v>52</v>
      </c>
      <c r="P321" s="2" t="s">
        <v>52</v>
      </c>
      <c r="Q321" s="2" t="s">
        <v>497</v>
      </c>
      <c r="R321" s="2" t="s">
        <v>62</v>
      </c>
      <c r="S321" s="2" t="s">
        <v>63</v>
      </c>
      <c r="T321" s="2" t="s">
        <v>63</v>
      </c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2" t="s">
        <v>52</v>
      </c>
      <c r="AS321" s="2" t="s">
        <v>52</v>
      </c>
      <c r="AT321" s="3"/>
      <c r="AU321" s="2" t="s">
        <v>656</v>
      </c>
      <c r="AV321" s="3">
        <v>199</v>
      </c>
    </row>
    <row r="322" spans="1:48" ht="30" customHeight="1">
      <c r="A322" s="8" t="s">
        <v>657</v>
      </c>
      <c r="B322" s="8" t="s">
        <v>658</v>
      </c>
      <c r="C322" s="8" t="s">
        <v>70</v>
      </c>
      <c r="D322" s="9">
        <v>24</v>
      </c>
      <c r="E322" s="11">
        <f>TRUNC(일위대가목록!E113,0)</f>
        <v>24542</v>
      </c>
      <c r="F322" s="11">
        <f t="shared" si="37"/>
        <v>589008</v>
      </c>
      <c r="G322" s="11">
        <f>TRUNC(일위대가목록!F113,0)</f>
        <v>42351</v>
      </c>
      <c r="H322" s="11">
        <f t="shared" si="38"/>
        <v>1016424</v>
      </c>
      <c r="I322" s="11">
        <f>TRUNC(일위대가목록!G113,0)</f>
        <v>104</v>
      </c>
      <c r="J322" s="11">
        <f t="shared" si="39"/>
        <v>2496</v>
      </c>
      <c r="K322" s="11">
        <f t="shared" si="40"/>
        <v>66997</v>
      </c>
      <c r="L322" s="11">
        <f t="shared" si="41"/>
        <v>1607928</v>
      </c>
      <c r="M322" s="8" t="s">
        <v>52</v>
      </c>
      <c r="N322" s="2" t="s">
        <v>659</v>
      </c>
      <c r="O322" s="2" t="s">
        <v>52</v>
      </c>
      <c r="P322" s="2" t="s">
        <v>52</v>
      </c>
      <c r="Q322" s="2" t="s">
        <v>497</v>
      </c>
      <c r="R322" s="2" t="s">
        <v>62</v>
      </c>
      <c r="S322" s="2" t="s">
        <v>63</v>
      </c>
      <c r="T322" s="2" t="s">
        <v>63</v>
      </c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2" t="s">
        <v>52</v>
      </c>
      <c r="AS322" s="2" t="s">
        <v>52</v>
      </c>
      <c r="AT322" s="3"/>
      <c r="AU322" s="2" t="s">
        <v>660</v>
      </c>
      <c r="AV322" s="3">
        <v>250</v>
      </c>
    </row>
    <row r="323" spans="1:48" ht="30" customHeight="1">
      <c r="A323" s="8" t="s">
        <v>661</v>
      </c>
      <c r="B323" s="8" t="s">
        <v>52</v>
      </c>
      <c r="C323" s="8" t="s">
        <v>255</v>
      </c>
      <c r="D323" s="9">
        <v>22</v>
      </c>
      <c r="E323" s="11">
        <f>TRUNC(일위대가목록!E114,0)</f>
        <v>5327</v>
      </c>
      <c r="F323" s="11">
        <f t="shared" si="37"/>
        <v>117194</v>
      </c>
      <c r="G323" s="11">
        <f>TRUNC(일위대가목록!F114,0)</f>
        <v>26117</v>
      </c>
      <c r="H323" s="11">
        <f t="shared" si="38"/>
        <v>574574</v>
      </c>
      <c r="I323" s="11">
        <f>TRUNC(일위대가목록!G114,0)</f>
        <v>19</v>
      </c>
      <c r="J323" s="11">
        <f t="shared" si="39"/>
        <v>418</v>
      </c>
      <c r="K323" s="11">
        <f t="shared" si="40"/>
        <v>31463</v>
      </c>
      <c r="L323" s="11">
        <f t="shared" si="41"/>
        <v>692186</v>
      </c>
      <c r="M323" s="8" t="s">
        <v>52</v>
      </c>
      <c r="N323" s="2" t="s">
        <v>662</v>
      </c>
      <c r="O323" s="2" t="s">
        <v>52</v>
      </c>
      <c r="P323" s="2" t="s">
        <v>52</v>
      </c>
      <c r="Q323" s="2" t="s">
        <v>497</v>
      </c>
      <c r="R323" s="2" t="s">
        <v>62</v>
      </c>
      <c r="S323" s="2" t="s">
        <v>63</v>
      </c>
      <c r="T323" s="2" t="s">
        <v>63</v>
      </c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2" t="s">
        <v>52</v>
      </c>
      <c r="AS323" s="2" t="s">
        <v>52</v>
      </c>
      <c r="AT323" s="3"/>
      <c r="AU323" s="2" t="s">
        <v>663</v>
      </c>
      <c r="AV323" s="3">
        <v>249</v>
      </c>
    </row>
    <row r="324" spans="1:48" ht="30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</row>
    <row r="325" spans="1:48" ht="30" customHeight="1">
      <c r="A325" s="8" t="s">
        <v>117</v>
      </c>
      <c r="B325" s="9"/>
      <c r="C325" s="9"/>
      <c r="D325" s="9"/>
      <c r="E325" s="9"/>
      <c r="F325" s="11">
        <f>SUM(F281:F324)</f>
        <v>28030081</v>
      </c>
      <c r="G325" s="9"/>
      <c r="H325" s="11">
        <f>SUM(H281:H324)</f>
        <v>5057129</v>
      </c>
      <c r="I325" s="9"/>
      <c r="J325" s="11">
        <f>SUM(J281:J324)</f>
        <v>11568</v>
      </c>
      <c r="K325" s="9"/>
      <c r="L325" s="11">
        <f>SUM(L281:L324)</f>
        <v>33098778</v>
      </c>
      <c r="M325" s="9"/>
      <c r="N325" t="s">
        <v>118</v>
      </c>
    </row>
    <row r="326" spans="1:48" ht="30" customHeight="1">
      <c r="A326" s="8" t="s">
        <v>664</v>
      </c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3"/>
      <c r="O326" s="3"/>
      <c r="P326" s="3"/>
      <c r="Q326" s="2" t="s">
        <v>665</v>
      </c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</row>
    <row r="327" spans="1:48" ht="30" customHeight="1">
      <c r="A327" s="8" t="s">
        <v>666</v>
      </c>
      <c r="B327" s="8" t="s">
        <v>667</v>
      </c>
      <c r="C327" s="8" t="s">
        <v>70</v>
      </c>
      <c r="D327" s="9">
        <v>25</v>
      </c>
      <c r="E327" s="11">
        <f>TRUNC(단가대비표!O169,0)</f>
        <v>30400</v>
      </c>
      <c r="F327" s="11">
        <f t="shared" ref="F327:F339" si="42">TRUNC(E327*D327, 0)</f>
        <v>760000</v>
      </c>
      <c r="G327" s="11">
        <f>TRUNC(단가대비표!P169,0)</f>
        <v>0</v>
      </c>
      <c r="H327" s="11">
        <f t="shared" ref="H327:H339" si="43">TRUNC(G327*D327, 0)</f>
        <v>0</v>
      </c>
      <c r="I327" s="11">
        <f>TRUNC(단가대비표!V169,0)</f>
        <v>0</v>
      </c>
      <c r="J327" s="11">
        <f t="shared" ref="J327:J339" si="44">TRUNC(I327*D327, 0)</f>
        <v>0</v>
      </c>
      <c r="K327" s="11">
        <f t="shared" ref="K327:K339" si="45">TRUNC(E327+G327+I327, 0)</f>
        <v>30400</v>
      </c>
      <c r="L327" s="11">
        <f t="shared" ref="L327:L339" si="46">TRUNC(F327+H327+J327, 0)</f>
        <v>760000</v>
      </c>
      <c r="M327" s="8" t="s">
        <v>52</v>
      </c>
      <c r="N327" s="2" t="s">
        <v>668</v>
      </c>
      <c r="O327" s="2" t="s">
        <v>52</v>
      </c>
      <c r="P327" s="2" t="s">
        <v>52</v>
      </c>
      <c r="Q327" s="2" t="s">
        <v>665</v>
      </c>
      <c r="R327" s="2" t="s">
        <v>63</v>
      </c>
      <c r="S327" s="2" t="s">
        <v>63</v>
      </c>
      <c r="T327" s="2" t="s">
        <v>62</v>
      </c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2" t="s">
        <v>52</v>
      </c>
      <c r="AS327" s="2" t="s">
        <v>52</v>
      </c>
      <c r="AT327" s="3"/>
      <c r="AU327" s="2" t="s">
        <v>669</v>
      </c>
      <c r="AV327" s="3">
        <v>201</v>
      </c>
    </row>
    <row r="328" spans="1:48" ht="30" customHeight="1">
      <c r="A328" s="8" t="s">
        <v>666</v>
      </c>
      <c r="B328" s="8" t="s">
        <v>670</v>
      </c>
      <c r="C328" s="8" t="s">
        <v>70</v>
      </c>
      <c r="D328" s="9">
        <v>7</v>
      </c>
      <c r="E328" s="11">
        <f>TRUNC(단가대비표!O170,0)</f>
        <v>25860</v>
      </c>
      <c r="F328" s="11">
        <f t="shared" si="42"/>
        <v>181020</v>
      </c>
      <c r="G328" s="11">
        <f>TRUNC(단가대비표!P170,0)</f>
        <v>0</v>
      </c>
      <c r="H328" s="11">
        <f t="shared" si="43"/>
        <v>0</v>
      </c>
      <c r="I328" s="11">
        <f>TRUNC(단가대비표!V170,0)</f>
        <v>0</v>
      </c>
      <c r="J328" s="11">
        <f t="shared" si="44"/>
        <v>0</v>
      </c>
      <c r="K328" s="11">
        <f t="shared" si="45"/>
        <v>25860</v>
      </c>
      <c r="L328" s="11">
        <f t="shared" si="46"/>
        <v>181020</v>
      </c>
      <c r="M328" s="8" t="s">
        <v>52</v>
      </c>
      <c r="N328" s="2" t="s">
        <v>671</v>
      </c>
      <c r="O328" s="2" t="s">
        <v>52</v>
      </c>
      <c r="P328" s="2" t="s">
        <v>52</v>
      </c>
      <c r="Q328" s="2" t="s">
        <v>665</v>
      </c>
      <c r="R328" s="2" t="s">
        <v>63</v>
      </c>
      <c r="S328" s="2" t="s">
        <v>63</v>
      </c>
      <c r="T328" s="2" t="s">
        <v>62</v>
      </c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2" t="s">
        <v>52</v>
      </c>
      <c r="AS328" s="2" t="s">
        <v>52</v>
      </c>
      <c r="AT328" s="3"/>
      <c r="AU328" s="2" t="s">
        <v>672</v>
      </c>
      <c r="AV328" s="3">
        <v>202</v>
      </c>
    </row>
    <row r="329" spans="1:48" ht="30" customHeight="1">
      <c r="A329" s="8" t="s">
        <v>673</v>
      </c>
      <c r="B329" s="8" t="s">
        <v>674</v>
      </c>
      <c r="C329" s="8" t="s">
        <v>70</v>
      </c>
      <c r="D329" s="9">
        <v>2</v>
      </c>
      <c r="E329" s="11">
        <f>TRUNC(단가대비표!O171,0)</f>
        <v>47890</v>
      </c>
      <c r="F329" s="11">
        <f t="shared" si="42"/>
        <v>95780</v>
      </c>
      <c r="G329" s="11">
        <f>TRUNC(단가대비표!P171,0)</f>
        <v>0</v>
      </c>
      <c r="H329" s="11">
        <f t="shared" si="43"/>
        <v>0</v>
      </c>
      <c r="I329" s="11">
        <f>TRUNC(단가대비표!V171,0)</f>
        <v>0</v>
      </c>
      <c r="J329" s="11">
        <f t="shared" si="44"/>
        <v>0</v>
      </c>
      <c r="K329" s="11">
        <f t="shared" si="45"/>
        <v>47890</v>
      </c>
      <c r="L329" s="11">
        <f t="shared" si="46"/>
        <v>95780</v>
      </c>
      <c r="M329" s="8" t="s">
        <v>52</v>
      </c>
      <c r="N329" s="2" t="s">
        <v>675</v>
      </c>
      <c r="O329" s="2" t="s">
        <v>52</v>
      </c>
      <c r="P329" s="2" t="s">
        <v>52</v>
      </c>
      <c r="Q329" s="2" t="s">
        <v>665</v>
      </c>
      <c r="R329" s="2" t="s">
        <v>63</v>
      </c>
      <c r="S329" s="2" t="s">
        <v>63</v>
      </c>
      <c r="T329" s="2" t="s">
        <v>62</v>
      </c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2" t="s">
        <v>52</v>
      </c>
      <c r="AS329" s="2" t="s">
        <v>52</v>
      </c>
      <c r="AT329" s="3"/>
      <c r="AU329" s="2" t="s">
        <v>676</v>
      </c>
      <c r="AV329" s="3">
        <v>203</v>
      </c>
    </row>
    <row r="330" spans="1:48" ht="30" customHeight="1">
      <c r="A330" s="8" t="s">
        <v>673</v>
      </c>
      <c r="B330" s="8" t="s">
        <v>677</v>
      </c>
      <c r="C330" s="8" t="s">
        <v>70</v>
      </c>
      <c r="D330" s="9">
        <v>7</v>
      </c>
      <c r="E330" s="11">
        <f>TRUNC(단가대비표!O172,0)</f>
        <v>66100</v>
      </c>
      <c r="F330" s="11">
        <f t="shared" si="42"/>
        <v>462700</v>
      </c>
      <c r="G330" s="11">
        <f>TRUNC(단가대비표!P172,0)</f>
        <v>0</v>
      </c>
      <c r="H330" s="11">
        <f t="shared" si="43"/>
        <v>0</v>
      </c>
      <c r="I330" s="11">
        <f>TRUNC(단가대비표!V172,0)</f>
        <v>0</v>
      </c>
      <c r="J330" s="11">
        <f t="shared" si="44"/>
        <v>0</v>
      </c>
      <c r="K330" s="11">
        <f t="shared" si="45"/>
        <v>66100</v>
      </c>
      <c r="L330" s="11">
        <f t="shared" si="46"/>
        <v>462700</v>
      </c>
      <c r="M330" s="8" t="s">
        <v>52</v>
      </c>
      <c r="N330" s="2" t="s">
        <v>678</v>
      </c>
      <c r="O330" s="2" t="s">
        <v>52</v>
      </c>
      <c r="P330" s="2" t="s">
        <v>52</v>
      </c>
      <c r="Q330" s="2" t="s">
        <v>665</v>
      </c>
      <c r="R330" s="2" t="s">
        <v>63</v>
      </c>
      <c r="S330" s="2" t="s">
        <v>63</v>
      </c>
      <c r="T330" s="2" t="s">
        <v>62</v>
      </c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2" t="s">
        <v>52</v>
      </c>
      <c r="AS330" s="2" t="s">
        <v>52</v>
      </c>
      <c r="AT330" s="3"/>
      <c r="AU330" s="2" t="s">
        <v>679</v>
      </c>
      <c r="AV330" s="3">
        <v>204</v>
      </c>
    </row>
    <row r="331" spans="1:48" ht="30" customHeight="1">
      <c r="A331" s="8" t="s">
        <v>673</v>
      </c>
      <c r="B331" s="8" t="s">
        <v>680</v>
      </c>
      <c r="C331" s="8" t="s">
        <v>70</v>
      </c>
      <c r="D331" s="9">
        <v>224</v>
      </c>
      <c r="E331" s="11">
        <f>TRUNC(단가대비표!O173,0)</f>
        <v>67800</v>
      </c>
      <c r="F331" s="11">
        <f t="shared" si="42"/>
        <v>15187200</v>
      </c>
      <c r="G331" s="11">
        <f>TRUNC(단가대비표!P173,0)</f>
        <v>0</v>
      </c>
      <c r="H331" s="11">
        <f t="shared" si="43"/>
        <v>0</v>
      </c>
      <c r="I331" s="11">
        <f>TRUNC(단가대비표!V173,0)</f>
        <v>0</v>
      </c>
      <c r="J331" s="11">
        <f t="shared" si="44"/>
        <v>0</v>
      </c>
      <c r="K331" s="11">
        <f t="shared" si="45"/>
        <v>67800</v>
      </c>
      <c r="L331" s="11">
        <f t="shared" si="46"/>
        <v>15187200</v>
      </c>
      <c r="M331" s="8" t="s">
        <v>52</v>
      </c>
      <c r="N331" s="2" t="s">
        <v>681</v>
      </c>
      <c r="O331" s="2" t="s">
        <v>52</v>
      </c>
      <c r="P331" s="2" t="s">
        <v>52</v>
      </c>
      <c r="Q331" s="2" t="s">
        <v>665</v>
      </c>
      <c r="R331" s="2" t="s">
        <v>63</v>
      </c>
      <c r="S331" s="2" t="s">
        <v>63</v>
      </c>
      <c r="T331" s="2" t="s">
        <v>62</v>
      </c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2" t="s">
        <v>52</v>
      </c>
      <c r="AS331" s="2" t="s">
        <v>52</v>
      </c>
      <c r="AT331" s="3"/>
      <c r="AU331" s="2" t="s">
        <v>682</v>
      </c>
      <c r="AV331" s="3">
        <v>205</v>
      </c>
    </row>
    <row r="332" spans="1:48" ht="30" customHeight="1">
      <c r="A332" s="8" t="s">
        <v>683</v>
      </c>
      <c r="B332" s="8" t="s">
        <v>684</v>
      </c>
      <c r="C332" s="8" t="s">
        <v>70</v>
      </c>
      <c r="D332" s="9">
        <v>7</v>
      </c>
      <c r="E332" s="11">
        <f>TRUNC(일위대가목록!E115,0)</f>
        <v>0</v>
      </c>
      <c r="F332" s="11">
        <f t="shared" si="42"/>
        <v>0</v>
      </c>
      <c r="G332" s="11">
        <f>TRUNC(일위대가목록!F115,0)</f>
        <v>19211</v>
      </c>
      <c r="H332" s="11">
        <f t="shared" si="43"/>
        <v>134477</v>
      </c>
      <c r="I332" s="11">
        <f>TRUNC(일위대가목록!G115,0)</f>
        <v>0</v>
      </c>
      <c r="J332" s="11">
        <f t="shared" si="44"/>
        <v>0</v>
      </c>
      <c r="K332" s="11">
        <f t="shared" si="45"/>
        <v>19211</v>
      </c>
      <c r="L332" s="11">
        <f t="shared" si="46"/>
        <v>134477</v>
      </c>
      <c r="M332" s="8" t="s">
        <v>52</v>
      </c>
      <c r="N332" s="2" t="s">
        <v>685</v>
      </c>
      <c r="O332" s="2" t="s">
        <v>52</v>
      </c>
      <c r="P332" s="2" t="s">
        <v>52</v>
      </c>
      <c r="Q332" s="2" t="s">
        <v>665</v>
      </c>
      <c r="R332" s="2" t="s">
        <v>62</v>
      </c>
      <c r="S332" s="2" t="s">
        <v>63</v>
      </c>
      <c r="T332" s="2" t="s">
        <v>63</v>
      </c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2" t="s">
        <v>52</v>
      </c>
      <c r="AS332" s="2" t="s">
        <v>52</v>
      </c>
      <c r="AT332" s="3"/>
      <c r="AU332" s="2" t="s">
        <v>686</v>
      </c>
      <c r="AV332" s="3">
        <v>209</v>
      </c>
    </row>
    <row r="333" spans="1:48" ht="30" customHeight="1">
      <c r="A333" s="8" t="s">
        <v>683</v>
      </c>
      <c r="B333" s="8" t="s">
        <v>687</v>
      </c>
      <c r="C333" s="8" t="s">
        <v>70</v>
      </c>
      <c r="D333" s="9">
        <v>24</v>
      </c>
      <c r="E333" s="11">
        <f>TRUNC(일위대가목록!E116,0)</f>
        <v>0</v>
      </c>
      <c r="F333" s="11">
        <f t="shared" si="42"/>
        <v>0</v>
      </c>
      <c r="G333" s="11">
        <f>TRUNC(일위대가목록!F116,0)</f>
        <v>24648</v>
      </c>
      <c r="H333" s="11">
        <f t="shared" si="43"/>
        <v>591552</v>
      </c>
      <c r="I333" s="11">
        <f>TRUNC(일위대가목록!G116,0)</f>
        <v>0</v>
      </c>
      <c r="J333" s="11">
        <f t="shared" si="44"/>
        <v>0</v>
      </c>
      <c r="K333" s="11">
        <f t="shared" si="45"/>
        <v>24648</v>
      </c>
      <c r="L333" s="11">
        <f t="shared" si="46"/>
        <v>591552</v>
      </c>
      <c r="M333" s="8" t="s">
        <v>52</v>
      </c>
      <c r="N333" s="2" t="s">
        <v>688</v>
      </c>
      <c r="O333" s="2" t="s">
        <v>52</v>
      </c>
      <c r="P333" s="2" t="s">
        <v>52</v>
      </c>
      <c r="Q333" s="2" t="s">
        <v>665</v>
      </c>
      <c r="R333" s="2" t="s">
        <v>62</v>
      </c>
      <c r="S333" s="2" t="s">
        <v>63</v>
      </c>
      <c r="T333" s="2" t="s">
        <v>63</v>
      </c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2" t="s">
        <v>52</v>
      </c>
      <c r="AS333" s="2" t="s">
        <v>52</v>
      </c>
      <c r="AT333" s="3"/>
      <c r="AU333" s="2" t="s">
        <v>689</v>
      </c>
      <c r="AV333" s="3">
        <v>210</v>
      </c>
    </row>
    <row r="334" spans="1:48" ht="30" customHeight="1">
      <c r="A334" s="8" t="s">
        <v>690</v>
      </c>
      <c r="B334" s="8" t="s">
        <v>691</v>
      </c>
      <c r="C334" s="8" t="s">
        <v>70</v>
      </c>
      <c r="D334" s="9">
        <v>2</v>
      </c>
      <c r="E334" s="11">
        <f>TRUNC(일위대가목록!E117,0)</f>
        <v>0</v>
      </c>
      <c r="F334" s="11">
        <f t="shared" si="42"/>
        <v>0</v>
      </c>
      <c r="G334" s="11">
        <f>TRUNC(일위대가목록!F117,0)</f>
        <v>25011</v>
      </c>
      <c r="H334" s="11">
        <f t="shared" si="43"/>
        <v>50022</v>
      </c>
      <c r="I334" s="11">
        <f>TRUNC(일위대가목록!G117,0)</f>
        <v>0</v>
      </c>
      <c r="J334" s="11">
        <f t="shared" si="44"/>
        <v>0</v>
      </c>
      <c r="K334" s="11">
        <f t="shared" si="45"/>
        <v>25011</v>
      </c>
      <c r="L334" s="11">
        <f t="shared" si="46"/>
        <v>50022</v>
      </c>
      <c r="M334" s="8" t="s">
        <v>52</v>
      </c>
      <c r="N334" s="2" t="s">
        <v>692</v>
      </c>
      <c r="O334" s="2" t="s">
        <v>52</v>
      </c>
      <c r="P334" s="2" t="s">
        <v>52</v>
      </c>
      <c r="Q334" s="2" t="s">
        <v>665</v>
      </c>
      <c r="R334" s="2" t="s">
        <v>62</v>
      </c>
      <c r="S334" s="2" t="s">
        <v>63</v>
      </c>
      <c r="T334" s="2" t="s">
        <v>63</v>
      </c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2" t="s">
        <v>52</v>
      </c>
      <c r="AS334" s="2" t="s">
        <v>52</v>
      </c>
      <c r="AT334" s="3"/>
      <c r="AU334" s="2" t="s">
        <v>693</v>
      </c>
      <c r="AV334" s="3">
        <v>211</v>
      </c>
    </row>
    <row r="335" spans="1:48" ht="30" customHeight="1">
      <c r="A335" s="8" t="s">
        <v>690</v>
      </c>
      <c r="B335" s="8" t="s">
        <v>694</v>
      </c>
      <c r="C335" s="8" t="s">
        <v>70</v>
      </c>
      <c r="D335" s="9">
        <v>7</v>
      </c>
      <c r="E335" s="11">
        <f>TRUNC(일위대가목록!E118,0)</f>
        <v>0</v>
      </c>
      <c r="F335" s="11">
        <f t="shared" si="42"/>
        <v>0</v>
      </c>
      <c r="G335" s="11">
        <f>TRUNC(일위대가목록!F118,0)</f>
        <v>26823</v>
      </c>
      <c r="H335" s="11">
        <f t="shared" si="43"/>
        <v>187761</v>
      </c>
      <c r="I335" s="11">
        <f>TRUNC(일위대가목록!G118,0)</f>
        <v>0</v>
      </c>
      <c r="J335" s="11">
        <f t="shared" si="44"/>
        <v>0</v>
      </c>
      <c r="K335" s="11">
        <f t="shared" si="45"/>
        <v>26823</v>
      </c>
      <c r="L335" s="11">
        <f t="shared" si="46"/>
        <v>187761</v>
      </c>
      <c r="M335" s="8" t="s">
        <v>52</v>
      </c>
      <c r="N335" s="2" t="s">
        <v>695</v>
      </c>
      <c r="O335" s="2" t="s">
        <v>52</v>
      </c>
      <c r="P335" s="2" t="s">
        <v>52</v>
      </c>
      <c r="Q335" s="2" t="s">
        <v>665</v>
      </c>
      <c r="R335" s="2" t="s">
        <v>62</v>
      </c>
      <c r="S335" s="2" t="s">
        <v>63</v>
      </c>
      <c r="T335" s="2" t="s">
        <v>63</v>
      </c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2" t="s">
        <v>52</v>
      </c>
      <c r="AS335" s="2" t="s">
        <v>52</v>
      </c>
      <c r="AT335" s="3"/>
      <c r="AU335" s="2" t="s">
        <v>696</v>
      </c>
      <c r="AV335" s="3">
        <v>212</v>
      </c>
    </row>
    <row r="336" spans="1:48" ht="30" customHeight="1">
      <c r="A336" s="8" t="s">
        <v>697</v>
      </c>
      <c r="B336" s="8" t="s">
        <v>694</v>
      </c>
      <c r="C336" s="8" t="s">
        <v>70</v>
      </c>
      <c r="D336" s="9">
        <v>381</v>
      </c>
      <c r="E336" s="11">
        <f>TRUNC(일위대가목록!E119,0)</f>
        <v>0</v>
      </c>
      <c r="F336" s="11">
        <f t="shared" si="42"/>
        <v>0</v>
      </c>
      <c r="G336" s="11">
        <f>TRUNC(일위대가목록!F119,0)</f>
        <v>31173</v>
      </c>
      <c r="H336" s="11">
        <f t="shared" si="43"/>
        <v>11876913</v>
      </c>
      <c r="I336" s="11">
        <f>TRUNC(일위대가목록!G119,0)</f>
        <v>0</v>
      </c>
      <c r="J336" s="11">
        <f t="shared" si="44"/>
        <v>0</v>
      </c>
      <c r="K336" s="11">
        <f t="shared" si="45"/>
        <v>31173</v>
      </c>
      <c r="L336" s="11">
        <f t="shared" si="46"/>
        <v>11876913</v>
      </c>
      <c r="M336" s="8" t="s">
        <v>52</v>
      </c>
      <c r="N336" s="2" t="s">
        <v>698</v>
      </c>
      <c r="O336" s="2" t="s">
        <v>52</v>
      </c>
      <c r="P336" s="2" t="s">
        <v>52</v>
      </c>
      <c r="Q336" s="2" t="s">
        <v>665</v>
      </c>
      <c r="R336" s="2" t="s">
        <v>62</v>
      </c>
      <c r="S336" s="2" t="s">
        <v>63</v>
      </c>
      <c r="T336" s="2" t="s">
        <v>63</v>
      </c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2" t="s">
        <v>52</v>
      </c>
      <c r="AS336" s="2" t="s">
        <v>52</v>
      </c>
      <c r="AT336" s="3"/>
      <c r="AU336" s="2" t="s">
        <v>699</v>
      </c>
      <c r="AV336" s="3">
        <v>213</v>
      </c>
    </row>
    <row r="337" spans="1:48" ht="30" customHeight="1">
      <c r="A337" s="8" t="s">
        <v>700</v>
      </c>
      <c r="B337" s="8" t="s">
        <v>701</v>
      </c>
      <c r="C337" s="8" t="s">
        <v>255</v>
      </c>
      <c r="D337" s="9">
        <v>1359</v>
      </c>
      <c r="E337" s="11">
        <f>TRUNC(일위대가목록!E120,0)</f>
        <v>282</v>
      </c>
      <c r="F337" s="11">
        <f t="shared" si="42"/>
        <v>383238</v>
      </c>
      <c r="G337" s="11">
        <f>TRUNC(일위대가목록!F120,0)</f>
        <v>0</v>
      </c>
      <c r="H337" s="11">
        <f t="shared" si="43"/>
        <v>0</v>
      </c>
      <c r="I337" s="11">
        <f>TRUNC(일위대가목록!G120,0)</f>
        <v>0</v>
      </c>
      <c r="J337" s="11">
        <f t="shared" si="44"/>
        <v>0</v>
      </c>
      <c r="K337" s="11">
        <f t="shared" si="45"/>
        <v>282</v>
      </c>
      <c r="L337" s="11">
        <f t="shared" si="46"/>
        <v>383238</v>
      </c>
      <c r="M337" s="8" t="s">
        <v>52</v>
      </c>
      <c r="N337" s="2" t="s">
        <v>702</v>
      </c>
      <c r="O337" s="2" t="s">
        <v>52</v>
      </c>
      <c r="P337" s="2" t="s">
        <v>52</v>
      </c>
      <c r="Q337" s="2" t="s">
        <v>665</v>
      </c>
      <c r="R337" s="2" t="s">
        <v>62</v>
      </c>
      <c r="S337" s="2" t="s">
        <v>63</v>
      </c>
      <c r="T337" s="2" t="s">
        <v>63</v>
      </c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2" t="s">
        <v>52</v>
      </c>
      <c r="AS337" s="2" t="s">
        <v>52</v>
      </c>
      <c r="AT337" s="3"/>
      <c r="AU337" s="2" t="s">
        <v>703</v>
      </c>
      <c r="AV337" s="3">
        <v>206</v>
      </c>
    </row>
    <row r="338" spans="1:48" ht="30" customHeight="1">
      <c r="A338" s="8" t="s">
        <v>704</v>
      </c>
      <c r="B338" s="8" t="s">
        <v>705</v>
      </c>
      <c r="C338" s="8" t="s">
        <v>255</v>
      </c>
      <c r="D338" s="9">
        <v>999</v>
      </c>
      <c r="E338" s="11">
        <f>TRUNC(일위대가목록!E121,0)</f>
        <v>1194</v>
      </c>
      <c r="F338" s="11">
        <f t="shared" si="42"/>
        <v>1192806</v>
      </c>
      <c r="G338" s="11">
        <f>TRUNC(일위대가목록!F121,0)</f>
        <v>0</v>
      </c>
      <c r="H338" s="11">
        <f t="shared" si="43"/>
        <v>0</v>
      </c>
      <c r="I338" s="11">
        <f>TRUNC(일위대가목록!G121,0)</f>
        <v>0</v>
      </c>
      <c r="J338" s="11">
        <f t="shared" si="44"/>
        <v>0</v>
      </c>
      <c r="K338" s="11">
        <f t="shared" si="45"/>
        <v>1194</v>
      </c>
      <c r="L338" s="11">
        <f t="shared" si="46"/>
        <v>1192806</v>
      </c>
      <c r="M338" s="8" t="s">
        <v>52</v>
      </c>
      <c r="N338" s="2" t="s">
        <v>706</v>
      </c>
      <c r="O338" s="2" t="s">
        <v>52</v>
      </c>
      <c r="P338" s="2" t="s">
        <v>52</v>
      </c>
      <c r="Q338" s="2" t="s">
        <v>665</v>
      </c>
      <c r="R338" s="2" t="s">
        <v>62</v>
      </c>
      <c r="S338" s="2" t="s">
        <v>63</v>
      </c>
      <c r="T338" s="2" t="s">
        <v>63</v>
      </c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2" t="s">
        <v>52</v>
      </c>
      <c r="AS338" s="2" t="s">
        <v>52</v>
      </c>
      <c r="AT338" s="3"/>
      <c r="AU338" s="2" t="s">
        <v>707</v>
      </c>
      <c r="AV338" s="3">
        <v>207</v>
      </c>
    </row>
    <row r="339" spans="1:48" ht="30" customHeight="1">
      <c r="A339" s="8" t="s">
        <v>708</v>
      </c>
      <c r="B339" s="8" t="s">
        <v>52</v>
      </c>
      <c r="C339" s="8" t="s">
        <v>255</v>
      </c>
      <c r="D339" s="9">
        <v>999</v>
      </c>
      <c r="E339" s="11">
        <f>TRUNC(일위대가목록!E122,0)</f>
        <v>750</v>
      </c>
      <c r="F339" s="11">
        <f t="shared" si="42"/>
        <v>749250</v>
      </c>
      <c r="G339" s="11">
        <f>TRUNC(일위대가목록!F122,0)</f>
        <v>0</v>
      </c>
      <c r="H339" s="11">
        <f t="shared" si="43"/>
        <v>0</v>
      </c>
      <c r="I339" s="11">
        <f>TRUNC(일위대가목록!G122,0)</f>
        <v>0</v>
      </c>
      <c r="J339" s="11">
        <f t="shared" si="44"/>
        <v>0</v>
      </c>
      <c r="K339" s="11">
        <f t="shared" si="45"/>
        <v>750</v>
      </c>
      <c r="L339" s="11">
        <f t="shared" si="46"/>
        <v>749250</v>
      </c>
      <c r="M339" s="8" t="s">
        <v>52</v>
      </c>
      <c r="N339" s="2" t="s">
        <v>709</v>
      </c>
      <c r="O339" s="2" t="s">
        <v>52</v>
      </c>
      <c r="P339" s="2" t="s">
        <v>52</v>
      </c>
      <c r="Q339" s="2" t="s">
        <v>665</v>
      </c>
      <c r="R339" s="2" t="s">
        <v>62</v>
      </c>
      <c r="S339" s="2" t="s">
        <v>63</v>
      </c>
      <c r="T339" s="2" t="s">
        <v>63</v>
      </c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2" t="s">
        <v>52</v>
      </c>
      <c r="AS339" s="2" t="s">
        <v>52</v>
      </c>
      <c r="AT339" s="3"/>
      <c r="AU339" s="2" t="s">
        <v>710</v>
      </c>
      <c r="AV339" s="3">
        <v>208</v>
      </c>
    </row>
    <row r="340" spans="1:48" ht="30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</row>
    <row r="341" spans="1:48" ht="30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</row>
    <row r="342" spans="1:48" ht="30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</row>
    <row r="343" spans="1:48" ht="30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</row>
    <row r="344" spans="1:48" ht="30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</row>
    <row r="345" spans="1:48" ht="30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</row>
    <row r="346" spans="1:48" ht="30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</row>
    <row r="347" spans="1:48" ht="30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</row>
    <row r="348" spans="1:48" ht="30" customHeight="1">
      <c r="A348" s="8" t="s">
        <v>117</v>
      </c>
      <c r="B348" s="9"/>
      <c r="C348" s="9"/>
      <c r="D348" s="9"/>
      <c r="E348" s="9"/>
      <c r="F348" s="11">
        <f>SUM(F327:F347)</f>
        <v>19011994</v>
      </c>
      <c r="G348" s="9"/>
      <c r="H348" s="11">
        <f>SUM(H327:H347)</f>
        <v>12840725</v>
      </c>
      <c r="I348" s="9"/>
      <c r="J348" s="11">
        <f>SUM(J327:J347)</f>
        <v>0</v>
      </c>
      <c r="K348" s="9"/>
      <c r="L348" s="11">
        <f>SUM(L327:L347)</f>
        <v>31852719</v>
      </c>
      <c r="M348" s="9"/>
      <c r="N348" t="s">
        <v>118</v>
      </c>
    </row>
    <row r="349" spans="1:48" ht="30" customHeight="1">
      <c r="A349" s="8" t="s">
        <v>711</v>
      </c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3"/>
      <c r="O349" s="3"/>
      <c r="P349" s="3"/>
      <c r="Q349" s="2" t="s">
        <v>712</v>
      </c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</row>
    <row r="350" spans="1:48" ht="30" customHeight="1">
      <c r="A350" s="8" t="s">
        <v>713</v>
      </c>
      <c r="B350" s="8" t="s">
        <v>714</v>
      </c>
      <c r="C350" s="8" t="s">
        <v>70</v>
      </c>
      <c r="D350" s="9">
        <v>27</v>
      </c>
      <c r="E350" s="11">
        <f>TRUNC(일위대가목록!E123,0)</f>
        <v>1225</v>
      </c>
      <c r="F350" s="11">
        <f t="shared" ref="F350:F361" si="47">TRUNC(E350*D350, 0)</f>
        <v>33075</v>
      </c>
      <c r="G350" s="11">
        <f>TRUNC(일위대가목록!F123,0)</f>
        <v>15711</v>
      </c>
      <c r="H350" s="11">
        <f t="shared" ref="H350:H361" si="48">TRUNC(G350*D350, 0)</f>
        <v>424197</v>
      </c>
      <c r="I350" s="11">
        <f>TRUNC(일위대가목록!G123,0)</f>
        <v>0</v>
      </c>
      <c r="J350" s="11">
        <f t="shared" ref="J350:J361" si="49">TRUNC(I350*D350, 0)</f>
        <v>0</v>
      </c>
      <c r="K350" s="11">
        <f t="shared" ref="K350:K361" si="50">TRUNC(E350+G350+I350, 0)</f>
        <v>16936</v>
      </c>
      <c r="L350" s="11">
        <f t="shared" ref="L350:L361" si="51">TRUNC(F350+H350+J350, 0)</f>
        <v>457272</v>
      </c>
      <c r="M350" s="8" t="s">
        <v>52</v>
      </c>
      <c r="N350" s="2" t="s">
        <v>715</v>
      </c>
      <c r="O350" s="2" t="s">
        <v>52</v>
      </c>
      <c r="P350" s="2" t="s">
        <v>52</v>
      </c>
      <c r="Q350" s="2" t="s">
        <v>712</v>
      </c>
      <c r="R350" s="2" t="s">
        <v>62</v>
      </c>
      <c r="S350" s="2" t="s">
        <v>63</v>
      </c>
      <c r="T350" s="2" t="s">
        <v>63</v>
      </c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2" t="s">
        <v>52</v>
      </c>
      <c r="AS350" s="2" t="s">
        <v>52</v>
      </c>
      <c r="AT350" s="3"/>
      <c r="AU350" s="2" t="s">
        <v>716</v>
      </c>
      <c r="AV350" s="3">
        <v>215</v>
      </c>
    </row>
    <row r="351" spans="1:48" ht="30" customHeight="1">
      <c r="A351" s="8" t="s">
        <v>713</v>
      </c>
      <c r="B351" s="8" t="s">
        <v>717</v>
      </c>
      <c r="C351" s="8" t="s">
        <v>70</v>
      </c>
      <c r="D351" s="9">
        <v>5</v>
      </c>
      <c r="E351" s="11">
        <f>TRUNC(일위대가목록!E124,0)</f>
        <v>2577</v>
      </c>
      <c r="F351" s="11">
        <f t="shared" si="47"/>
        <v>12885</v>
      </c>
      <c r="G351" s="11">
        <f>TRUNC(일위대가목록!F124,0)</f>
        <v>21452</v>
      </c>
      <c r="H351" s="11">
        <f t="shared" si="48"/>
        <v>107260</v>
      </c>
      <c r="I351" s="11">
        <f>TRUNC(일위대가목록!G124,0)</f>
        <v>154</v>
      </c>
      <c r="J351" s="11">
        <f t="shared" si="49"/>
        <v>770</v>
      </c>
      <c r="K351" s="11">
        <f t="shared" si="50"/>
        <v>24183</v>
      </c>
      <c r="L351" s="11">
        <f t="shared" si="51"/>
        <v>120915</v>
      </c>
      <c r="M351" s="8" t="s">
        <v>52</v>
      </c>
      <c r="N351" s="2" t="s">
        <v>718</v>
      </c>
      <c r="O351" s="2" t="s">
        <v>52</v>
      </c>
      <c r="P351" s="2" t="s">
        <v>52</v>
      </c>
      <c r="Q351" s="2" t="s">
        <v>712</v>
      </c>
      <c r="R351" s="2" t="s">
        <v>62</v>
      </c>
      <c r="S351" s="2" t="s">
        <v>63</v>
      </c>
      <c r="T351" s="2" t="s">
        <v>63</v>
      </c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2" t="s">
        <v>52</v>
      </c>
      <c r="AS351" s="2" t="s">
        <v>52</v>
      </c>
      <c r="AT351" s="3"/>
      <c r="AU351" s="2" t="s">
        <v>719</v>
      </c>
      <c r="AV351" s="3">
        <v>216</v>
      </c>
    </row>
    <row r="352" spans="1:48" ht="30" customHeight="1">
      <c r="A352" s="8" t="s">
        <v>720</v>
      </c>
      <c r="B352" s="8" t="s">
        <v>721</v>
      </c>
      <c r="C352" s="8" t="s">
        <v>70</v>
      </c>
      <c r="D352" s="9">
        <v>439</v>
      </c>
      <c r="E352" s="11">
        <f>TRUNC(일위대가목록!E125,0)</f>
        <v>1186</v>
      </c>
      <c r="F352" s="11">
        <f t="shared" si="47"/>
        <v>520654</v>
      </c>
      <c r="G352" s="11">
        <f>TRUNC(일위대가목록!F125,0)</f>
        <v>9364</v>
      </c>
      <c r="H352" s="11">
        <f t="shared" si="48"/>
        <v>4110796</v>
      </c>
      <c r="I352" s="11">
        <f>TRUNC(일위대가목록!G125,0)</f>
        <v>0</v>
      </c>
      <c r="J352" s="11">
        <f t="shared" si="49"/>
        <v>0</v>
      </c>
      <c r="K352" s="11">
        <f t="shared" si="50"/>
        <v>10550</v>
      </c>
      <c r="L352" s="11">
        <f t="shared" si="51"/>
        <v>4631450</v>
      </c>
      <c r="M352" s="8" t="s">
        <v>52</v>
      </c>
      <c r="N352" s="2" t="s">
        <v>722</v>
      </c>
      <c r="O352" s="2" t="s">
        <v>52</v>
      </c>
      <c r="P352" s="2" t="s">
        <v>52</v>
      </c>
      <c r="Q352" s="2" t="s">
        <v>712</v>
      </c>
      <c r="R352" s="2" t="s">
        <v>62</v>
      </c>
      <c r="S352" s="2" t="s">
        <v>63</v>
      </c>
      <c r="T352" s="2" t="s">
        <v>63</v>
      </c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2" t="s">
        <v>52</v>
      </c>
      <c r="AS352" s="2" t="s">
        <v>52</v>
      </c>
      <c r="AT352" s="3"/>
      <c r="AU352" s="2" t="s">
        <v>723</v>
      </c>
      <c r="AV352" s="3">
        <v>217</v>
      </c>
    </row>
    <row r="353" spans="1:48" ht="30" customHeight="1">
      <c r="A353" s="8" t="s">
        <v>720</v>
      </c>
      <c r="B353" s="8" t="s">
        <v>724</v>
      </c>
      <c r="C353" s="8" t="s">
        <v>70</v>
      </c>
      <c r="D353" s="9">
        <v>240</v>
      </c>
      <c r="E353" s="11">
        <f>TRUNC(일위대가목록!E126,0)</f>
        <v>1222</v>
      </c>
      <c r="F353" s="11">
        <f t="shared" si="47"/>
        <v>293280</v>
      </c>
      <c r="G353" s="11">
        <f>TRUNC(일위대가목록!F126,0)</f>
        <v>6899</v>
      </c>
      <c r="H353" s="11">
        <f t="shared" si="48"/>
        <v>1655760</v>
      </c>
      <c r="I353" s="11">
        <f>TRUNC(일위대가목록!G126,0)</f>
        <v>0</v>
      </c>
      <c r="J353" s="11">
        <f t="shared" si="49"/>
        <v>0</v>
      </c>
      <c r="K353" s="11">
        <f t="shared" si="50"/>
        <v>8121</v>
      </c>
      <c r="L353" s="11">
        <f t="shared" si="51"/>
        <v>1949040</v>
      </c>
      <c r="M353" s="8" t="s">
        <v>52</v>
      </c>
      <c r="N353" s="2" t="s">
        <v>725</v>
      </c>
      <c r="O353" s="2" t="s">
        <v>52</v>
      </c>
      <c r="P353" s="2" t="s">
        <v>52</v>
      </c>
      <c r="Q353" s="2" t="s">
        <v>712</v>
      </c>
      <c r="R353" s="2" t="s">
        <v>62</v>
      </c>
      <c r="S353" s="2" t="s">
        <v>63</v>
      </c>
      <c r="T353" s="2" t="s">
        <v>63</v>
      </c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2" t="s">
        <v>52</v>
      </c>
      <c r="AS353" s="2" t="s">
        <v>52</v>
      </c>
      <c r="AT353" s="3"/>
      <c r="AU353" s="2" t="s">
        <v>726</v>
      </c>
      <c r="AV353" s="3">
        <v>218</v>
      </c>
    </row>
    <row r="354" spans="1:48" ht="30" customHeight="1">
      <c r="A354" s="8" t="s">
        <v>720</v>
      </c>
      <c r="B354" s="8" t="s">
        <v>727</v>
      </c>
      <c r="C354" s="8" t="s">
        <v>70</v>
      </c>
      <c r="D354" s="9">
        <v>76</v>
      </c>
      <c r="E354" s="11">
        <f>TRUNC(일위대가목록!E127,0)</f>
        <v>2014</v>
      </c>
      <c r="F354" s="11">
        <f t="shared" si="47"/>
        <v>153064</v>
      </c>
      <c r="G354" s="11">
        <f>TRUNC(일위대가목록!F127,0)</f>
        <v>12640</v>
      </c>
      <c r="H354" s="11">
        <f t="shared" si="48"/>
        <v>960640</v>
      </c>
      <c r="I354" s="11">
        <f>TRUNC(일위대가목록!G127,0)</f>
        <v>154</v>
      </c>
      <c r="J354" s="11">
        <f t="shared" si="49"/>
        <v>11704</v>
      </c>
      <c r="K354" s="11">
        <f t="shared" si="50"/>
        <v>14808</v>
      </c>
      <c r="L354" s="11">
        <f t="shared" si="51"/>
        <v>1125408</v>
      </c>
      <c r="M354" s="8" t="s">
        <v>52</v>
      </c>
      <c r="N354" s="2" t="s">
        <v>728</v>
      </c>
      <c r="O354" s="2" t="s">
        <v>52</v>
      </c>
      <c r="P354" s="2" t="s">
        <v>52</v>
      </c>
      <c r="Q354" s="2" t="s">
        <v>712</v>
      </c>
      <c r="R354" s="2" t="s">
        <v>62</v>
      </c>
      <c r="S354" s="2" t="s">
        <v>63</v>
      </c>
      <c r="T354" s="2" t="s">
        <v>63</v>
      </c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2" t="s">
        <v>52</v>
      </c>
      <c r="AS354" s="2" t="s">
        <v>52</v>
      </c>
      <c r="AT354" s="3"/>
      <c r="AU354" s="2" t="s">
        <v>729</v>
      </c>
      <c r="AV354" s="3">
        <v>219</v>
      </c>
    </row>
    <row r="355" spans="1:48" ht="30" customHeight="1">
      <c r="A355" s="8" t="s">
        <v>730</v>
      </c>
      <c r="B355" s="8" t="s">
        <v>731</v>
      </c>
      <c r="C355" s="8" t="s">
        <v>70</v>
      </c>
      <c r="D355" s="9">
        <v>425</v>
      </c>
      <c r="E355" s="11">
        <f>TRUNC(일위대가목록!E128,0)</f>
        <v>3659</v>
      </c>
      <c r="F355" s="11">
        <f t="shared" si="47"/>
        <v>1555075</v>
      </c>
      <c r="G355" s="11">
        <f>TRUNC(일위대가목록!F128,0)</f>
        <v>13682</v>
      </c>
      <c r="H355" s="11">
        <f t="shared" si="48"/>
        <v>5814850</v>
      </c>
      <c r="I355" s="11">
        <f>TRUNC(일위대가목록!G128,0)</f>
        <v>117</v>
      </c>
      <c r="J355" s="11">
        <f t="shared" si="49"/>
        <v>49725</v>
      </c>
      <c r="K355" s="11">
        <f t="shared" si="50"/>
        <v>17458</v>
      </c>
      <c r="L355" s="11">
        <f t="shared" si="51"/>
        <v>7419650</v>
      </c>
      <c r="M355" s="8" t="s">
        <v>52</v>
      </c>
      <c r="N355" s="2" t="s">
        <v>732</v>
      </c>
      <c r="O355" s="2" t="s">
        <v>52</v>
      </c>
      <c r="P355" s="2" t="s">
        <v>52</v>
      </c>
      <c r="Q355" s="2" t="s">
        <v>712</v>
      </c>
      <c r="R355" s="2" t="s">
        <v>62</v>
      </c>
      <c r="S355" s="2" t="s">
        <v>63</v>
      </c>
      <c r="T355" s="2" t="s">
        <v>63</v>
      </c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2" t="s">
        <v>52</v>
      </c>
      <c r="AS355" s="2" t="s">
        <v>52</v>
      </c>
      <c r="AT355" s="3"/>
      <c r="AU355" s="2" t="s">
        <v>733</v>
      </c>
      <c r="AV355" s="3">
        <v>220</v>
      </c>
    </row>
    <row r="356" spans="1:48" ht="30" customHeight="1">
      <c r="A356" s="8" t="s">
        <v>730</v>
      </c>
      <c r="B356" s="8" t="s">
        <v>734</v>
      </c>
      <c r="C356" s="8" t="s">
        <v>70</v>
      </c>
      <c r="D356" s="9">
        <v>45</v>
      </c>
      <c r="E356" s="11">
        <f>TRUNC(일위대가목록!E129,0)</f>
        <v>4181</v>
      </c>
      <c r="F356" s="11">
        <f t="shared" si="47"/>
        <v>188145</v>
      </c>
      <c r="G356" s="11">
        <f>TRUNC(일위대가목록!F129,0)</f>
        <v>16418</v>
      </c>
      <c r="H356" s="11">
        <f t="shared" si="48"/>
        <v>738810</v>
      </c>
      <c r="I356" s="11">
        <f>TRUNC(일위대가목록!G129,0)</f>
        <v>117</v>
      </c>
      <c r="J356" s="11">
        <f t="shared" si="49"/>
        <v>5265</v>
      </c>
      <c r="K356" s="11">
        <f t="shared" si="50"/>
        <v>20716</v>
      </c>
      <c r="L356" s="11">
        <f t="shared" si="51"/>
        <v>932220</v>
      </c>
      <c r="M356" s="8" t="s">
        <v>52</v>
      </c>
      <c r="N356" s="2" t="s">
        <v>735</v>
      </c>
      <c r="O356" s="2" t="s">
        <v>52</v>
      </c>
      <c r="P356" s="2" t="s">
        <v>52</v>
      </c>
      <c r="Q356" s="2" t="s">
        <v>712</v>
      </c>
      <c r="R356" s="2" t="s">
        <v>62</v>
      </c>
      <c r="S356" s="2" t="s">
        <v>63</v>
      </c>
      <c r="T356" s="2" t="s">
        <v>63</v>
      </c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2" t="s">
        <v>52</v>
      </c>
      <c r="AS356" s="2" t="s">
        <v>52</v>
      </c>
      <c r="AT356" s="3"/>
      <c r="AU356" s="2" t="s">
        <v>736</v>
      </c>
      <c r="AV356" s="3">
        <v>221</v>
      </c>
    </row>
    <row r="357" spans="1:48" ht="30" customHeight="1">
      <c r="A357" s="8" t="s">
        <v>737</v>
      </c>
      <c r="B357" s="8" t="s">
        <v>738</v>
      </c>
      <c r="C357" s="8" t="s">
        <v>70</v>
      </c>
      <c r="D357" s="9">
        <v>221</v>
      </c>
      <c r="E357" s="11">
        <f>TRUNC(일위대가목록!E130,0)</f>
        <v>1321</v>
      </c>
      <c r="F357" s="11">
        <f t="shared" si="47"/>
        <v>291941</v>
      </c>
      <c r="G357" s="11">
        <f>TRUNC(일위대가목록!F130,0)</f>
        <v>8567</v>
      </c>
      <c r="H357" s="11">
        <f t="shared" si="48"/>
        <v>1893307</v>
      </c>
      <c r="I357" s="11">
        <f>TRUNC(일위대가목록!G130,0)</f>
        <v>0</v>
      </c>
      <c r="J357" s="11">
        <f t="shared" si="49"/>
        <v>0</v>
      </c>
      <c r="K357" s="11">
        <f t="shared" si="50"/>
        <v>9888</v>
      </c>
      <c r="L357" s="11">
        <f t="shared" si="51"/>
        <v>2185248</v>
      </c>
      <c r="M357" s="8" t="s">
        <v>52</v>
      </c>
      <c r="N357" s="2" t="s">
        <v>739</v>
      </c>
      <c r="O357" s="2" t="s">
        <v>52</v>
      </c>
      <c r="P357" s="2" t="s">
        <v>52</v>
      </c>
      <c r="Q357" s="2" t="s">
        <v>712</v>
      </c>
      <c r="R357" s="2" t="s">
        <v>62</v>
      </c>
      <c r="S357" s="2" t="s">
        <v>63</v>
      </c>
      <c r="T357" s="2" t="s">
        <v>63</v>
      </c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2" t="s">
        <v>52</v>
      </c>
      <c r="AS357" s="2" t="s">
        <v>52</v>
      </c>
      <c r="AT357" s="3"/>
      <c r="AU357" s="2" t="s">
        <v>740</v>
      </c>
      <c r="AV357" s="3">
        <v>222</v>
      </c>
    </row>
    <row r="358" spans="1:48" ht="30" customHeight="1">
      <c r="A358" s="8" t="s">
        <v>737</v>
      </c>
      <c r="B358" s="8" t="s">
        <v>741</v>
      </c>
      <c r="C358" s="8" t="s">
        <v>70</v>
      </c>
      <c r="D358" s="9">
        <v>61</v>
      </c>
      <c r="E358" s="11">
        <f>TRUNC(일위대가목록!E131,0)</f>
        <v>2673</v>
      </c>
      <c r="F358" s="11">
        <f t="shared" si="47"/>
        <v>163053</v>
      </c>
      <c r="G358" s="11">
        <f>TRUNC(일위대가목록!F131,0)</f>
        <v>14308</v>
      </c>
      <c r="H358" s="11">
        <f t="shared" si="48"/>
        <v>872788</v>
      </c>
      <c r="I358" s="11">
        <f>TRUNC(일위대가목록!G131,0)</f>
        <v>154</v>
      </c>
      <c r="J358" s="11">
        <f t="shared" si="49"/>
        <v>9394</v>
      </c>
      <c r="K358" s="11">
        <f t="shared" si="50"/>
        <v>17135</v>
      </c>
      <c r="L358" s="11">
        <f t="shared" si="51"/>
        <v>1045235</v>
      </c>
      <c r="M358" s="8" t="s">
        <v>52</v>
      </c>
      <c r="N358" s="2" t="s">
        <v>742</v>
      </c>
      <c r="O358" s="2" t="s">
        <v>52</v>
      </c>
      <c r="P358" s="2" t="s">
        <v>52</v>
      </c>
      <c r="Q358" s="2" t="s">
        <v>712</v>
      </c>
      <c r="R358" s="2" t="s">
        <v>62</v>
      </c>
      <c r="S358" s="2" t="s">
        <v>63</v>
      </c>
      <c r="T358" s="2" t="s">
        <v>63</v>
      </c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2" t="s">
        <v>52</v>
      </c>
      <c r="AS358" s="2" t="s">
        <v>52</v>
      </c>
      <c r="AT358" s="3"/>
      <c r="AU358" s="2" t="s">
        <v>743</v>
      </c>
      <c r="AV358" s="3">
        <v>223</v>
      </c>
    </row>
    <row r="359" spans="1:48" ht="30" customHeight="1">
      <c r="A359" s="8" t="s">
        <v>744</v>
      </c>
      <c r="B359" s="8" t="s">
        <v>52</v>
      </c>
      <c r="C359" s="8" t="s">
        <v>70</v>
      </c>
      <c r="D359" s="9">
        <v>28</v>
      </c>
      <c r="E359" s="11">
        <f>TRUNC(일위대가목록!E132,0)</f>
        <v>3477</v>
      </c>
      <c r="F359" s="11">
        <f t="shared" si="47"/>
        <v>97356</v>
      </c>
      <c r="G359" s="11">
        <f>TRUNC(일위대가목록!F132,0)</f>
        <v>7586</v>
      </c>
      <c r="H359" s="11">
        <f t="shared" si="48"/>
        <v>212408</v>
      </c>
      <c r="I359" s="11">
        <f>TRUNC(일위대가목록!G132,0)</f>
        <v>650</v>
      </c>
      <c r="J359" s="11">
        <f t="shared" si="49"/>
        <v>18200</v>
      </c>
      <c r="K359" s="11">
        <f t="shared" si="50"/>
        <v>11713</v>
      </c>
      <c r="L359" s="11">
        <f t="shared" si="51"/>
        <v>327964</v>
      </c>
      <c r="M359" s="8" t="s">
        <v>52</v>
      </c>
      <c r="N359" s="2" t="s">
        <v>745</v>
      </c>
      <c r="O359" s="2" t="s">
        <v>52</v>
      </c>
      <c r="P359" s="2" t="s">
        <v>52</v>
      </c>
      <c r="Q359" s="2" t="s">
        <v>712</v>
      </c>
      <c r="R359" s="2" t="s">
        <v>62</v>
      </c>
      <c r="S359" s="2" t="s">
        <v>63</v>
      </c>
      <c r="T359" s="2" t="s">
        <v>63</v>
      </c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2" t="s">
        <v>52</v>
      </c>
      <c r="AS359" s="2" t="s">
        <v>52</v>
      </c>
      <c r="AT359" s="3"/>
      <c r="AU359" s="2" t="s">
        <v>746</v>
      </c>
      <c r="AV359" s="3">
        <v>224</v>
      </c>
    </row>
    <row r="360" spans="1:48" ht="30" customHeight="1">
      <c r="A360" s="8" t="s">
        <v>747</v>
      </c>
      <c r="B360" s="8" t="s">
        <v>52</v>
      </c>
      <c r="C360" s="8" t="s">
        <v>359</v>
      </c>
      <c r="D360" s="9">
        <v>1</v>
      </c>
      <c r="E360" s="11">
        <f>TRUNC(일위대가목록!E133,0)</f>
        <v>300000</v>
      </c>
      <c r="F360" s="11">
        <f t="shared" si="47"/>
        <v>300000</v>
      </c>
      <c r="G360" s="11">
        <f>TRUNC(일위대가목록!F133,0)</f>
        <v>0</v>
      </c>
      <c r="H360" s="11">
        <f t="shared" si="48"/>
        <v>0</v>
      </c>
      <c r="I360" s="11">
        <f>TRUNC(일위대가목록!G133,0)</f>
        <v>0</v>
      </c>
      <c r="J360" s="11">
        <f t="shared" si="49"/>
        <v>0</v>
      </c>
      <c r="K360" s="11">
        <f t="shared" si="50"/>
        <v>300000</v>
      </c>
      <c r="L360" s="11">
        <f t="shared" si="51"/>
        <v>300000</v>
      </c>
      <c r="M360" s="8" t="s">
        <v>52</v>
      </c>
      <c r="N360" s="2" t="s">
        <v>748</v>
      </c>
      <c r="O360" s="2" t="s">
        <v>52</v>
      </c>
      <c r="P360" s="2" t="s">
        <v>52</v>
      </c>
      <c r="Q360" s="2" t="s">
        <v>712</v>
      </c>
      <c r="R360" s="2" t="s">
        <v>62</v>
      </c>
      <c r="S360" s="2" t="s">
        <v>63</v>
      </c>
      <c r="T360" s="2" t="s">
        <v>63</v>
      </c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2" t="s">
        <v>52</v>
      </c>
      <c r="AS360" s="2" t="s">
        <v>52</v>
      </c>
      <c r="AT360" s="3"/>
      <c r="AU360" s="2" t="s">
        <v>749</v>
      </c>
      <c r="AV360" s="3">
        <v>225</v>
      </c>
    </row>
    <row r="361" spans="1:48" ht="30" customHeight="1">
      <c r="A361" s="8" t="s">
        <v>750</v>
      </c>
      <c r="B361" s="8" t="s">
        <v>52</v>
      </c>
      <c r="C361" s="8" t="s">
        <v>255</v>
      </c>
      <c r="D361" s="9">
        <v>51</v>
      </c>
      <c r="E361" s="11">
        <f>TRUNC(일위대가목록!E134,0)</f>
        <v>433</v>
      </c>
      <c r="F361" s="11">
        <f t="shared" si="47"/>
        <v>22083</v>
      </c>
      <c r="G361" s="11">
        <f>TRUNC(일위대가목록!F134,0)</f>
        <v>204</v>
      </c>
      <c r="H361" s="11">
        <f t="shared" si="48"/>
        <v>10404</v>
      </c>
      <c r="I361" s="11">
        <f>TRUNC(일위대가목록!G134,0)</f>
        <v>17</v>
      </c>
      <c r="J361" s="11">
        <f t="shared" si="49"/>
        <v>867</v>
      </c>
      <c r="K361" s="11">
        <f t="shared" si="50"/>
        <v>654</v>
      </c>
      <c r="L361" s="11">
        <f t="shared" si="51"/>
        <v>33354</v>
      </c>
      <c r="M361" s="8" t="s">
        <v>52</v>
      </c>
      <c r="N361" s="2" t="s">
        <v>751</v>
      </c>
      <c r="O361" s="2" t="s">
        <v>52</v>
      </c>
      <c r="P361" s="2" t="s">
        <v>52</v>
      </c>
      <c r="Q361" s="2" t="s">
        <v>712</v>
      </c>
      <c r="R361" s="2" t="s">
        <v>62</v>
      </c>
      <c r="S361" s="2" t="s">
        <v>63</v>
      </c>
      <c r="T361" s="2" t="s">
        <v>63</v>
      </c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2" t="s">
        <v>52</v>
      </c>
      <c r="AS361" s="2" t="s">
        <v>52</v>
      </c>
      <c r="AT361" s="3"/>
      <c r="AU361" s="2" t="s">
        <v>752</v>
      </c>
      <c r="AV361" s="3">
        <v>226</v>
      </c>
    </row>
    <row r="362" spans="1:48" ht="30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</row>
    <row r="363" spans="1:48" ht="30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</row>
    <row r="364" spans="1:48" ht="30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</row>
    <row r="365" spans="1:48" ht="30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</row>
    <row r="366" spans="1:48" ht="30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</row>
    <row r="367" spans="1:48" ht="30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</row>
    <row r="368" spans="1:48" ht="30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</row>
    <row r="369" spans="1:48" ht="30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</row>
    <row r="370" spans="1:48" ht="30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</row>
    <row r="371" spans="1:48" ht="30" customHeight="1">
      <c r="A371" s="8" t="s">
        <v>117</v>
      </c>
      <c r="B371" s="9"/>
      <c r="C371" s="9"/>
      <c r="D371" s="9"/>
      <c r="E371" s="9"/>
      <c r="F371" s="11">
        <f>SUM(F350:F370)</f>
        <v>3630611</v>
      </c>
      <c r="G371" s="9"/>
      <c r="H371" s="11">
        <f>SUM(H350:H370)</f>
        <v>16801220</v>
      </c>
      <c r="I371" s="9"/>
      <c r="J371" s="11">
        <f>SUM(J350:J370)</f>
        <v>95925</v>
      </c>
      <c r="K371" s="9"/>
      <c r="L371" s="11">
        <f>SUM(L350:L370)</f>
        <v>20527756</v>
      </c>
      <c r="M371" s="9"/>
      <c r="N371" t="s">
        <v>118</v>
      </c>
    </row>
    <row r="372" spans="1:48" ht="30" customHeight="1">
      <c r="A372" s="8" t="s">
        <v>753</v>
      </c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3"/>
      <c r="O372" s="3"/>
      <c r="P372" s="3"/>
      <c r="Q372" s="2" t="s">
        <v>754</v>
      </c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</row>
    <row r="373" spans="1:48" ht="30" customHeight="1">
      <c r="A373" s="8" t="s">
        <v>755</v>
      </c>
      <c r="B373" s="8" t="s">
        <v>756</v>
      </c>
      <c r="C373" s="8" t="s">
        <v>70</v>
      </c>
      <c r="D373" s="9">
        <v>209</v>
      </c>
      <c r="E373" s="11">
        <f>TRUNC(단가대비표!O129,0)</f>
        <v>64683</v>
      </c>
      <c r="F373" s="11">
        <f t="shared" ref="F373:F397" si="52">TRUNC(E373*D373, 0)</f>
        <v>13518747</v>
      </c>
      <c r="G373" s="11">
        <f>TRUNC(단가대비표!P129,0)</f>
        <v>0</v>
      </c>
      <c r="H373" s="11">
        <f t="shared" ref="H373:H397" si="53">TRUNC(G373*D373, 0)</f>
        <v>0</v>
      </c>
      <c r="I373" s="11">
        <f>TRUNC(단가대비표!V129,0)</f>
        <v>0</v>
      </c>
      <c r="J373" s="11">
        <f t="shared" ref="J373:J397" si="54">TRUNC(I373*D373, 0)</f>
        <v>0</v>
      </c>
      <c r="K373" s="11">
        <f t="shared" ref="K373:K397" si="55">TRUNC(E373+G373+I373, 0)</f>
        <v>64683</v>
      </c>
      <c r="L373" s="11">
        <f t="shared" ref="L373:L397" si="56">TRUNC(F373+H373+J373, 0)</f>
        <v>13518747</v>
      </c>
      <c r="M373" s="8" t="s">
        <v>52</v>
      </c>
      <c r="N373" s="2" t="s">
        <v>757</v>
      </c>
      <c r="O373" s="2" t="s">
        <v>52</v>
      </c>
      <c r="P373" s="2" t="s">
        <v>52</v>
      </c>
      <c r="Q373" s="2" t="s">
        <v>754</v>
      </c>
      <c r="R373" s="2" t="s">
        <v>63</v>
      </c>
      <c r="S373" s="2" t="s">
        <v>63</v>
      </c>
      <c r="T373" s="2" t="s">
        <v>62</v>
      </c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2" t="s">
        <v>52</v>
      </c>
      <c r="AS373" s="2" t="s">
        <v>52</v>
      </c>
      <c r="AT373" s="3"/>
      <c r="AU373" s="2" t="s">
        <v>758</v>
      </c>
      <c r="AV373" s="3">
        <v>228</v>
      </c>
    </row>
    <row r="374" spans="1:48" ht="30" customHeight="1">
      <c r="A374" s="8" t="s">
        <v>755</v>
      </c>
      <c r="B374" s="8" t="s">
        <v>759</v>
      </c>
      <c r="C374" s="8" t="s">
        <v>70</v>
      </c>
      <c r="D374" s="9">
        <v>29</v>
      </c>
      <c r="E374" s="11">
        <f>TRUNC(단가대비표!O130,0)</f>
        <v>28500</v>
      </c>
      <c r="F374" s="11">
        <f t="shared" si="52"/>
        <v>826500</v>
      </c>
      <c r="G374" s="11">
        <f>TRUNC(단가대비표!P130,0)</f>
        <v>0</v>
      </c>
      <c r="H374" s="11">
        <f t="shared" si="53"/>
        <v>0</v>
      </c>
      <c r="I374" s="11">
        <f>TRUNC(단가대비표!V130,0)</f>
        <v>0</v>
      </c>
      <c r="J374" s="11">
        <f t="shared" si="54"/>
        <v>0</v>
      </c>
      <c r="K374" s="11">
        <f t="shared" si="55"/>
        <v>28500</v>
      </c>
      <c r="L374" s="11">
        <f t="shared" si="56"/>
        <v>826500</v>
      </c>
      <c r="M374" s="8" t="s">
        <v>52</v>
      </c>
      <c r="N374" s="2" t="s">
        <v>760</v>
      </c>
      <c r="O374" s="2" t="s">
        <v>52</v>
      </c>
      <c r="P374" s="2" t="s">
        <v>52</v>
      </c>
      <c r="Q374" s="2" t="s">
        <v>754</v>
      </c>
      <c r="R374" s="2" t="s">
        <v>63</v>
      </c>
      <c r="S374" s="2" t="s">
        <v>63</v>
      </c>
      <c r="T374" s="2" t="s">
        <v>62</v>
      </c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2" t="s">
        <v>52</v>
      </c>
      <c r="AS374" s="2" t="s">
        <v>52</v>
      </c>
      <c r="AT374" s="3"/>
      <c r="AU374" s="2" t="s">
        <v>761</v>
      </c>
      <c r="AV374" s="3">
        <v>229</v>
      </c>
    </row>
    <row r="375" spans="1:48" ht="30" customHeight="1">
      <c r="A375" s="8" t="s">
        <v>762</v>
      </c>
      <c r="B375" s="8" t="s">
        <v>763</v>
      </c>
      <c r="C375" s="8" t="s">
        <v>70</v>
      </c>
      <c r="D375" s="9">
        <v>311</v>
      </c>
      <c r="E375" s="11">
        <f>TRUNC(단가대비표!O133,0)</f>
        <v>48000</v>
      </c>
      <c r="F375" s="11">
        <f t="shared" si="52"/>
        <v>14928000</v>
      </c>
      <c r="G375" s="11">
        <f>TRUNC(단가대비표!P133,0)</f>
        <v>0</v>
      </c>
      <c r="H375" s="11">
        <f t="shared" si="53"/>
        <v>0</v>
      </c>
      <c r="I375" s="11">
        <f>TRUNC(단가대비표!V133,0)</f>
        <v>0</v>
      </c>
      <c r="J375" s="11">
        <f t="shared" si="54"/>
        <v>0</v>
      </c>
      <c r="K375" s="11">
        <f t="shared" si="55"/>
        <v>48000</v>
      </c>
      <c r="L375" s="11">
        <f t="shared" si="56"/>
        <v>14928000</v>
      </c>
      <c r="M375" s="8" t="s">
        <v>52</v>
      </c>
      <c r="N375" s="2" t="s">
        <v>764</v>
      </c>
      <c r="O375" s="2" t="s">
        <v>52</v>
      </c>
      <c r="P375" s="2" t="s">
        <v>52</v>
      </c>
      <c r="Q375" s="2" t="s">
        <v>754</v>
      </c>
      <c r="R375" s="2" t="s">
        <v>63</v>
      </c>
      <c r="S375" s="2" t="s">
        <v>63</v>
      </c>
      <c r="T375" s="2" t="s">
        <v>62</v>
      </c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2" t="s">
        <v>52</v>
      </c>
      <c r="AS375" s="2" t="s">
        <v>52</v>
      </c>
      <c r="AT375" s="3"/>
      <c r="AU375" s="2" t="s">
        <v>765</v>
      </c>
      <c r="AV375" s="3">
        <v>230</v>
      </c>
    </row>
    <row r="376" spans="1:48" ht="30" customHeight="1">
      <c r="A376" s="8" t="s">
        <v>766</v>
      </c>
      <c r="B376" s="8" t="s">
        <v>767</v>
      </c>
      <c r="C376" s="8" t="s">
        <v>255</v>
      </c>
      <c r="D376" s="9">
        <v>172</v>
      </c>
      <c r="E376" s="11">
        <f>TRUNC(단가대비표!O134,0)</f>
        <v>1200</v>
      </c>
      <c r="F376" s="11">
        <f t="shared" si="52"/>
        <v>206400</v>
      </c>
      <c r="G376" s="11">
        <f>TRUNC(단가대비표!P134,0)</f>
        <v>0</v>
      </c>
      <c r="H376" s="11">
        <f t="shared" si="53"/>
        <v>0</v>
      </c>
      <c r="I376" s="11">
        <f>TRUNC(단가대비표!V134,0)</f>
        <v>0</v>
      </c>
      <c r="J376" s="11">
        <f t="shared" si="54"/>
        <v>0</v>
      </c>
      <c r="K376" s="11">
        <f t="shared" si="55"/>
        <v>1200</v>
      </c>
      <c r="L376" s="11">
        <f t="shared" si="56"/>
        <v>206400</v>
      </c>
      <c r="M376" s="8" t="s">
        <v>52</v>
      </c>
      <c r="N376" s="2" t="s">
        <v>768</v>
      </c>
      <c r="O376" s="2" t="s">
        <v>52</v>
      </c>
      <c r="P376" s="2" t="s">
        <v>52</v>
      </c>
      <c r="Q376" s="2" t="s">
        <v>754</v>
      </c>
      <c r="R376" s="2" t="s">
        <v>63</v>
      </c>
      <c r="S376" s="2" t="s">
        <v>63</v>
      </c>
      <c r="T376" s="2" t="s">
        <v>62</v>
      </c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2" t="s">
        <v>52</v>
      </c>
      <c r="AS376" s="2" t="s">
        <v>52</v>
      </c>
      <c r="AT376" s="3"/>
      <c r="AU376" s="2" t="s">
        <v>769</v>
      </c>
      <c r="AV376" s="3">
        <v>231</v>
      </c>
    </row>
    <row r="377" spans="1:48" ht="30" customHeight="1">
      <c r="A377" s="8" t="s">
        <v>770</v>
      </c>
      <c r="B377" s="8" t="s">
        <v>771</v>
      </c>
      <c r="C377" s="8" t="s">
        <v>70</v>
      </c>
      <c r="D377" s="9">
        <v>29</v>
      </c>
      <c r="E377" s="11">
        <f>TRUNC(단가대비표!O189,0)</f>
        <v>160000</v>
      </c>
      <c r="F377" s="11">
        <f t="shared" si="52"/>
        <v>4640000</v>
      </c>
      <c r="G377" s="11">
        <f>TRUNC(단가대비표!P189,0)</f>
        <v>0</v>
      </c>
      <c r="H377" s="11">
        <f t="shared" si="53"/>
        <v>0</v>
      </c>
      <c r="I377" s="11">
        <f>TRUNC(단가대비표!V189,0)</f>
        <v>0</v>
      </c>
      <c r="J377" s="11">
        <f t="shared" si="54"/>
        <v>0</v>
      </c>
      <c r="K377" s="11">
        <f t="shared" si="55"/>
        <v>160000</v>
      </c>
      <c r="L377" s="11">
        <f t="shared" si="56"/>
        <v>4640000</v>
      </c>
      <c r="M377" s="8" t="s">
        <v>52</v>
      </c>
      <c r="N377" s="2" t="s">
        <v>772</v>
      </c>
      <c r="O377" s="2" t="s">
        <v>52</v>
      </c>
      <c r="P377" s="2" t="s">
        <v>52</v>
      </c>
      <c r="Q377" s="2" t="s">
        <v>754</v>
      </c>
      <c r="R377" s="2" t="s">
        <v>63</v>
      </c>
      <c r="S377" s="2" t="s">
        <v>63</v>
      </c>
      <c r="T377" s="2" t="s">
        <v>62</v>
      </c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2" t="s">
        <v>52</v>
      </c>
      <c r="AS377" s="2" t="s">
        <v>52</v>
      </c>
      <c r="AT377" s="3"/>
      <c r="AU377" s="2" t="s">
        <v>773</v>
      </c>
      <c r="AV377" s="3">
        <v>232</v>
      </c>
    </row>
    <row r="378" spans="1:48" ht="30" customHeight="1">
      <c r="A378" s="8" t="s">
        <v>774</v>
      </c>
      <c r="B378" s="8" t="s">
        <v>775</v>
      </c>
      <c r="C378" s="8" t="s">
        <v>359</v>
      </c>
      <c r="D378" s="9">
        <v>2</v>
      </c>
      <c r="E378" s="11">
        <f>TRUNC(단가대비표!O190,0)</f>
        <v>100000</v>
      </c>
      <c r="F378" s="11">
        <f t="shared" si="52"/>
        <v>200000</v>
      </c>
      <c r="G378" s="11">
        <f>TRUNC(단가대비표!P190,0)</f>
        <v>0</v>
      </c>
      <c r="H378" s="11">
        <f t="shared" si="53"/>
        <v>0</v>
      </c>
      <c r="I378" s="11">
        <f>TRUNC(단가대비표!V190,0)</f>
        <v>0</v>
      </c>
      <c r="J378" s="11">
        <f t="shared" si="54"/>
        <v>0</v>
      </c>
      <c r="K378" s="11">
        <f t="shared" si="55"/>
        <v>100000</v>
      </c>
      <c r="L378" s="11">
        <f t="shared" si="56"/>
        <v>200000</v>
      </c>
      <c r="M378" s="8" t="s">
        <v>52</v>
      </c>
      <c r="N378" s="2" t="s">
        <v>776</v>
      </c>
      <c r="O378" s="2" t="s">
        <v>52</v>
      </c>
      <c r="P378" s="2" t="s">
        <v>52</v>
      </c>
      <c r="Q378" s="2" t="s">
        <v>754</v>
      </c>
      <c r="R378" s="2" t="s">
        <v>63</v>
      </c>
      <c r="S378" s="2" t="s">
        <v>63</v>
      </c>
      <c r="T378" s="2" t="s">
        <v>62</v>
      </c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2" t="s">
        <v>52</v>
      </c>
      <c r="AS378" s="2" t="s">
        <v>52</v>
      </c>
      <c r="AT378" s="3"/>
      <c r="AU378" s="2" t="s">
        <v>777</v>
      </c>
      <c r="AV378" s="3">
        <v>233</v>
      </c>
    </row>
    <row r="379" spans="1:48" ht="30" customHeight="1">
      <c r="A379" s="8" t="s">
        <v>778</v>
      </c>
      <c r="B379" s="8" t="s">
        <v>52</v>
      </c>
      <c r="C379" s="8" t="s">
        <v>359</v>
      </c>
      <c r="D379" s="9">
        <v>8</v>
      </c>
      <c r="E379" s="11">
        <f>TRUNC(단가대비표!O191,0)</f>
        <v>25000</v>
      </c>
      <c r="F379" s="11">
        <f t="shared" si="52"/>
        <v>200000</v>
      </c>
      <c r="G379" s="11">
        <f>TRUNC(단가대비표!P191,0)</f>
        <v>0</v>
      </c>
      <c r="H379" s="11">
        <f t="shared" si="53"/>
        <v>0</v>
      </c>
      <c r="I379" s="11">
        <f>TRUNC(단가대비표!V191,0)</f>
        <v>0</v>
      </c>
      <c r="J379" s="11">
        <f t="shared" si="54"/>
        <v>0</v>
      </c>
      <c r="K379" s="11">
        <f t="shared" si="55"/>
        <v>25000</v>
      </c>
      <c r="L379" s="11">
        <f t="shared" si="56"/>
        <v>200000</v>
      </c>
      <c r="M379" s="8" t="s">
        <v>52</v>
      </c>
      <c r="N379" s="2" t="s">
        <v>779</v>
      </c>
      <c r="O379" s="2" t="s">
        <v>52</v>
      </c>
      <c r="P379" s="2" t="s">
        <v>52</v>
      </c>
      <c r="Q379" s="2" t="s">
        <v>754</v>
      </c>
      <c r="R379" s="2" t="s">
        <v>63</v>
      </c>
      <c r="S379" s="2" t="s">
        <v>63</v>
      </c>
      <c r="T379" s="2" t="s">
        <v>62</v>
      </c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2" t="s">
        <v>52</v>
      </c>
      <c r="AS379" s="2" t="s">
        <v>52</v>
      </c>
      <c r="AT379" s="3"/>
      <c r="AU379" s="2" t="s">
        <v>780</v>
      </c>
      <c r="AV379" s="3">
        <v>234</v>
      </c>
    </row>
    <row r="380" spans="1:48" ht="30" customHeight="1">
      <c r="A380" s="8" t="s">
        <v>781</v>
      </c>
      <c r="B380" s="8" t="s">
        <v>782</v>
      </c>
      <c r="C380" s="8" t="s">
        <v>359</v>
      </c>
      <c r="D380" s="9">
        <v>2</v>
      </c>
      <c r="E380" s="11">
        <f>TRUNC(단가대비표!O192,0)</f>
        <v>180000</v>
      </c>
      <c r="F380" s="11">
        <f t="shared" si="52"/>
        <v>360000</v>
      </c>
      <c r="G380" s="11">
        <f>TRUNC(단가대비표!P192,0)</f>
        <v>0</v>
      </c>
      <c r="H380" s="11">
        <f t="shared" si="53"/>
        <v>0</v>
      </c>
      <c r="I380" s="11">
        <f>TRUNC(단가대비표!V192,0)</f>
        <v>0</v>
      </c>
      <c r="J380" s="11">
        <f t="shared" si="54"/>
        <v>0</v>
      </c>
      <c r="K380" s="11">
        <f t="shared" si="55"/>
        <v>180000</v>
      </c>
      <c r="L380" s="11">
        <f t="shared" si="56"/>
        <v>360000</v>
      </c>
      <c r="M380" s="8" t="s">
        <v>52</v>
      </c>
      <c r="N380" s="2" t="s">
        <v>783</v>
      </c>
      <c r="O380" s="2" t="s">
        <v>52</v>
      </c>
      <c r="P380" s="2" t="s">
        <v>52</v>
      </c>
      <c r="Q380" s="2" t="s">
        <v>754</v>
      </c>
      <c r="R380" s="2" t="s">
        <v>63</v>
      </c>
      <c r="S380" s="2" t="s">
        <v>63</v>
      </c>
      <c r="T380" s="2" t="s">
        <v>62</v>
      </c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2" t="s">
        <v>52</v>
      </c>
      <c r="AS380" s="2" t="s">
        <v>52</v>
      </c>
      <c r="AT380" s="3"/>
      <c r="AU380" s="2" t="s">
        <v>784</v>
      </c>
      <c r="AV380" s="3">
        <v>235</v>
      </c>
    </row>
    <row r="381" spans="1:48" ht="30" customHeight="1">
      <c r="A381" s="8" t="s">
        <v>785</v>
      </c>
      <c r="B381" s="8" t="s">
        <v>52</v>
      </c>
      <c r="C381" s="8" t="s">
        <v>359</v>
      </c>
      <c r="D381" s="9">
        <v>2</v>
      </c>
      <c r="E381" s="11">
        <f>TRUNC(단가대비표!O193,0)</f>
        <v>10000</v>
      </c>
      <c r="F381" s="11">
        <f t="shared" si="52"/>
        <v>20000</v>
      </c>
      <c r="G381" s="11">
        <f>TRUNC(단가대비표!P193,0)</f>
        <v>0</v>
      </c>
      <c r="H381" s="11">
        <f t="shared" si="53"/>
        <v>0</v>
      </c>
      <c r="I381" s="11">
        <f>TRUNC(단가대비표!V193,0)</f>
        <v>0</v>
      </c>
      <c r="J381" s="11">
        <f t="shared" si="54"/>
        <v>0</v>
      </c>
      <c r="K381" s="11">
        <f t="shared" si="55"/>
        <v>10000</v>
      </c>
      <c r="L381" s="11">
        <f t="shared" si="56"/>
        <v>20000</v>
      </c>
      <c r="M381" s="8" t="s">
        <v>52</v>
      </c>
      <c r="N381" s="2" t="s">
        <v>786</v>
      </c>
      <c r="O381" s="2" t="s">
        <v>52</v>
      </c>
      <c r="P381" s="2" t="s">
        <v>52</v>
      </c>
      <c r="Q381" s="2" t="s">
        <v>754</v>
      </c>
      <c r="R381" s="2" t="s">
        <v>63</v>
      </c>
      <c r="S381" s="2" t="s">
        <v>63</v>
      </c>
      <c r="T381" s="2" t="s">
        <v>62</v>
      </c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2" t="s">
        <v>52</v>
      </c>
      <c r="AS381" s="2" t="s">
        <v>52</v>
      </c>
      <c r="AT381" s="3"/>
      <c r="AU381" s="2" t="s">
        <v>787</v>
      </c>
      <c r="AV381" s="3">
        <v>236</v>
      </c>
    </row>
    <row r="382" spans="1:48" ht="30" customHeight="1">
      <c r="A382" s="8" t="s">
        <v>788</v>
      </c>
      <c r="B382" s="8" t="s">
        <v>789</v>
      </c>
      <c r="C382" s="8" t="s">
        <v>70</v>
      </c>
      <c r="D382" s="9">
        <v>439</v>
      </c>
      <c r="E382" s="11">
        <f>TRUNC(일위대가목록!E135,0)</f>
        <v>27604</v>
      </c>
      <c r="F382" s="11">
        <f t="shared" si="52"/>
        <v>12118156</v>
      </c>
      <c r="G382" s="11">
        <f>TRUNC(일위대가목록!F135,0)</f>
        <v>12557</v>
      </c>
      <c r="H382" s="11">
        <f t="shared" si="53"/>
        <v>5512523</v>
      </c>
      <c r="I382" s="11">
        <f>TRUNC(일위대가목록!G135,0)</f>
        <v>0</v>
      </c>
      <c r="J382" s="11">
        <f t="shared" si="54"/>
        <v>0</v>
      </c>
      <c r="K382" s="11">
        <f t="shared" si="55"/>
        <v>40161</v>
      </c>
      <c r="L382" s="11">
        <f t="shared" si="56"/>
        <v>17630679</v>
      </c>
      <c r="M382" s="8" t="s">
        <v>52</v>
      </c>
      <c r="N382" s="2" t="s">
        <v>790</v>
      </c>
      <c r="O382" s="2" t="s">
        <v>52</v>
      </c>
      <c r="P382" s="2" t="s">
        <v>52</v>
      </c>
      <c r="Q382" s="2" t="s">
        <v>754</v>
      </c>
      <c r="R382" s="2" t="s">
        <v>62</v>
      </c>
      <c r="S382" s="2" t="s">
        <v>63</v>
      </c>
      <c r="T382" s="2" t="s">
        <v>63</v>
      </c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2" t="s">
        <v>52</v>
      </c>
      <c r="AS382" s="2" t="s">
        <v>52</v>
      </c>
      <c r="AT382" s="3"/>
      <c r="AU382" s="2" t="s">
        <v>791</v>
      </c>
      <c r="AV382" s="3">
        <v>239</v>
      </c>
    </row>
    <row r="383" spans="1:48" ht="30" customHeight="1">
      <c r="A383" s="8" t="s">
        <v>792</v>
      </c>
      <c r="B383" s="8" t="s">
        <v>793</v>
      </c>
      <c r="C383" s="8" t="s">
        <v>70</v>
      </c>
      <c r="D383" s="9">
        <v>449</v>
      </c>
      <c r="E383" s="11">
        <f>TRUNC(일위대가목록!E136,0)</f>
        <v>8758</v>
      </c>
      <c r="F383" s="11">
        <f t="shared" si="52"/>
        <v>3932342</v>
      </c>
      <c r="G383" s="11">
        <f>TRUNC(일위대가목록!F136,0)</f>
        <v>10734</v>
      </c>
      <c r="H383" s="11">
        <f t="shared" si="53"/>
        <v>4819566</v>
      </c>
      <c r="I383" s="11">
        <f>TRUNC(일위대가목록!G136,0)</f>
        <v>322</v>
      </c>
      <c r="J383" s="11">
        <f t="shared" si="54"/>
        <v>144578</v>
      </c>
      <c r="K383" s="11">
        <f t="shared" si="55"/>
        <v>19814</v>
      </c>
      <c r="L383" s="11">
        <f t="shared" si="56"/>
        <v>8896486</v>
      </c>
      <c r="M383" s="8" t="s">
        <v>52</v>
      </c>
      <c r="N383" s="2" t="s">
        <v>794</v>
      </c>
      <c r="O383" s="2" t="s">
        <v>52</v>
      </c>
      <c r="P383" s="2" t="s">
        <v>52</v>
      </c>
      <c r="Q383" s="2" t="s">
        <v>754</v>
      </c>
      <c r="R383" s="2" t="s">
        <v>62</v>
      </c>
      <c r="S383" s="2" t="s">
        <v>63</v>
      </c>
      <c r="T383" s="2" t="s">
        <v>63</v>
      </c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2" t="s">
        <v>52</v>
      </c>
      <c r="AS383" s="2" t="s">
        <v>52</v>
      </c>
      <c r="AT383" s="3"/>
      <c r="AU383" s="2" t="s">
        <v>795</v>
      </c>
      <c r="AV383" s="3">
        <v>240</v>
      </c>
    </row>
    <row r="384" spans="1:48" ht="30" customHeight="1">
      <c r="A384" s="8" t="s">
        <v>796</v>
      </c>
      <c r="B384" s="8" t="s">
        <v>797</v>
      </c>
      <c r="C384" s="8" t="s">
        <v>70</v>
      </c>
      <c r="D384" s="9">
        <v>156</v>
      </c>
      <c r="E384" s="11">
        <f>TRUNC(일위대가목록!E137,0)</f>
        <v>4558</v>
      </c>
      <c r="F384" s="11">
        <f t="shared" si="52"/>
        <v>711048</v>
      </c>
      <c r="G384" s="11">
        <f>TRUNC(일위대가목록!F137,0)</f>
        <v>10734</v>
      </c>
      <c r="H384" s="11">
        <f t="shared" si="53"/>
        <v>1674504</v>
      </c>
      <c r="I384" s="11">
        <f>TRUNC(일위대가목록!G137,0)</f>
        <v>322</v>
      </c>
      <c r="J384" s="11">
        <f t="shared" si="54"/>
        <v>50232</v>
      </c>
      <c r="K384" s="11">
        <f t="shared" si="55"/>
        <v>15614</v>
      </c>
      <c r="L384" s="11">
        <f t="shared" si="56"/>
        <v>2435784</v>
      </c>
      <c r="M384" s="8" t="s">
        <v>52</v>
      </c>
      <c r="N384" s="2" t="s">
        <v>798</v>
      </c>
      <c r="O384" s="2" t="s">
        <v>52</v>
      </c>
      <c r="P384" s="2" t="s">
        <v>52</v>
      </c>
      <c r="Q384" s="2" t="s">
        <v>754</v>
      </c>
      <c r="R384" s="2" t="s">
        <v>62</v>
      </c>
      <c r="S384" s="2" t="s">
        <v>63</v>
      </c>
      <c r="T384" s="2" t="s">
        <v>63</v>
      </c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2" t="s">
        <v>52</v>
      </c>
      <c r="AS384" s="2" t="s">
        <v>52</v>
      </c>
      <c r="AT384" s="3"/>
      <c r="AU384" s="2" t="s">
        <v>799</v>
      </c>
      <c r="AV384" s="3">
        <v>241</v>
      </c>
    </row>
    <row r="385" spans="1:48" ht="30" customHeight="1">
      <c r="A385" s="8" t="s">
        <v>800</v>
      </c>
      <c r="B385" s="8" t="s">
        <v>801</v>
      </c>
      <c r="C385" s="8" t="s">
        <v>70</v>
      </c>
      <c r="D385" s="9">
        <v>652</v>
      </c>
      <c r="E385" s="11">
        <f>TRUNC(일위대가목록!E138,0)</f>
        <v>32301</v>
      </c>
      <c r="F385" s="11">
        <f t="shared" si="52"/>
        <v>21060252</v>
      </c>
      <c r="G385" s="11">
        <f>TRUNC(일위대가목록!F138,0)</f>
        <v>12061</v>
      </c>
      <c r="H385" s="11">
        <f t="shared" si="53"/>
        <v>7863772</v>
      </c>
      <c r="I385" s="11">
        <f>TRUNC(일위대가목록!G138,0)</f>
        <v>0</v>
      </c>
      <c r="J385" s="11">
        <f t="shared" si="54"/>
        <v>0</v>
      </c>
      <c r="K385" s="11">
        <f t="shared" si="55"/>
        <v>44362</v>
      </c>
      <c r="L385" s="11">
        <f t="shared" si="56"/>
        <v>28924024</v>
      </c>
      <c r="M385" s="8" t="s">
        <v>52</v>
      </c>
      <c r="N385" s="2" t="s">
        <v>802</v>
      </c>
      <c r="O385" s="2" t="s">
        <v>52</v>
      </c>
      <c r="P385" s="2" t="s">
        <v>52</v>
      </c>
      <c r="Q385" s="2" t="s">
        <v>754</v>
      </c>
      <c r="R385" s="2" t="s">
        <v>62</v>
      </c>
      <c r="S385" s="2" t="s">
        <v>63</v>
      </c>
      <c r="T385" s="2" t="s">
        <v>63</v>
      </c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2" t="s">
        <v>52</v>
      </c>
      <c r="AS385" s="2" t="s">
        <v>52</v>
      </c>
      <c r="AT385" s="3"/>
      <c r="AU385" s="2" t="s">
        <v>803</v>
      </c>
      <c r="AV385" s="3">
        <v>242</v>
      </c>
    </row>
    <row r="386" spans="1:48" ht="30" customHeight="1">
      <c r="A386" s="8" t="s">
        <v>804</v>
      </c>
      <c r="B386" s="8" t="s">
        <v>805</v>
      </c>
      <c r="C386" s="8" t="s">
        <v>70</v>
      </c>
      <c r="D386" s="9">
        <v>392</v>
      </c>
      <c r="E386" s="11">
        <f>TRUNC(일위대가목록!E139,0)</f>
        <v>45760</v>
      </c>
      <c r="F386" s="11">
        <f t="shared" si="52"/>
        <v>17937920</v>
      </c>
      <c r="G386" s="11">
        <f>TRUNC(일위대가목록!F139,0)</f>
        <v>7703</v>
      </c>
      <c r="H386" s="11">
        <f t="shared" si="53"/>
        <v>3019576</v>
      </c>
      <c r="I386" s="11">
        <f>TRUNC(일위대가목록!G139,0)</f>
        <v>0</v>
      </c>
      <c r="J386" s="11">
        <f t="shared" si="54"/>
        <v>0</v>
      </c>
      <c r="K386" s="11">
        <f t="shared" si="55"/>
        <v>53463</v>
      </c>
      <c r="L386" s="11">
        <f t="shared" si="56"/>
        <v>20957496</v>
      </c>
      <c r="M386" s="8" t="s">
        <v>52</v>
      </c>
      <c r="N386" s="2" t="s">
        <v>806</v>
      </c>
      <c r="O386" s="2" t="s">
        <v>52</v>
      </c>
      <c r="P386" s="2" t="s">
        <v>52</v>
      </c>
      <c r="Q386" s="2" t="s">
        <v>754</v>
      </c>
      <c r="R386" s="2" t="s">
        <v>62</v>
      </c>
      <c r="S386" s="2" t="s">
        <v>63</v>
      </c>
      <c r="T386" s="2" t="s">
        <v>63</v>
      </c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2" t="s">
        <v>52</v>
      </c>
      <c r="AS386" s="2" t="s">
        <v>52</v>
      </c>
      <c r="AT386" s="3"/>
      <c r="AU386" s="2" t="s">
        <v>807</v>
      </c>
      <c r="AV386" s="3">
        <v>243</v>
      </c>
    </row>
    <row r="387" spans="1:48" ht="30" customHeight="1">
      <c r="A387" s="8" t="s">
        <v>804</v>
      </c>
      <c r="B387" s="8" t="s">
        <v>808</v>
      </c>
      <c r="C387" s="8" t="s">
        <v>70</v>
      </c>
      <c r="D387" s="9">
        <v>463</v>
      </c>
      <c r="E387" s="11">
        <f>TRUNC(일위대가목록!E140,0)</f>
        <v>63360</v>
      </c>
      <c r="F387" s="11">
        <f t="shared" si="52"/>
        <v>29335680</v>
      </c>
      <c r="G387" s="11">
        <f>TRUNC(일위대가목록!F140,0)</f>
        <v>7703</v>
      </c>
      <c r="H387" s="11">
        <f t="shared" si="53"/>
        <v>3566489</v>
      </c>
      <c r="I387" s="11">
        <f>TRUNC(일위대가목록!G140,0)</f>
        <v>0</v>
      </c>
      <c r="J387" s="11">
        <f t="shared" si="54"/>
        <v>0</v>
      </c>
      <c r="K387" s="11">
        <f t="shared" si="55"/>
        <v>71063</v>
      </c>
      <c r="L387" s="11">
        <f t="shared" si="56"/>
        <v>32902169</v>
      </c>
      <c r="M387" s="8" t="s">
        <v>52</v>
      </c>
      <c r="N387" s="2" t="s">
        <v>809</v>
      </c>
      <c r="O387" s="2" t="s">
        <v>52</v>
      </c>
      <c r="P387" s="2" t="s">
        <v>52</v>
      </c>
      <c r="Q387" s="2" t="s">
        <v>754</v>
      </c>
      <c r="R387" s="2" t="s">
        <v>62</v>
      </c>
      <c r="S387" s="2" t="s">
        <v>63</v>
      </c>
      <c r="T387" s="2" t="s">
        <v>63</v>
      </c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2" t="s">
        <v>52</v>
      </c>
      <c r="AS387" s="2" t="s">
        <v>52</v>
      </c>
      <c r="AT387" s="3"/>
      <c r="AU387" s="2" t="s">
        <v>810</v>
      </c>
      <c r="AV387" s="3">
        <v>244</v>
      </c>
    </row>
    <row r="388" spans="1:48" ht="30" customHeight="1">
      <c r="A388" s="8" t="s">
        <v>811</v>
      </c>
      <c r="B388" s="8" t="s">
        <v>812</v>
      </c>
      <c r="C388" s="8" t="s">
        <v>70</v>
      </c>
      <c r="D388" s="9">
        <v>113</v>
      </c>
      <c r="E388" s="11">
        <f>TRUNC(일위대가목록!E141,0)</f>
        <v>3752</v>
      </c>
      <c r="F388" s="11">
        <f t="shared" si="52"/>
        <v>423976</v>
      </c>
      <c r="G388" s="11">
        <f>TRUNC(일위대가목록!F141,0)</f>
        <v>1957</v>
      </c>
      <c r="H388" s="11">
        <f t="shared" si="53"/>
        <v>221141</v>
      </c>
      <c r="I388" s="11">
        <f>TRUNC(일위대가목록!G141,0)</f>
        <v>0</v>
      </c>
      <c r="J388" s="11">
        <f t="shared" si="54"/>
        <v>0</v>
      </c>
      <c r="K388" s="11">
        <f t="shared" si="55"/>
        <v>5709</v>
      </c>
      <c r="L388" s="11">
        <f t="shared" si="56"/>
        <v>645117</v>
      </c>
      <c r="M388" s="8" t="s">
        <v>52</v>
      </c>
      <c r="N388" s="2" t="s">
        <v>813</v>
      </c>
      <c r="O388" s="2" t="s">
        <v>52</v>
      </c>
      <c r="P388" s="2" t="s">
        <v>52</v>
      </c>
      <c r="Q388" s="2" t="s">
        <v>754</v>
      </c>
      <c r="R388" s="2" t="s">
        <v>62</v>
      </c>
      <c r="S388" s="2" t="s">
        <v>63</v>
      </c>
      <c r="T388" s="2" t="s">
        <v>63</v>
      </c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2" t="s">
        <v>52</v>
      </c>
      <c r="AS388" s="2" t="s">
        <v>52</v>
      </c>
      <c r="AT388" s="3"/>
      <c r="AU388" s="2" t="s">
        <v>814</v>
      </c>
      <c r="AV388" s="3">
        <v>245</v>
      </c>
    </row>
    <row r="389" spans="1:48" ht="30" customHeight="1">
      <c r="A389" s="8" t="s">
        <v>815</v>
      </c>
      <c r="B389" s="8" t="s">
        <v>801</v>
      </c>
      <c r="C389" s="8" t="s">
        <v>70</v>
      </c>
      <c r="D389" s="9">
        <v>394</v>
      </c>
      <c r="E389" s="11">
        <f>TRUNC(일위대가목록!E142,0)</f>
        <v>30240</v>
      </c>
      <c r="F389" s="11">
        <f t="shared" si="52"/>
        <v>11914560</v>
      </c>
      <c r="G389" s="11">
        <f>TRUNC(일위대가목록!F142,0)</f>
        <v>2272</v>
      </c>
      <c r="H389" s="11">
        <f t="shared" si="53"/>
        <v>895168</v>
      </c>
      <c r="I389" s="11">
        <f>TRUNC(일위대가목록!G142,0)</f>
        <v>0</v>
      </c>
      <c r="J389" s="11">
        <f t="shared" si="54"/>
        <v>0</v>
      </c>
      <c r="K389" s="11">
        <f t="shared" si="55"/>
        <v>32512</v>
      </c>
      <c r="L389" s="11">
        <f t="shared" si="56"/>
        <v>12809728</v>
      </c>
      <c r="M389" s="8" t="s">
        <v>52</v>
      </c>
      <c r="N389" s="2" t="s">
        <v>816</v>
      </c>
      <c r="O389" s="2" t="s">
        <v>52</v>
      </c>
      <c r="P389" s="2" t="s">
        <v>52</v>
      </c>
      <c r="Q389" s="2" t="s">
        <v>754</v>
      </c>
      <c r="R389" s="2" t="s">
        <v>62</v>
      </c>
      <c r="S389" s="2" t="s">
        <v>63</v>
      </c>
      <c r="T389" s="2" t="s">
        <v>63</v>
      </c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2" t="s">
        <v>52</v>
      </c>
      <c r="AS389" s="2" t="s">
        <v>52</v>
      </c>
      <c r="AT389" s="3"/>
      <c r="AU389" s="2" t="s">
        <v>817</v>
      </c>
      <c r="AV389" s="3">
        <v>246</v>
      </c>
    </row>
    <row r="390" spans="1:48" ht="30" customHeight="1">
      <c r="A390" s="8" t="s">
        <v>818</v>
      </c>
      <c r="B390" s="8" t="s">
        <v>819</v>
      </c>
      <c r="C390" s="8" t="s">
        <v>70</v>
      </c>
      <c r="D390" s="9">
        <v>343</v>
      </c>
      <c r="E390" s="11">
        <f>TRUNC(일위대가목록!E143,0)</f>
        <v>372</v>
      </c>
      <c r="F390" s="11">
        <f t="shared" si="52"/>
        <v>127596</v>
      </c>
      <c r="G390" s="11">
        <f>TRUNC(일위대가목록!F143,0)</f>
        <v>1073</v>
      </c>
      <c r="H390" s="11">
        <f t="shared" si="53"/>
        <v>368039</v>
      </c>
      <c r="I390" s="11">
        <f>TRUNC(일위대가목록!G143,0)</f>
        <v>0</v>
      </c>
      <c r="J390" s="11">
        <f t="shared" si="54"/>
        <v>0</v>
      </c>
      <c r="K390" s="11">
        <f t="shared" si="55"/>
        <v>1445</v>
      </c>
      <c r="L390" s="11">
        <f t="shared" si="56"/>
        <v>495635</v>
      </c>
      <c r="M390" s="8" t="s">
        <v>52</v>
      </c>
      <c r="N390" s="2" t="s">
        <v>820</v>
      </c>
      <c r="O390" s="2" t="s">
        <v>52</v>
      </c>
      <c r="P390" s="2" t="s">
        <v>52</v>
      </c>
      <c r="Q390" s="2" t="s">
        <v>754</v>
      </c>
      <c r="R390" s="2" t="s">
        <v>62</v>
      </c>
      <c r="S390" s="2" t="s">
        <v>63</v>
      </c>
      <c r="T390" s="2" t="s">
        <v>63</v>
      </c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2" t="s">
        <v>52</v>
      </c>
      <c r="AS390" s="2" t="s">
        <v>52</v>
      </c>
      <c r="AT390" s="3"/>
      <c r="AU390" s="2" t="s">
        <v>821</v>
      </c>
      <c r="AV390" s="3">
        <v>247</v>
      </c>
    </row>
    <row r="391" spans="1:48" ht="30" customHeight="1">
      <c r="A391" s="8" t="s">
        <v>822</v>
      </c>
      <c r="B391" s="8" t="s">
        <v>823</v>
      </c>
      <c r="C391" s="8" t="s">
        <v>70</v>
      </c>
      <c r="D391" s="9">
        <v>86</v>
      </c>
      <c r="E391" s="11">
        <f>TRUNC(일위대가목록!E144,0)</f>
        <v>24717</v>
      </c>
      <c r="F391" s="11">
        <f t="shared" si="52"/>
        <v>2125662</v>
      </c>
      <c r="G391" s="11">
        <f>TRUNC(일위대가목록!F144,0)</f>
        <v>59081</v>
      </c>
      <c r="H391" s="11">
        <f t="shared" si="53"/>
        <v>5080966</v>
      </c>
      <c r="I391" s="11">
        <f>TRUNC(일위대가목록!G144,0)</f>
        <v>0</v>
      </c>
      <c r="J391" s="11">
        <f t="shared" si="54"/>
        <v>0</v>
      </c>
      <c r="K391" s="11">
        <f t="shared" si="55"/>
        <v>83798</v>
      </c>
      <c r="L391" s="11">
        <f t="shared" si="56"/>
        <v>7206628</v>
      </c>
      <c r="M391" s="8" t="s">
        <v>52</v>
      </c>
      <c r="N391" s="2" t="s">
        <v>824</v>
      </c>
      <c r="O391" s="2" t="s">
        <v>52</v>
      </c>
      <c r="P391" s="2" t="s">
        <v>52</v>
      </c>
      <c r="Q391" s="2" t="s">
        <v>754</v>
      </c>
      <c r="R391" s="2" t="s">
        <v>62</v>
      </c>
      <c r="S391" s="2" t="s">
        <v>63</v>
      </c>
      <c r="T391" s="2" t="s">
        <v>63</v>
      </c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2" t="s">
        <v>52</v>
      </c>
      <c r="AS391" s="2" t="s">
        <v>52</v>
      </c>
      <c r="AT391" s="3"/>
      <c r="AU391" s="2" t="s">
        <v>825</v>
      </c>
      <c r="AV391" s="3">
        <v>248</v>
      </c>
    </row>
    <row r="392" spans="1:48" ht="30" customHeight="1">
      <c r="A392" s="8" t="s">
        <v>826</v>
      </c>
      <c r="B392" s="8" t="s">
        <v>827</v>
      </c>
      <c r="C392" s="8" t="s">
        <v>359</v>
      </c>
      <c r="D392" s="9">
        <v>125</v>
      </c>
      <c r="E392" s="11">
        <f>TRUNC(일위대가목록!E145,0)</f>
        <v>8000</v>
      </c>
      <c r="F392" s="11">
        <f t="shared" si="52"/>
        <v>1000000</v>
      </c>
      <c r="G392" s="11">
        <f>TRUNC(일위대가목록!F145,0)</f>
        <v>3152</v>
      </c>
      <c r="H392" s="11">
        <f t="shared" si="53"/>
        <v>394000</v>
      </c>
      <c r="I392" s="11">
        <f>TRUNC(일위대가목록!G145,0)</f>
        <v>0</v>
      </c>
      <c r="J392" s="11">
        <f t="shared" si="54"/>
        <v>0</v>
      </c>
      <c r="K392" s="11">
        <f t="shared" si="55"/>
        <v>11152</v>
      </c>
      <c r="L392" s="11">
        <f t="shared" si="56"/>
        <v>1394000</v>
      </c>
      <c r="M392" s="8" t="s">
        <v>52</v>
      </c>
      <c r="N392" s="2" t="s">
        <v>828</v>
      </c>
      <c r="O392" s="2" t="s">
        <v>52</v>
      </c>
      <c r="P392" s="2" t="s">
        <v>52</v>
      </c>
      <c r="Q392" s="2" t="s">
        <v>754</v>
      </c>
      <c r="R392" s="2" t="s">
        <v>62</v>
      </c>
      <c r="S392" s="2" t="s">
        <v>63</v>
      </c>
      <c r="T392" s="2" t="s">
        <v>63</v>
      </c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2" t="s">
        <v>52</v>
      </c>
      <c r="AS392" s="2" t="s">
        <v>52</v>
      </c>
      <c r="AT392" s="3"/>
      <c r="AU392" s="2" t="s">
        <v>829</v>
      </c>
      <c r="AV392" s="3">
        <v>251</v>
      </c>
    </row>
    <row r="393" spans="1:48" ht="30" customHeight="1">
      <c r="A393" s="8" t="s">
        <v>830</v>
      </c>
      <c r="B393" s="8" t="s">
        <v>831</v>
      </c>
      <c r="C393" s="8" t="s">
        <v>359</v>
      </c>
      <c r="D393" s="9">
        <v>6</v>
      </c>
      <c r="E393" s="11">
        <f>TRUNC(일위대가목록!E146,0)</f>
        <v>40000</v>
      </c>
      <c r="F393" s="11">
        <f t="shared" si="52"/>
        <v>240000</v>
      </c>
      <c r="G393" s="11">
        <f>TRUNC(일위대가목록!F146,0)</f>
        <v>0</v>
      </c>
      <c r="H393" s="11">
        <f t="shared" si="53"/>
        <v>0</v>
      </c>
      <c r="I393" s="11">
        <f>TRUNC(일위대가목록!G146,0)</f>
        <v>0</v>
      </c>
      <c r="J393" s="11">
        <f t="shared" si="54"/>
        <v>0</v>
      </c>
      <c r="K393" s="11">
        <f t="shared" si="55"/>
        <v>40000</v>
      </c>
      <c r="L393" s="11">
        <f t="shared" si="56"/>
        <v>240000</v>
      </c>
      <c r="M393" s="8" t="s">
        <v>52</v>
      </c>
      <c r="N393" s="2" t="s">
        <v>832</v>
      </c>
      <c r="O393" s="2" t="s">
        <v>52</v>
      </c>
      <c r="P393" s="2" t="s">
        <v>52</v>
      </c>
      <c r="Q393" s="2" t="s">
        <v>754</v>
      </c>
      <c r="R393" s="2" t="s">
        <v>62</v>
      </c>
      <c r="S393" s="2" t="s">
        <v>63</v>
      </c>
      <c r="T393" s="2" t="s">
        <v>63</v>
      </c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2" t="s">
        <v>52</v>
      </c>
      <c r="AS393" s="2" t="s">
        <v>52</v>
      </c>
      <c r="AT393" s="3"/>
      <c r="AU393" s="2" t="s">
        <v>833</v>
      </c>
      <c r="AV393" s="3">
        <v>255</v>
      </c>
    </row>
    <row r="394" spans="1:48" ht="30" customHeight="1">
      <c r="A394" s="8" t="s">
        <v>834</v>
      </c>
      <c r="B394" s="8" t="s">
        <v>835</v>
      </c>
      <c r="C394" s="8" t="s">
        <v>359</v>
      </c>
      <c r="D394" s="9">
        <v>1</v>
      </c>
      <c r="E394" s="11">
        <f>TRUNC(일위대가목록!E147,0)</f>
        <v>70000</v>
      </c>
      <c r="F394" s="11">
        <f t="shared" si="52"/>
        <v>70000</v>
      </c>
      <c r="G394" s="11">
        <f>TRUNC(일위대가목록!F147,0)</f>
        <v>0</v>
      </c>
      <c r="H394" s="11">
        <f t="shared" si="53"/>
        <v>0</v>
      </c>
      <c r="I394" s="11">
        <f>TRUNC(일위대가목록!G147,0)</f>
        <v>0</v>
      </c>
      <c r="J394" s="11">
        <f t="shared" si="54"/>
        <v>0</v>
      </c>
      <c r="K394" s="11">
        <f t="shared" si="55"/>
        <v>70000</v>
      </c>
      <c r="L394" s="11">
        <f t="shared" si="56"/>
        <v>70000</v>
      </c>
      <c r="M394" s="8" t="s">
        <v>52</v>
      </c>
      <c r="N394" s="2" t="s">
        <v>836</v>
      </c>
      <c r="O394" s="2" t="s">
        <v>52</v>
      </c>
      <c r="P394" s="2" t="s">
        <v>52</v>
      </c>
      <c r="Q394" s="2" t="s">
        <v>754</v>
      </c>
      <c r="R394" s="2" t="s">
        <v>62</v>
      </c>
      <c r="S394" s="2" t="s">
        <v>63</v>
      </c>
      <c r="T394" s="2" t="s">
        <v>63</v>
      </c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2" t="s">
        <v>52</v>
      </c>
      <c r="AS394" s="2" t="s">
        <v>52</v>
      </c>
      <c r="AT394" s="3"/>
      <c r="AU394" s="2" t="s">
        <v>837</v>
      </c>
      <c r="AV394" s="3">
        <v>256</v>
      </c>
    </row>
    <row r="395" spans="1:48" ht="30" customHeight="1">
      <c r="A395" s="8" t="s">
        <v>838</v>
      </c>
      <c r="B395" s="8" t="s">
        <v>839</v>
      </c>
      <c r="C395" s="8" t="s">
        <v>359</v>
      </c>
      <c r="D395" s="9">
        <v>24</v>
      </c>
      <c r="E395" s="11">
        <f>TRUNC(일위대가목록!E148,0)</f>
        <v>20000</v>
      </c>
      <c r="F395" s="11">
        <f t="shared" si="52"/>
        <v>480000</v>
      </c>
      <c r="G395" s="11">
        <f>TRUNC(일위대가목록!F148,0)</f>
        <v>0</v>
      </c>
      <c r="H395" s="11">
        <f t="shared" si="53"/>
        <v>0</v>
      </c>
      <c r="I395" s="11">
        <f>TRUNC(일위대가목록!G148,0)</f>
        <v>0</v>
      </c>
      <c r="J395" s="11">
        <f t="shared" si="54"/>
        <v>0</v>
      </c>
      <c r="K395" s="11">
        <f t="shared" si="55"/>
        <v>20000</v>
      </c>
      <c r="L395" s="11">
        <f t="shared" si="56"/>
        <v>480000</v>
      </c>
      <c r="M395" s="8" t="s">
        <v>52</v>
      </c>
      <c r="N395" s="2" t="s">
        <v>840</v>
      </c>
      <c r="O395" s="2" t="s">
        <v>52</v>
      </c>
      <c r="P395" s="2" t="s">
        <v>52</v>
      </c>
      <c r="Q395" s="2" t="s">
        <v>754</v>
      </c>
      <c r="R395" s="2" t="s">
        <v>62</v>
      </c>
      <c r="S395" s="2" t="s">
        <v>63</v>
      </c>
      <c r="T395" s="2" t="s">
        <v>63</v>
      </c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2" t="s">
        <v>52</v>
      </c>
      <c r="AS395" s="2" t="s">
        <v>52</v>
      </c>
      <c r="AT395" s="3"/>
      <c r="AU395" s="2" t="s">
        <v>841</v>
      </c>
      <c r="AV395" s="3">
        <v>325</v>
      </c>
    </row>
    <row r="396" spans="1:48" ht="30" customHeight="1">
      <c r="A396" s="8" t="s">
        <v>842</v>
      </c>
      <c r="B396" s="8" t="s">
        <v>843</v>
      </c>
      <c r="C396" s="8" t="s">
        <v>359</v>
      </c>
      <c r="D396" s="9">
        <v>3</v>
      </c>
      <c r="E396" s="11">
        <f>TRUNC(일위대가목록!E149,0)</f>
        <v>900000</v>
      </c>
      <c r="F396" s="11">
        <f t="shared" si="52"/>
        <v>2700000</v>
      </c>
      <c r="G396" s="11">
        <f>TRUNC(일위대가목록!F149,0)</f>
        <v>0</v>
      </c>
      <c r="H396" s="11">
        <f t="shared" si="53"/>
        <v>0</v>
      </c>
      <c r="I396" s="11">
        <f>TRUNC(일위대가목록!G149,0)</f>
        <v>0</v>
      </c>
      <c r="J396" s="11">
        <f t="shared" si="54"/>
        <v>0</v>
      </c>
      <c r="K396" s="11">
        <f t="shared" si="55"/>
        <v>900000</v>
      </c>
      <c r="L396" s="11">
        <f t="shared" si="56"/>
        <v>2700000</v>
      </c>
      <c r="M396" s="8" t="s">
        <v>52</v>
      </c>
      <c r="N396" s="2" t="s">
        <v>844</v>
      </c>
      <c r="O396" s="2" t="s">
        <v>52</v>
      </c>
      <c r="P396" s="2" t="s">
        <v>52</v>
      </c>
      <c r="Q396" s="2" t="s">
        <v>754</v>
      </c>
      <c r="R396" s="2" t="s">
        <v>62</v>
      </c>
      <c r="S396" s="2" t="s">
        <v>63</v>
      </c>
      <c r="T396" s="2" t="s">
        <v>63</v>
      </c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2" t="s">
        <v>52</v>
      </c>
      <c r="AS396" s="2" t="s">
        <v>52</v>
      </c>
      <c r="AT396" s="3"/>
      <c r="AU396" s="2" t="s">
        <v>845</v>
      </c>
      <c r="AV396" s="3">
        <v>257</v>
      </c>
    </row>
    <row r="397" spans="1:48" ht="30" customHeight="1">
      <c r="A397" s="8" t="s">
        <v>846</v>
      </c>
      <c r="B397" s="8" t="s">
        <v>847</v>
      </c>
      <c r="C397" s="8" t="s">
        <v>359</v>
      </c>
      <c r="D397" s="9">
        <v>1</v>
      </c>
      <c r="E397" s="11">
        <f>TRUNC(일위대가목록!E150,0)</f>
        <v>2000000</v>
      </c>
      <c r="F397" s="11">
        <f t="shared" si="52"/>
        <v>2000000</v>
      </c>
      <c r="G397" s="11">
        <f>TRUNC(일위대가목록!F150,0)</f>
        <v>0</v>
      </c>
      <c r="H397" s="11">
        <f t="shared" si="53"/>
        <v>0</v>
      </c>
      <c r="I397" s="11">
        <f>TRUNC(일위대가목록!G150,0)</f>
        <v>0</v>
      </c>
      <c r="J397" s="11">
        <f t="shared" si="54"/>
        <v>0</v>
      </c>
      <c r="K397" s="11">
        <f t="shared" si="55"/>
        <v>2000000</v>
      </c>
      <c r="L397" s="11">
        <f t="shared" si="56"/>
        <v>2000000</v>
      </c>
      <c r="M397" s="8" t="s">
        <v>52</v>
      </c>
      <c r="N397" s="2" t="s">
        <v>848</v>
      </c>
      <c r="O397" s="2" t="s">
        <v>52</v>
      </c>
      <c r="P397" s="2" t="s">
        <v>52</v>
      </c>
      <c r="Q397" s="2" t="s">
        <v>754</v>
      </c>
      <c r="R397" s="2" t="s">
        <v>62</v>
      </c>
      <c r="S397" s="2" t="s">
        <v>63</v>
      </c>
      <c r="T397" s="2" t="s">
        <v>63</v>
      </c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2" t="s">
        <v>52</v>
      </c>
      <c r="AS397" s="2" t="s">
        <v>52</v>
      </c>
      <c r="AT397" s="3"/>
      <c r="AU397" s="2" t="s">
        <v>849</v>
      </c>
      <c r="AV397" s="3">
        <v>258</v>
      </c>
    </row>
    <row r="398" spans="1:48" ht="30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</row>
    <row r="399" spans="1:48" ht="30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</row>
    <row r="400" spans="1:48" ht="30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</row>
    <row r="401" spans="1:13" ht="30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</row>
    <row r="402" spans="1:13" ht="30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</row>
    <row r="403" spans="1:13" ht="30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</row>
    <row r="404" spans="1:13" ht="30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</row>
    <row r="405" spans="1:13" ht="30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</row>
    <row r="406" spans="1:13" ht="30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</row>
    <row r="407" spans="1:13" ht="30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</row>
    <row r="408" spans="1:13" ht="30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</row>
    <row r="409" spans="1:13" ht="30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</row>
    <row r="410" spans="1:13" ht="30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</row>
    <row r="411" spans="1:13" ht="30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</row>
    <row r="412" spans="1:13" ht="30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</row>
    <row r="413" spans="1:13" ht="30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</row>
    <row r="414" spans="1:13" ht="30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</row>
    <row r="415" spans="1:13" ht="30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</row>
    <row r="416" spans="1:13" ht="30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</row>
    <row r="417" spans="1:48" ht="30" customHeight="1">
      <c r="A417" s="8" t="s">
        <v>117</v>
      </c>
      <c r="B417" s="9"/>
      <c r="C417" s="9"/>
      <c r="D417" s="9"/>
      <c r="E417" s="9"/>
      <c r="F417" s="11">
        <f>SUM(F373:F416)</f>
        <v>141076839</v>
      </c>
      <c r="G417" s="9"/>
      <c r="H417" s="11">
        <f>SUM(H373:H416)</f>
        <v>33415744</v>
      </c>
      <c r="I417" s="9"/>
      <c r="J417" s="11">
        <f>SUM(J373:J416)</f>
        <v>194810</v>
      </c>
      <c r="K417" s="9"/>
      <c r="L417" s="11">
        <f>SUM(L373:L416)</f>
        <v>174687393</v>
      </c>
      <c r="M417" s="9"/>
      <c r="N417" t="s">
        <v>118</v>
      </c>
    </row>
    <row r="418" spans="1:48" ht="30" customHeight="1">
      <c r="A418" s="8" t="s">
        <v>850</v>
      </c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3"/>
      <c r="O418" s="3"/>
      <c r="P418" s="3"/>
      <c r="Q418" s="2" t="s">
        <v>851</v>
      </c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</row>
    <row r="419" spans="1:48" ht="30" customHeight="1">
      <c r="A419" s="8" t="s">
        <v>852</v>
      </c>
      <c r="B419" s="8" t="s">
        <v>853</v>
      </c>
      <c r="C419" s="8" t="s">
        <v>255</v>
      </c>
      <c r="D419" s="9">
        <v>9</v>
      </c>
      <c r="E419" s="11">
        <f>TRUNC(일위대가목록!E151,0)</f>
        <v>13000</v>
      </c>
      <c r="F419" s="11">
        <f>TRUNC(E419*D419, 0)</f>
        <v>117000</v>
      </c>
      <c r="G419" s="11">
        <f>TRUNC(일위대가목록!F151,0)</f>
        <v>13872</v>
      </c>
      <c r="H419" s="11">
        <f>TRUNC(G419*D419, 0)</f>
        <v>124848</v>
      </c>
      <c r="I419" s="11">
        <f>TRUNC(일위대가목록!G151,0)</f>
        <v>0</v>
      </c>
      <c r="J419" s="11">
        <f>TRUNC(I419*D419, 0)</f>
        <v>0</v>
      </c>
      <c r="K419" s="11">
        <f t="shared" ref="K419:L421" si="57">TRUNC(E419+G419+I419, 0)</f>
        <v>26872</v>
      </c>
      <c r="L419" s="11">
        <f t="shared" si="57"/>
        <v>241848</v>
      </c>
      <c r="M419" s="8" t="s">
        <v>52</v>
      </c>
      <c r="N419" s="2" t="s">
        <v>854</v>
      </c>
      <c r="O419" s="2" t="s">
        <v>52</v>
      </c>
      <c r="P419" s="2" t="s">
        <v>52</v>
      </c>
      <c r="Q419" s="2" t="s">
        <v>851</v>
      </c>
      <c r="R419" s="2" t="s">
        <v>62</v>
      </c>
      <c r="S419" s="2" t="s">
        <v>63</v>
      </c>
      <c r="T419" s="2" t="s">
        <v>63</v>
      </c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2" t="s">
        <v>52</v>
      </c>
      <c r="AS419" s="2" t="s">
        <v>52</v>
      </c>
      <c r="AT419" s="3"/>
      <c r="AU419" s="2" t="s">
        <v>855</v>
      </c>
      <c r="AV419" s="3">
        <v>254</v>
      </c>
    </row>
    <row r="420" spans="1:48" ht="30" customHeight="1">
      <c r="A420" s="8" t="s">
        <v>856</v>
      </c>
      <c r="B420" s="8" t="s">
        <v>857</v>
      </c>
      <c r="C420" s="8" t="s">
        <v>359</v>
      </c>
      <c r="D420" s="9">
        <v>3</v>
      </c>
      <c r="E420" s="11">
        <f>TRUNC(단가대비표!O273,0)</f>
        <v>180000</v>
      </c>
      <c r="F420" s="11">
        <f>TRUNC(E420*D420, 0)</f>
        <v>540000</v>
      </c>
      <c r="G420" s="11">
        <f>TRUNC(단가대비표!P273,0)</f>
        <v>0</v>
      </c>
      <c r="H420" s="11">
        <f>TRUNC(G420*D420, 0)</f>
        <v>0</v>
      </c>
      <c r="I420" s="11">
        <f>TRUNC(단가대비표!V273,0)</f>
        <v>0</v>
      </c>
      <c r="J420" s="11">
        <f>TRUNC(I420*D420, 0)</f>
        <v>0</v>
      </c>
      <c r="K420" s="11">
        <f t="shared" si="57"/>
        <v>180000</v>
      </c>
      <c r="L420" s="11">
        <f t="shared" si="57"/>
        <v>540000</v>
      </c>
      <c r="M420" s="8" t="s">
        <v>52</v>
      </c>
      <c r="N420" s="2" t="s">
        <v>858</v>
      </c>
      <c r="O420" s="2" t="s">
        <v>52</v>
      </c>
      <c r="P420" s="2" t="s">
        <v>52</v>
      </c>
      <c r="Q420" s="2" t="s">
        <v>851</v>
      </c>
      <c r="R420" s="2" t="s">
        <v>63</v>
      </c>
      <c r="S420" s="2" t="s">
        <v>63</v>
      </c>
      <c r="T420" s="2" t="s">
        <v>62</v>
      </c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2" t="s">
        <v>52</v>
      </c>
      <c r="AS420" s="2" t="s">
        <v>52</v>
      </c>
      <c r="AT420" s="3"/>
      <c r="AU420" s="2" t="s">
        <v>859</v>
      </c>
      <c r="AV420" s="3">
        <v>295</v>
      </c>
    </row>
    <row r="421" spans="1:48" ht="30" customHeight="1">
      <c r="A421" s="8" t="s">
        <v>856</v>
      </c>
      <c r="B421" s="8" t="s">
        <v>860</v>
      </c>
      <c r="C421" s="8" t="s">
        <v>359</v>
      </c>
      <c r="D421" s="9">
        <v>1</v>
      </c>
      <c r="E421" s="11">
        <f>TRUNC(단가대비표!O274,0)</f>
        <v>350000</v>
      </c>
      <c r="F421" s="11">
        <f>TRUNC(E421*D421, 0)</f>
        <v>350000</v>
      </c>
      <c r="G421" s="11">
        <f>TRUNC(단가대비표!P274,0)</f>
        <v>0</v>
      </c>
      <c r="H421" s="11">
        <f>TRUNC(G421*D421, 0)</f>
        <v>0</v>
      </c>
      <c r="I421" s="11">
        <f>TRUNC(단가대비표!V274,0)</f>
        <v>0</v>
      </c>
      <c r="J421" s="11">
        <f>TRUNC(I421*D421, 0)</f>
        <v>0</v>
      </c>
      <c r="K421" s="11">
        <f t="shared" si="57"/>
        <v>350000</v>
      </c>
      <c r="L421" s="11">
        <f t="shared" si="57"/>
        <v>350000</v>
      </c>
      <c r="M421" s="8" t="s">
        <v>52</v>
      </c>
      <c r="N421" s="2" t="s">
        <v>861</v>
      </c>
      <c r="O421" s="2" t="s">
        <v>52</v>
      </c>
      <c r="P421" s="2" t="s">
        <v>52</v>
      </c>
      <c r="Q421" s="2" t="s">
        <v>851</v>
      </c>
      <c r="R421" s="2" t="s">
        <v>63</v>
      </c>
      <c r="S421" s="2" t="s">
        <v>63</v>
      </c>
      <c r="T421" s="2" t="s">
        <v>62</v>
      </c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2" t="s">
        <v>52</v>
      </c>
      <c r="AS421" s="2" t="s">
        <v>52</v>
      </c>
      <c r="AT421" s="3"/>
      <c r="AU421" s="2" t="s">
        <v>862</v>
      </c>
      <c r="AV421" s="3">
        <v>296</v>
      </c>
    </row>
    <row r="422" spans="1:48" ht="30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</row>
    <row r="423" spans="1:48" ht="30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</row>
    <row r="424" spans="1:48" ht="30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</row>
    <row r="425" spans="1:48" ht="30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</row>
    <row r="426" spans="1:48" ht="30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</row>
    <row r="427" spans="1:48" ht="30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</row>
    <row r="428" spans="1:48" ht="30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</row>
    <row r="429" spans="1:48" ht="30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</row>
    <row r="430" spans="1:48" ht="30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</row>
    <row r="431" spans="1:48" ht="30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</row>
    <row r="432" spans="1:48" ht="30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</row>
    <row r="433" spans="1:48" ht="30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</row>
    <row r="434" spans="1:48" ht="30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</row>
    <row r="435" spans="1:48" ht="30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</row>
    <row r="436" spans="1:48" ht="30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</row>
    <row r="437" spans="1:48" ht="30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</row>
    <row r="438" spans="1:48" ht="30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</row>
    <row r="439" spans="1:48" ht="30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</row>
    <row r="440" spans="1:48" ht="30" customHeight="1">
      <c r="A440" s="8" t="s">
        <v>117</v>
      </c>
      <c r="B440" s="9"/>
      <c r="C440" s="9"/>
      <c r="D440" s="9"/>
      <c r="E440" s="9"/>
      <c r="F440" s="11">
        <f>SUM(F419:F439)</f>
        <v>1007000</v>
      </c>
      <c r="G440" s="9"/>
      <c r="H440" s="11">
        <f>SUM(H419:H439)</f>
        <v>124848</v>
      </c>
      <c r="I440" s="9"/>
      <c r="J440" s="11">
        <f>SUM(J419:J439)</f>
        <v>0</v>
      </c>
      <c r="K440" s="9"/>
      <c r="L440" s="11">
        <f>SUM(L419:L439)</f>
        <v>1131848</v>
      </c>
      <c r="M440" s="9"/>
      <c r="N440" t="s">
        <v>118</v>
      </c>
    </row>
    <row r="441" spans="1:48" ht="30" customHeight="1">
      <c r="A441" s="8" t="s">
        <v>863</v>
      </c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3"/>
      <c r="O441" s="3"/>
      <c r="P441" s="3"/>
      <c r="Q441" s="2" t="s">
        <v>864</v>
      </c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</row>
    <row r="442" spans="1:48" ht="30" customHeight="1">
      <c r="A442" s="8" t="s">
        <v>865</v>
      </c>
      <c r="B442" s="8" t="s">
        <v>866</v>
      </c>
      <c r="C442" s="8" t="s">
        <v>70</v>
      </c>
      <c r="D442" s="9">
        <v>126</v>
      </c>
      <c r="E442" s="11">
        <f>TRUNC(일위대가목록!E152,0)</f>
        <v>127957</v>
      </c>
      <c r="F442" s="11">
        <f>TRUNC(E442*D442, 0)</f>
        <v>16122582</v>
      </c>
      <c r="G442" s="11">
        <f>TRUNC(일위대가목록!F152,0)</f>
        <v>65182</v>
      </c>
      <c r="H442" s="11">
        <f>TRUNC(G442*D442, 0)</f>
        <v>8212932</v>
      </c>
      <c r="I442" s="11">
        <f>TRUNC(일위대가목록!G152,0)</f>
        <v>1795</v>
      </c>
      <c r="J442" s="11">
        <f>TRUNC(I442*D442, 0)</f>
        <v>226170</v>
      </c>
      <c r="K442" s="11">
        <f t="shared" ref="K442:L446" si="58">TRUNC(E442+G442+I442, 0)</f>
        <v>194934</v>
      </c>
      <c r="L442" s="11">
        <f t="shared" si="58"/>
        <v>24561684</v>
      </c>
      <c r="M442" s="8" t="s">
        <v>52</v>
      </c>
      <c r="N442" s="2" t="s">
        <v>867</v>
      </c>
      <c r="O442" s="2" t="s">
        <v>52</v>
      </c>
      <c r="P442" s="2" t="s">
        <v>52</v>
      </c>
      <c r="Q442" s="2" t="s">
        <v>864</v>
      </c>
      <c r="R442" s="2" t="s">
        <v>62</v>
      </c>
      <c r="S442" s="2" t="s">
        <v>63</v>
      </c>
      <c r="T442" s="2" t="s">
        <v>63</v>
      </c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2" t="s">
        <v>52</v>
      </c>
      <c r="AS442" s="2" t="s">
        <v>52</v>
      </c>
      <c r="AT442" s="3"/>
      <c r="AU442" s="2" t="s">
        <v>868</v>
      </c>
      <c r="AV442" s="3">
        <v>237</v>
      </c>
    </row>
    <row r="443" spans="1:48" ht="30" customHeight="1">
      <c r="A443" s="8" t="s">
        <v>869</v>
      </c>
      <c r="B443" s="8" t="s">
        <v>870</v>
      </c>
      <c r="C443" s="8" t="s">
        <v>70</v>
      </c>
      <c r="D443" s="9">
        <v>6</v>
      </c>
      <c r="E443" s="11">
        <f>TRUNC(일위대가목록!E153,0)</f>
        <v>135216</v>
      </c>
      <c r="F443" s="11">
        <f>TRUNC(E443*D443, 0)</f>
        <v>811296</v>
      </c>
      <c r="G443" s="11">
        <f>TRUNC(일위대가목록!F153,0)</f>
        <v>40578</v>
      </c>
      <c r="H443" s="11">
        <f>TRUNC(G443*D443, 0)</f>
        <v>243468</v>
      </c>
      <c r="I443" s="11">
        <f>TRUNC(일위대가목록!G153,0)</f>
        <v>811</v>
      </c>
      <c r="J443" s="11">
        <f>TRUNC(I443*D443, 0)</f>
        <v>4866</v>
      </c>
      <c r="K443" s="11">
        <f t="shared" si="58"/>
        <v>176605</v>
      </c>
      <c r="L443" s="11">
        <f t="shared" si="58"/>
        <v>1059630</v>
      </c>
      <c r="M443" s="8" t="s">
        <v>52</v>
      </c>
      <c r="N443" s="2" t="s">
        <v>871</v>
      </c>
      <c r="O443" s="2" t="s">
        <v>52</v>
      </c>
      <c r="P443" s="2" t="s">
        <v>52</v>
      </c>
      <c r="Q443" s="2" t="s">
        <v>864</v>
      </c>
      <c r="R443" s="2" t="s">
        <v>62</v>
      </c>
      <c r="S443" s="2" t="s">
        <v>63</v>
      </c>
      <c r="T443" s="2" t="s">
        <v>63</v>
      </c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2" t="s">
        <v>52</v>
      </c>
      <c r="AS443" s="2" t="s">
        <v>52</v>
      </c>
      <c r="AT443" s="3"/>
      <c r="AU443" s="2" t="s">
        <v>872</v>
      </c>
      <c r="AV443" s="3">
        <v>238</v>
      </c>
    </row>
    <row r="444" spans="1:48" ht="30" customHeight="1">
      <c r="A444" s="8" t="s">
        <v>873</v>
      </c>
      <c r="B444" s="8" t="s">
        <v>874</v>
      </c>
      <c r="C444" s="8" t="s">
        <v>123</v>
      </c>
      <c r="D444" s="9">
        <v>82</v>
      </c>
      <c r="E444" s="11">
        <f>TRUNC(일위대가목록!E154,0)</f>
        <v>12600</v>
      </c>
      <c r="F444" s="11">
        <f>TRUNC(E444*D444, 0)</f>
        <v>1033200</v>
      </c>
      <c r="G444" s="11">
        <f>TRUNC(일위대가목록!F154,0)</f>
        <v>1881</v>
      </c>
      <c r="H444" s="11">
        <f>TRUNC(G444*D444, 0)</f>
        <v>154242</v>
      </c>
      <c r="I444" s="11">
        <f>TRUNC(일위대가목록!G154,0)</f>
        <v>0</v>
      </c>
      <c r="J444" s="11">
        <f>TRUNC(I444*D444, 0)</f>
        <v>0</v>
      </c>
      <c r="K444" s="11">
        <f t="shared" si="58"/>
        <v>14481</v>
      </c>
      <c r="L444" s="11">
        <f t="shared" si="58"/>
        <v>1187442</v>
      </c>
      <c r="M444" s="8" t="s">
        <v>52</v>
      </c>
      <c r="N444" s="2" t="s">
        <v>875</v>
      </c>
      <c r="O444" s="2" t="s">
        <v>52</v>
      </c>
      <c r="P444" s="2" t="s">
        <v>52</v>
      </c>
      <c r="Q444" s="2" t="s">
        <v>864</v>
      </c>
      <c r="R444" s="2" t="s">
        <v>62</v>
      </c>
      <c r="S444" s="2" t="s">
        <v>63</v>
      </c>
      <c r="T444" s="2" t="s">
        <v>63</v>
      </c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2" t="s">
        <v>52</v>
      </c>
      <c r="AS444" s="2" t="s">
        <v>52</v>
      </c>
      <c r="AT444" s="3"/>
      <c r="AU444" s="2" t="s">
        <v>876</v>
      </c>
      <c r="AV444" s="3">
        <v>261</v>
      </c>
    </row>
    <row r="445" spans="1:48" ht="30" customHeight="1">
      <c r="A445" s="8" t="s">
        <v>877</v>
      </c>
      <c r="B445" s="8" t="s">
        <v>874</v>
      </c>
      <c r="C445" s="8" t="s">
        <v>123</v>
      </c>
      <c r="D445" s="9">
        <v>22</v>
      </c>
      <c r="E445" s="11">
        <f>TRUNC(일위대가목록!E155,0)</f>
        <v>0</v>
      </c>
      <c r="F445" s="11">
        <f>TRUNC(E445*D445, 0)</f>
        <v>0</v>
      </c>
      <c r="G445" s="11">
        <f>TRUNC(일위대가목록!F155,0)</f>
        <v>2006</v>
      </c>
      <c r="H445" s="11">
        <f>TRUNC(G445*D445, 0)</f>
        <v>44132</v>
      </c>
      <c r="I445" s="11">
        <f>TRUNC(일위대가목록!G155,0)</f>
        <v>0</v>
      </c>
      <c r="J445" s="11">
        <f>TRUNC(I445*D445, 0)</f>
        <v>0</v>
      </c>
      <c r="K445" s="11">
        <f t="shared" si="58"/>
        <v>2006</v>
      </c>
      <c r="L445" s="11">
        <f t="shared" si="58"/>
        <v>44132</v>
      </c>
      <c r="M445" s="8" t="s">
        <v>52</v>
      </c>
      <c r="N445" s="2" t="s">
        <v>878</v>
      </c>
      <c r="O445" s="2" t="s">
        <v>52</v>
      </c>
      <c r="P445" s="2" t="s">
        <v>52</v>
      </c>
      <c r="Q445" s="2" t="s">
        <v>864</v>
      </c>
      <c r="R445" s="2" t="s">
        <v>62</v>
      </c>
      <c r="S445" s="2" t="s">
        <v>63</v>
      </c>
      <c r="T445" s="2" t="s">
        <v>63</v>
      </c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2" t="s">
        <v>52</v>
      </c>
      <c r="AS445" s="2" t="s">
        <v>52</v>
      </c>
      <c r="AT445" s="3"/>
      <c r="AU445" s="2" t="s">
        <v>879</v>
      </c>
      <c r="AV445" s="3">
        <v>262</v>
      </c>
    </row>
    <row r="446" spans="1:48" ht="30" customHeight="1">
      <c r="A446" s="8" t="s">
        <v>880</v>
      </c>
      <c r="B446" s="8" t="s">
        <v>881</v>
      </c>
      <c r="C446" s="8" t="s">
        <v>70</v>
      </c>
      <c r="D446" s="9">
        <v>220</v>
      </c>
      <c r="E446" s="11">
        <f>TRUNC(일위대가목록!E156,0)</f>
        <v>8890</v>
      </c>
      <c r="F446" s="11">
        <f>TRUNC(E446*D446, 0)</f>
        <v>1955800</v>
      </c>
      <c r="G446" s="11">
        <f>TRUNC(일위대가목록!F156,0)</f>
        <v>5548</v>
      </c>
      <c r="H446" s="11">
        <f>TRUNC(G446*D446, 0)</f>
        <v>1220560</v>
      </c>
      <c r="I446" s="11">
        <f>TRUNC(일위대가목록!G156,0)</f>
        <v>0</v>
      </c>
      <c r="J446" s="11">
        <f>TRUNC(I446*D446, 0)</f>
        <v>0</v>
      </c>
      <c r="K446" s="11">
        <f t="shared" si="58"/>
        <v>14438</v>
      </c>
      <c r="L446" s="11">
        <f t="shared" si="58"/>
        <v>3176360</v>
      </c>
      <c r="M446" s="8" t="s">
        <v>52</v>
      </c>
      <c r="N446" s="2" t="s">
        <v>882</v>
      </c>
      <c r="O446" s="2" t="s">
        <v>52</v>
      </c>
      <c r="P446" s="2" t="s">
        <v>52</v>
      </c>
      <c r="Q446" s="2" t="s">
        <v>864</v>
      </c>
      <c r="R446" s="2" t="s">
        <v>62</v>
      </c>
      <c r="S446" s="2" t="s">
        <v>63</v>
      </c>
      <c r="T446" s="2" t="s">
        <v>63</v>
      </c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2" t="s">
        <v>52</v>
      </c>
      <c r="AS446" s="2" t="s">
        <v>52</v>
      </c>
      <c r="AT446" s="3"/>
      <c r="AU446" s="2" t="s">
        <v>883</v>
      </c>
      <c r="AV446" s="3">
        <v>263</v>
      </c>
    </row>
    <row r="447" spans="1:48" ht="30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</row>
    <row r="448" spans="1:48" ht="30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</row>
    <row r="449" spans="1:48" ht="30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</row>
    <row r="450" spans="1:48" ht="30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</row>
    <row r="451" spans="1:48" ht="30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</row>
    <row r="452" spans="1:48" ht="30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</row>
    <row r="453" spans="1:48" ht="30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</row>
    <row r="454" spans="1:48" ht="30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</row>
    <row r="455" spans="1:48" ht="30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</row>
    <row r="456" spans="1:48" ht="30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</row>
    <row r="457" spans="1:48" ht="30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</row>
    <row r="458" spans="1:48" ht="30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</row>
    <row r="459" spans="1:48" ht="30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</row>
    <row r="460" spans="1:48" ht="30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</row>
    <row r="461" spans="1:48" ht="30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</row>
    <row r="462" spans="1:48" ht="30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</row>
    <row r="463" spans="1:48" ht="30" customHeight="1">
      <c r="A463" s="8" t="s">
        <v>117</v>
      </c>
      <c r="B463" s="9"/>
      <c r="C463" s="9"/>
      <c r="D463" s="9"/>
      <c r="E463" s="9"/>
      <c r="F463" s="11">
        <f>SUM(F442:F462)</f>
        <v>19922878</v>
      </c>
      <c r="G463" s="9"/>
      <c r="H463" s="11">
        <f>SUM(H442:H462)</f>
        <v>9875334</v>
      </c>
      <c r="I463" s="9"/>
      <c r="J463" s="11">
        <f>SUM(J442:J462)</f>
        <v>231036</v>
      </c>
      <c r="K463" s="9"/>
      <c r="L463" s="11">
        <f>SUM(L442:L462)</f>
        <v>30029248</v>
      </c>
      <c r="M463" s="9"/>
      <c r="N463" t="s">
        <v>118</v>
      </c>
    </row>
    <row r="464" spans="1:48" ht="30" customHeight="1">
      <c r="A464" s="8" t="s">
        <v>884</v>
      </c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3"/>
      <c r="O464" s="3"/>
      <c r="P464" s="3"/>
      <c r="Q464" s="2" t="s">
        <v>885</v>
      </c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</row>
    <row r="465" spans="1:48" ht="30" customHeight="1">
      <c r="A465" s="8" t="s">
        <v>886</v>
      </c>
      <c r="B465" s="8" t="s">
        <v>887</v>
      </c>
      <c r="C465" s="8" t="s">
        <v>123</v>
      </c>
      <c r="D465" s="9">
        <v>74</v>
      </c>
      <c r="E465" s="11">
        <f>TRUNC(단가대비표!O29,0)</f>
        <v>55000</v>
      </c>
      <c r="F465" s="11">
        <f t="shared" ref="F465:F470" si="59">TRUNC(E465*D465, 0)</f>
        <v>4070000</v>
      </c>
      <c r="G465" s="11">
        <f>TRUNC(단가대비표!P29,0)</f>
        <v>0</v>
      </c>
      <c r="H465" s="11">
        <f t="shared" ref="H465:H470" si="60">TRUNC(G465*D465, 0)</f>
        <v>0</v>
      </c>
      <c r="I465" s="11">
        <f>TRUNC(단가대비표!V29,0)</f>
        <v>0</v>
      </c>
      <c r="J465" s="11">
        <f t="shared" ref="J465:J470" si="61">TRUNC(I465*D465, 0)</f>
        <v>0</v>
      </c>
      <c r="K465" s="11">
        <f t="shared" ref="K465:L470" si="62">TRUNC(E465+G465+I465, 0)</f>
        <v>55000</v>
      </c>
      <c r="L465" s="11">
        <f t="shared" si="62"/>
        <v>4070000</v>
      </c>
      <c r="M465" s="8" t="s">
        <v>52</v>
      </c>
      <c r="N465" s="2" t="s">
        <v>888</v>
      </c>
      <c r="O465" s="2" t="s">
        <v>52</v>
      </c>
      <c r="P465" s="2" t="s">
        <v>52</v>
      </c>
      <c r="Q465" s="2" t="s">
        <v>885</v>
      </c>
      <c r="R465" s="2" t="s">
        <v>63</v>
      </c>
      <c r="S465" s="2" t="s">
        <v>63</v>
      </c>
      <c r="T465" s="2" t="s">
        <v>62</v>
      </c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2" t="s">
        <v>52</v>
      </c>
      <c r="AS465" s="2" t="s">
        <v>52</v>
      </c>
      <c r="AT465" s="3"/>
      <c r="AU465" s="2" t="s">
        <v>889</v>
      </c>
      <c r="AV465" s="3">
        <v>307</v>
      </c>
    </row>
    <row r="466" spans="1:48" ht="30" customHeight="1">
      <c r="A466" s="8" t="s">
        <v>890</v>
      </c>
      <c r="B466" s="8" t="s">
        <v>891</v>
      </c>
      <c r="C466" s="8" t="s">
        <v>123</v>
      </c>
      <c r="D466" s="9">
        <v>52</v>
      </c>
      <c r="E466" s="11">
        <f>TRUNC(단가대비표!O66,0)</f>
        <v>21000</v>
      </c>
      <c r="F466" s="11">
        <f t="shared" si="59"/>
        <v>1092000</v>
      </c>
      <c r="G466" s="11">
        <f>TRUNC(단가대비표!P66,0)</f>
        <v>0</v>
      </c>
      <c r="H466" s="11">
        <f t="shared" si="60"/>
        <v>0</v>
      </c>
      <c r="I466" s="11">
        <f>TRUNC(단가대비표!V66,0)</f>
        <v>0</v>
      </c>
      <c r="J466" s="11">
        <f t="shared" si="61"/>
        <v>0</v>
      </c>
      <c r="K466" s="11">
        <f t="shared" si="62"/>
        <v>21000</v>
      </c>
      <c r="L466" s="11">
        <f t="shared" si="62"/>
        <v>1092000</v>
      </c>
      <c r="M466" s="8" t="s">
        <v>52</v>
      </c>
      <c r="N466" s="2" t="s">
        <v>892</v>
      </c>
      <c r="O466" s="2" t="s">
        <v>52</v>
      </c>
      <c r="P466" s="2" t="s">
        <v>52</v>
      </c>
      <c r="Q466" s="2" t="s">
        <v>885</v>
      </c>
      <c r="R466" s="2" t="s">
        <v>63</v>
      </c>
      <c r="S466" s="2" t="s">
        <v>63</v>
      </c>
      <c r="T466" s="2" t="s">
        <v>62</v>
      </c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2" t="s">
        <v>52</v>
      </c>
      <c r="AS466" s="2" t="s">
        <v>52</v>
      </c>
      <c r="AT466" s="3"/>
      <c r="AU466" s="2" t="s">
        <v>893</v>
      </c>
      <c r="AV466" s="3">
        <v>308</v>
      </c>
    </row>
    <row r="467" spans="1:48" ht="30" customHeight="1">
      <c r="A467" s="8" t="s">
        <v>894</v>
      </c>
      <c r="B467" s="8" t="s">
        <v>895</v>
      </c>
      <c r="C467" s="8" t="s">
        <v>123</v>
      </c>
      <c r="D467" s="9">
        <v>79</v>
      </c>
      <c r="E467" s="11">
        <f>TRUNC(단가대비표!O65,0)</f>
        <v>20000</v>
      </c>
      <c r="F467" s="11">
        <f t="shared" si="59"/>
        <v>1580000</v>
      </c>
      <c r="G467" s="11">
        <f>TRUNC(단가대비표!P65,0)</f>
        <v>0</v>
      </c>
      <c r="H467" s="11">
        <f t="shared" si="60"/>
        <v>0</v>
      </c>
      <c r="I467" s="11">
        <f>TRUNC(단가대비표!V65,0)</f>
        <v>0</v>
      </c>
      <c r="J467" s="11">
        <f t="shared" si="61"/>
        <v>0</v>
      </c>
      <c r="K467" s="11">
        <f t="shared" si="62"/>
        <v>20000</v>
      </c>
      <c r="L467" s="11">
        <f t="shared" si="62"/>
        <v>1580000</v>
      </c>
      <c r="M467" s="8" t="s">
        <v>52</v>
      </c>
      <c r="N467" s="2" t="s">
        <v>896</v>
      </c>
      <c r="O467" s="2" t="s">
        <v>52</v>
      </c>
      <c r="P467" s="2" t="s">
        <v>52</v>
      </c>
      <c r="Q467" s="2" t="s">
        <v>885</v>
      </c>
      <c r="R467" s="2" t="s">
        <v>63</v>
      </c>
      <c r="S467" s="2" t="s">
        <v>63</v>
      </c>
      <c r="T467" s="2" t="s">
        <v>62</v>
      </c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2" t="s">
        <v>52</v>
      </c>
      <c r="AS467" s="2" t="s">
        <v>52</v>
      </c>
      <c r="AT467" s="3"/>
      <c r="AU467" s="2" t="s">
        <v>897</v>
      </c>
      <c r="AV467" s="3">
        <v>309</v>
      </c>
    </row>
    <row r="468" spans="1:48" ht="30" customHeight="1">
      <c r="A468" s="8" t="s">
        <v>898</v>
      </c>
      <c r="B468" s="8" t="s">
        <v>899</v>
      </c>
      <c r="C468" s="8" t="s">
        <v>900</v>
      </c>
      <c r="D468" s="9">
        <v>925</v>
      </c>
      <c r="E468" s="11">
        <f>TRUNC(단가대비표!O72,0)</f>
        <v>4000</v>
      </c>
      <c r="F468" s="11">
        <f t="shared" si="59"/>
        <v>3700000</v>
      </c>
      <c r="G468" s="11">
        <f>TRUNC(단가대비표!P72,0)</f>
        <v>0</v>
      </c>
      <c r="H468" s="11">
        <f t="shared" si="60"/>
        <v>0</v>
      </c>
      <c r="I468" s="11">
        <f>TRUNC(단가대비표!V72,0)</f>
        <v>0</v>
      </c>
      <c r="J468" s="11">
        <f t="shared" si="61"/>
        <v>0</v>
      </c>
      <c r="K468" s="11">
        <f t="shared" si="62"/>
        <v>4000</v>
      </c>
      <c r="L468" s="11">
        <f t="shared" si="62"/>
        <v>3700000</v>
      </c>
      <c r="M468" s="8" t="s">
        <v>52</v>
      </c>
      <c r="N468" s="2" t="s">
        <v>901</v>
      </c>
      <c r="O468" s="2" t="s">
        <v>52</v>
      </c>
      <c r="P468" s="2" t="s">
        <v>52</v>
      </c>
      <c r="Q468" s="2" t="s">
        <v>885</v>
      </c>
      <c r="R468" s="2" t="s">
        <v>63</v>
      </c>
      <c r="S468" s="2" t="s">
        <v>63</v>
      </c>
      <c r="T468" s="2" t="s">
        <v>62</v>
      </c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2" t="s">
        <v>52</v>
      </c>
      <c r="AS468" s="2" t="s">
        <v>52</v>
      </c>
      <c r="AT468" s="3"/>
      <c r="AU468" s="2" t="s">
        <v>902</v>
      </c>
      <c r="AV468" s="3">
        <v>310</v>
      </c>
    </row>
    <row r="469" spans="1:48" ht="30" customHeight="1">
      <c r="A469" s="8" t="s">
        <v>903</v>
      </c>
      <c r="B469" s="8" t="s">
        <v>904</v>
      </c>
      <c r="C469" s="8" t="s">
        <v>900</v>
      </c>
      <c r="D469" s="9">
        <v>925</v>
      </c>
      <c r="E469" s="11">
        <f>TRUNC(중기단가목록!E15,0)</f>
        <v>0</v>
      </c>
      <c r="F469" s="11">
        <f t="shared" si="59"/>
        <v>0</v>
      </c>
      <c r="G469" s="11">
        <f>TRUNC(중기단가목록!F15,0)</f>
        <v>0</v>
      </c>
      <c r="H469" s="11">
        <f t="shared" si="60"/>
        <v>0</v>
      </c>
      <c r="I469" s="11">
        <f>TRUNC(중기단가목록!G15,0)</f>
        <v>1257</v>
      </c>
      <c r="J469" s="11">
        <f t="shared" si="61"/>
        <v>1162725</v>
      </c>
      <c r="K469" s="11">
        <f t="shared" si="62"/>
        <v>1257</v>
      </c>
      <c r="L469" s="11">
        <f t="shared" si="62"/>
        <v>1162725</v>
      </c>
      <c r="M469" s="8" t="s">
        <v>52</v>
      </c>
      <c r="N469" s="2" t="s">
        <v>905</v>
      </c>
      <c r="O469" s="2" t="s">
        <v>52</v>
      </c>
      <c r="P469" s="2" t="s">
        <v>52</v>
      </c>
      <c r="Q469" s="2" t="s">
        <v>885</v>
      </c>
      <c r="R469" s="2" t="s">
        <v>63</v>
      </c>
      <c r="S469" s="2" t="s">
        <v>62</v>
      </c>
      <c r="T469" s="2" t="s">
        <v>63</v>
      </c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2" t="s">
        <v>52</v>
      </c>
      <c r="AS469" s="2" t="s">
        <v>52</v>
      </c>
      <c r="AT469" s="3"/>
      <c r="AU469" s="2" t="s">
        <v>906</v>
      </c>
      <c r="AV469" s="3">
        <v>306</v>
      </c>
    </row>
    <row r="470" spans="1:48" ht="30" customHeight="1">
      <c r="A470" s="8" t="s">
        <v>907</v>
      </c>
      <c r="B470" s="8" t="s">
        <v>908</v>
      </c>
      <c r="C470" s="8" t="s">
        <v>203</v>
      </c>
      <c r="D470" s="9">
        <v>113.73699999999999</v>
      </c>
      <c r="E470" s="11">
        <f>TRUNC(중기단가목록!E16,0)</f>
        <v>0</v>
      </c>
      <c r="F470" s="11">
        <f t="shared" si="59"/>
        <v>0</v>
      </c>
      <c r="G470" s="11">
        <f>TRUNC(중기단가목록!F16,0)</f>
        <v>0</v>
      </c>
      <c r="H470" s="11">
        <f t="shared" si="60"/>
        <v>0</v>
      </c>
      <c r="I470" s="11">
        <f>TRUNC(중기단가목록!G16,0)</f>
        <v>9843</v>
      </c>
      <c r="J470" s="11">
        <f t="shared" si="61"/>
        <v>1119513</v>
      </c>
      <c r="K470" s="11">
        <f t="shared" si="62"/>
        <v>9843</v>
      </c>
      <c r="L470" s="11">
        <f t="shared" si="62"/>
        <v>1119513</v>
      </c>
      <c r="M470" s="8" t="s">
        <v>52</v>
      </c>
      <c r="N470" s="2" t="s">
        <v>909</v>
      </c>
      <c r="O470" s="2" t="s">
        <v>52</v>
      </c>
      <c r="P470" s="2" t="s">
        <v>52</v>
      </c>
      <c r="Q470" s="2" t="s">
        <v>885</v>
      </c>
      <c r="R470" s="2" t="s">
        <v>63</v>
      </c>
      <c r="S470" s="2" t="s">
        <v>62</v>
      </c>
      <c r="T470" s="2" t="s">
        <v>63</v>
      </c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2" t="s">
        <v>52</v>
      </c>
      <c r="AS470" s="2" t="s">
        <v>52</v>
      </c>
      <c r="AT470" s="3"/>
      <c r="AU470" s="2" t="s">
        <v>910</v>
      </c>
      <c r="AV470" s="3">
        <v>265</v>
      </c>
    </row>
    <row r="471" spans="1:48" ht="30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</row>
    <row r="472" spans="1:48" ht="30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</row>
    <row r="473" spans="1:48" ht="30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</row>
    <row r="474" spans="1:48" ht="30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</row>
    <row r="475" spans="1:48" ht="30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</row>
    <row r="476" spans="1:48" ht="30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</row>
    <row r="477" spans="1:48" ht="30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</row>
    <row r="478" spans="1:48" ht="30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</row>
    <row r="479" spans="1:48" ht="30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</row>
    <row r="480" spans="1:48" ht="30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</row>
    <row r="481" spans="1:48" ht="30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</row>
    <row r="482" spans="1:48" ht="30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</row>
    <row r="483" spans="1:48" ht="30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</row>
    <row r="484" spans="1:48" ht="30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</row>
    <row r="485" spans="1:48" ht="30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</row>
    <row r="486" spans="1:48" ht="30" customHeight="1">
      <c r="A486" s="8" t="s">
        <v>117</v>
      </c>
      <c r="B486" s="9"/>
      <c r="C486" s="9"/>
      <c r="D486" s="9"/>
      <c r="E486" s="9"/>
      <c r="F486" s="11">
        <f>SUM(F465:F485)</f>
        <v>10442000</v>
      </c>
      <c r="G486" s="9"/>
      <c r="H486" s="11">
        <f>SUM(H465:H485)</f>
        <v>0</v>
      </c>
      <c r="I486" s="9"/>
      <c r="J486" s="11">
        <f>SUM(J465:J485)</f>
        <v>2282238</v>
      </c>
      <c r="K486" s="9"/>
      <c r="L486" s="11">
        <f>SUM(L465:L485)</f>
        <v>12724238</v>
      </c>
      <c r="M486" s="9"/>
      <c r="N486" t="s">
        <v>118</v>
      </c>
    </row>
    <row r="487" spans="1:48" ht="30" customHeight="1">
      <c r="A487" s="8" t="s">
        <v>911</v>
      </c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3"/>
      <c r="O487" s="3"/>
      <c r="P487" s="3"/>
      <c r="Q487" s="2" t="s">
        <v>912</v>
      </c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</row>
    <row r="488" spans="1:48" ht="30" customHeight="1">
      <c r="A488" s="8" t="s">
        <v>143</v>
      </c>
      <c r="B488" s="8" t="s">
        <v>144</v>
      </c>
      <c r="C488" s="8" t="s">
        <v>123</v>
      </c>
      <c r="D488" s="9">
        <v>18</v>
      </c>
      <c r="E488" s="11">
        <f>TRUNC(단가대비표!O67,0)</f>
        <v>71030</v>
      </c>
      <c r="F488" s="11">
        <f t="shared" ref="F488:F495" si="63">TRUNC(E488*D488, 0)</f>
        <v>1278540</v>
      </c>
      <c r="G488" s="11">
        <f>TRUNC(단가대비표!P67,0)</f>
        <v>0</v>
      </c>
      <c r="H488" s="11">
        <f t="shared" ref="H488:H495" si="64">TRUNC(G488*D488, 0)</f>
        <v>0</v>
      </c>
      <c r="I488" s="11">
        <f>TRUNC(단가대비표!V67,0)</f>
        <v>0</v>
      </c>
      <c r="J488" s="11">
        <f t="shared" ref="J488:J495" si="65">TRUNC(I488*D488, 0)</f>
        <v>0</v>
      </c>
      <c r="K488" s="11">
        <f t="shared" ref="K488:L495" si="66">TRUNC(E488+G488+I488, 0)</f>
        <v>71030</v>
      </c>
      <c r="L488" s="11">
        <f t="shared" si="66"/>
        <v>1278540</v>
      </c>
      <c r="M488" s="8" t="s">
        <v>914</v>
      </c>
      <c r="N488" s="2" t="s">
        <v>146</v>
      </c>
      <c r="O488" s="2" t="s">
        <v>52</v>
      </c>
      <c r="P488" s="2" t="s">
        <v>52</v>
      </c>
      <c r="Q488" s="2" t="s">
        <v>912</v>
      </c>
      <c r="R488" s="2" t="s">
        <v>63</v>
      </c>
      <c r="S488" s="2" t="s">
        <v>63</v>
      </c>
      <c r="T488" s="2" t="s">
        <v>62</v>
      </c>
      <c r="U488" s="3"/>
      <c r="V488" s="3"/>
      <c r="W488" s="3"/>
      <c r="X488" s="3">
        <v>1</v>
      </c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2" t="s">
        <v>52</v>
      </c>
      <c r="AS488" s="2" t="s">
        <v>52</v>
      </c>
      <c r="AT488" s="3"/>
      <c r="AU488" s="2" t="s">
        <v>915</v>
      </c>
      <c r="AV488" s="3">
        <v>281</v>
      </c>
    </row>
    <row r="489" spans="1:48" ht="30" customHeight="1">
      <c r="A489" s="8" t="s">
        <v>148</v>
      </c>
      <c r="B489" s="8" t="s">
        <v>144</v>
      </c>
      <c r="C489" s="8" t="s">
        <v>123</v>
      </c>
      <c r="D489" s="9">
        <v>52</v>
      </c>
      <c r="E489" s="11">
        <f>TRUNC(단가대비표!O68,0)</f>
        <v>71030</v>
      </c>
      <c r="F489" s="11">
        <f t="shared" si="63"/>
        <v>3693560</v>
      </c>
      <c r="G489" s="11">
        <f>TRUNC(단가대비표!P68,0)</f>
        <v>0</v>
      </c>
      <c r="H489" s="11">
        <f t="shared" si="64"/>
        <v>0</v>
      </c>
      <c r="I489" s="11">
        <f>TRUNC(단가대비표!V68,0)</f>
        <v>0</v>
      </c>
      <c r="J489" s="11">
        <f t="shared" si="65"/>
        <v>0</v>
      </c>
      <c r="K489" s="11">
        <f t="shared" si="66"/>
        <v>71030</v>
      </c>
      <c r="L489" s="11">
        <f t="shared" si="66"/>
        <v>3693560</v>
      </c>
      <c r="M489" s="8" t="s">
        <v>914</v>
      </c>
      <c r="N489" s="2" t="s">
        <v>149</v>
      </c>
      <c r="O489" s="2" t="s">
        <v>52</v>
      </c>
      <c r="P489" s="2" t="s">
        <v>52</v>
      </c>
      <c r="Q489" s="2" t="s">
        <v>912</v>
      </c>
      <c r="R489" s="2" t="s">
        <v>63</v>
      </c>
      <c r="S489" s="2" t="s">
        <v>63</v>
      </c>
      <c r="T489" s="2" t="s">
        <v>62</v>
      </c>
      <c r="U489" s="3"/>
      <c r="V489" s="3"/>
      <c r="W489" s="3"/>
      <c r="X489" s="3">
        <v>1</v>
      </c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2" t="s">
        <v>52</v>
      </c>
      <c r="AS489" s="2" t="s">
        <v>52</v>
      </c>
      <c r="AT489" s="3"/>
      <c r="AU489" s="2" t="s">
        <v>916</v>
      </c>
      <c r="AV489" s="3">
        <v>282</v>
      </c>
    </row>
    <row r="490" spans="1:48" ht="30" customHeight="1">
      <c r="A490" s="8" t="s">
        <v>151</v>
      </c>
      <c r="B490" s="8" t="s">
        <v>152</v>
      </c>
      <c r="C490" s="8" t="s">
        <v>123</v>
      </c>
      <c r="D490" s="9">
        <v>810</v>
      </c>
      <c r="E490" s="11">
        <f>TRUNC(단가대비표!O70,0)</f>
        <v>79410</v>
      </c>
      <c r="F490" s="11">
        <f t="shared" si="63"/>
        <v>64322100</v>
      </c>
      <c r="G490" s="11">
        <f>TRUNC(단가대비표!P70,0)</f>
        <v>0</v>
      </c>
      <c r="H490" s="11">
        <f t="shared" si="64"/>
        <v>0</v>
      </c>
      <c r="I490" s="11">
        <f>TRUNC(단가대비표!V70,0)</f>
        <v>0</v>
      </c>
      <c r="J490" s="11">
        <f t="shared" si="65"/>
        <v>0</v>
      </c>
      <c r="K490" s="11">
        <f t="shared" si="66"/>
        <v>79410</v>
      </c>
      <c r="L490" s="11">
        <f t="shared" si="66"/>
        <v>64322100</v>
      </c>
      <c r="M490" s="8" t="s">
        <v>917</v>
      </c>
      <c r="N490" s="2" t="s">
        <v>153</v>
      </c>
      <c r="O490" s="2" t="s">
        <v>52</v>
      </c>
      <c r="P490" s="2" t="s">
        <v>52</v>
      </c>
      <c r="Q490" s="2" t="s">
        <v>912</v>
      </c>
      <c r="R490" s="2" t="s">
        <v>63</v>
      </c>
      <c r="S490" s="2" t="s">
        <v>63</v>
      </c>
      <c r="T490" s="2" t="s">
        <v>62</v>
      </c>
      <c r="U490" s="3"/>
      <c r="V490" s="3"/>
      <c r="W490" s="3"/>
      <c r="X490" s="3">
        <v>1</v>
      </c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2" t="s">
        <v>52</v>
      </c>
      <c r="AS490" s="2" t="s">
        <v>52</v>
      </c>
      <c r="AT490" s="3"/>
      <c r="AU490" s="2" t="s">
        <v>918</v>
      </c>
      <c r="AV490" s="3">
        <v>283</v>
      </c>
    </row>
    <row r="491" spans="1:48" ht="30" customHeight="1">
      <c r="A491" s="8" t="s">
        <v>201</v>
      </c>
      <c r="B491" s="8" t="s">
        <v>202</v>
      </c>
      <c r="C491" s="8" t="s">
        <v>203</v>
      </c>
      <c r="D491" s="9">
        <v>26.459</v>
      </c>
      <c r="E491" s="11">
        <f>TRUNC(단가대비표!O49,0)</f>
        <v>760770</v>
      </c>
      <c r="F491" s="11">
        <f t="shared" si="63"/>
        <v>20129213</v>
      </c>
      <c r="G491" s="11">
        <f>TRUNC(단가대비표!P49,0)</f>
        <v>0</v>
      </c>
      <c r="H491" s="11">
        <f t="shared" si="64"/>
        <v>0</v>
      </c>
      <c r="I491" s="11">
        <f>TRUNC(단가대비표!V49,0)</f>
        <v>0</v>
      </c>
      <c r="J491" s="11">
        <f t="shared" si="65"/>
        <v>0</v>
      </c>
      <c r="K491" s="11">
        <f t="shared" si="66"/>
        <v>760770</v>
      </c>
      <c r="L491" s="11">
        <f t="shared" si="66"/>
        <v>20129213</v>
      </c>
      <c r="M491" s="8" t="s">
        <v>919</v>
      </c>
      <c r="N491" s="2" t="s">
        <v>204</v>
      </c>
      <c r="O491" s="2" t="s">
        <v>52</v>
      </c>
      <c r="P491" s="2" t="s">
        <v>52</v>
      </c>
      <c r="Q491" s="2" t="s">
        <v>912</v>
      </c>
      <c r="R491" s="2" t="s">
        <v>63</v>
      </c>
      <c r="S491" s="2" t="s">
        <v>63</v>
      </c>
      <c r="T491" s="2" t="s">
        <v>62</v>
      </c>
      <c r="U491" s="3"/>
      <c r="V491" s="3"/>
      <c r="W491" s="3"/>
      <c r="X491" s="3">
        <v>1</v>
      </c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2" t="s">
        <v>52</v>
      </c>
      <c r="AS491" s="2" t="s">
        <v>52</v>
      </c>
      <c r="AT491" s="3"/>
      <c r="AU491" s="2" t="s">
        <v>920</v>
      </c>
      <c r="AV491" s="3">
        <v>284</v>
      </c>
    </row>
    <row r="492" spans="1:48" ht="30" customHeight="1">
      <c r="A492" s="8" t="s">
        <v>201</v>
      </c>
      <c r="B492" s="8" t="s">
        <v>206</v>
      </c>
      <c r="C492" s="8" t="s">
        <v>203</v>
      </c>
      <c r="D492" s="9">
        <v>17.067</v>
      </c>
      <c r="E492" s="11">
        <f>TRUNC(단가대비표!O50,0)</f>
        <v>750320</v>
      </c>
      <c r="F492" s="11">
        <f t="shared" si="63"/>
        <v>12805711</v>
      </c>
      <c r="G492" s="11">
        <f>TRUNC(단가대비표!P50,0)</f>
        <v>0</v>
      </c>
      <c r="H492" s="11">
        <f t="shared" si="64"/>
        <v>0</v>
      </c>
      <c r="I492" s="11">
        <f>TRUNC(단가대비표!V50,0)</f>
        <v>0</v>
      </c>
      <c r="J492" s="11">
        <f t="shared" si="65"/>
        <v>0</v>
      </c>
      <c r="K492" s="11">
        <f t="shared" si="66"/>
        <v>750320</v>
      </c>
      <c r="L492" s="11">
        <f t="shared" si="66"/>
        <v>12805711</v>
      </c>
      <c r="M492" s="8" t="s">
        <v>921</v>
      </c>
      <c r="N492" s="2" t="s">
        <v>207</v>
      </c>
      <c r="O492" s="2" t="s">
        <v>52</v>
      </c>
      <c r="P492" s="2" t="s">
        <v>52</v>
      </c>
      <c r="Q492" s="2" t="s">
        <v>912</v>
      </c>
      <c r="R492" s="2" t="s">
        <v>63</v>
      </c>
      <c r="S492" s="2" t="s">
        <v>63</v>
      </c>
      <c r="T492" s="2" t="s">
        <v>62</v>
      </c>
      <c r="U492" s="3"/>
      <c r="V492" s="3"/>
      <c r="W492" s="3"/>
      <c r="X492" s="3">
        <v>1</v>
      </c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2" t="s">
        <v>52</v>
      </c>
      <c r="AS492" s="2" t="s">
        <v>52</v>
      </c>
      <c r="AT492" s="3"/>
      <c r="AU492" s="2" t="s">
        <v>922</v>
      </c>
      <c r="AV492" s="3">
        <v>285</v>
      </c>
    </row>
    <row r="493" spans="1:48" ht="30" customHeight="1">
      <c r="A493" s="8" t="s">
        <v>201</v>
      </c>
      <c r="B493" s="8" t="s">
        <v>209</v>
      </c>
      <c r="C493" s="8" t="s">
        <v>203</v>
      </c>
      <c r="D493" s="9">
        <v>4.0960000000000001</v>
      </c>
      <c r="E493" s="11">
        <f>TRUNC(단가대비표!O51,0)</f>
        <v>745100</v>
      </c>
      <c r="F493" s="11">
        <f t="shared" si="63"/>
        <v>3051929</v>
      </c>
      <c r="G493" s="11">
        <f>TRUNC(단가대비표!P51,0)</f>
        <v>0</v>
      </c>
      <c r="H493" s="11">
        <f t="shared" si="64"/>
        <v>0</v>
      </c>
      <c r="I493" s="11">
        <f>TRUNC(단가대비표!V51,0)</f>
        <v>0</v>
      </c>
      <c r="J493" s="11">
        <f t="shared" si="65"/>
        <v>0</v>
      </c>
      <c r="K493" s="11">
        <f t="shared" si="66"/>
        <v>745100</v>
      </c>
      <c r="L493" s="11">
        <f t="shared" si="66"/>
        <v>3051929</v>
      </c>
      <c r="M493" s="8" t="s">
        <v>923</v>
      </c>
      <c r="N493" s="2" t="s">
        <v>210</v>
      </c>
      <c r="O493" s="2" t="s">
        <v>52</v>
      </c>
      <c r="P493" s="2" t="s">
        <v>52</v>
      </c>
      <c r="Q493" s="2" t="s">
        <v>912</v>
      </c>
      <c r="R493" s="2" t="s">
        <v>63</v>
      </c>
      <c r="S493" s="2" t="s">
        <v>63</v>
      </c>
      <c r="T493" s="2" t="s">
        <v>62</v>
      </c>
      <c r="U493" s="3"/>
      <c r="V493" s="3"/>
      <c r="W493" s="3"/>
      <c r="X493" s="3">
        <v>1</v>
      </c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2" t="s">
        <v>52</v>
      </c>
      <c r="AS493" s="2" t="s">
        <v>52</v>
      </c>
      <c r="AT493" s="3"/>
      <c r="AU493" s="2" t="s">
        <v>924</v>
      </c>
      <c r="AV493" s="3">
        <v>286</v>
      </c>
    </row>
    <row r="494" spans="1:48" ht="30" customHeight="1">
      <c r="A494" s="8" t="s">
        <v>201</v>
      </c>
      <c r="B494" s="8" t="s">
        <v>212</v>
      </c>
      <c r="C494" s="8" t="s">
        <v>203</v>
      </c>
      <c r="D494" s="9">
        <v>66.114000000000004</v>
      </c>
      <c r="E494" s="11">
        <f>TRUNC(단가대비표!O52,0)</f>
        <v>745100</v>
      </c>
      <c r="F494" s="11">
        <f t="shared" si="63"/>
        <v>49261541</v>
      </c>
      <c r="G494" s="11">
        <f>TRUNC(단가대비표!P52,0)</f>
        <v>0</v>
      </c>
      <c r="H494" s="11">
        <f t="shared" si="64"/>
        <v>0</v>
      </c>
      <c r="I494" s="11">
        <f>TRUNC(단가대비표!V52,0)</f>
        <v>0</v>
      </c>
      <c r="J494" s="11">
        <f t="shared" si="65"/>
        <v>0</v>
      </c>
      <c r="K494" s="11">
        <f t="shared" si="66"/>
        <v>745100</v>
      </c>
      <c r="L494" s="11">
        <f t="shared" si="66"/>
        <v>49261541</v>
      </c>
      <c r="M494" s="8" t="s">
        <v>925</v>
      </c>
      <c r="N494" s="2" t="s">
        <v>213</v>
      </c>
      <c r="O494" s="2" t="s">
        <v>52</v>
      </c>
      <c r="P494" s="2" t="s">
        <v>52</v>
      </c>
      <c r="Q494" s="2" t="s">
        <v>912</v>
      </c>
      <c r="R494" s="2" t="s">
        <v>63</v>
      </c>
      <c r="S494" s="2" t="s">
        <v>63</v>
      </c>
      <c r="T494" s="2" t="s">
        <v>62</v>
      </c>
      <c r="U494" s="3"/>
      <c r="V494" s="3"/>
      <c r="W494" s="3"/>
      <c r="X494" s="3">
        <v>1</v>
      </c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2" t="s">
        <v>52</v>
      </c>
      <c r="AS494" s="2" t="s">
        <v>52</v>
      </c>
      <c r="AT494" s="3"/>
      <c r="AU494" s="2" t="s">
        <v>926</v>
      </c>
      <c r="AV494" s="3">
        <v>287</v>
      </c>
    </row>
    <row r="495" spans="1:48" ht="30" customHeight="1">
      <c r="A495" s="8" t="s">
        <v>927</v>
      </c>
      <c r="B495" s="8" t="s">
        <v>928</v>
      </c>
      <c r="C495" s="8" t="s">
        <v>929</v>
      </c>
      <c r="D495" s="9">
        <v>1</v>
      </c>
      <c r="E495" s="11">
        <f>ROUNDDOWN(SUMIF(X488:X495, RIGHTB(N495, 1), F488:F495)*W495, 0)</f>
        <v>834530</v>
      </c>
      <c r="F495" s="11">
        <f t="shared" si="63"/>
        <v>834530</v>
      </c>
      <c r="G495" s="11">
        <v>0</v>
      </c>
      <c r="H495" s="11">
        <f t="shared" si="64"/>
        <v>0</v>
      </c>
      <c r="I495" s="11">
        <v>0</v>
      </c>
      <c r="J495" s="11">
        <f t="shared" si="65"/>
        <v>0</v>
      </c>
      <c r="K495" s="11">
        <f t="shared" si="66"/>
        <v>834530</v>
      </c>
      <c r="L495" s="11">
        <f t="shared" si="66"/>
        <v>834530</v>
      </c>
      <c r="M495" s="8" t="s">
        <v>52</v>
      </c>
      <c r="N495" s="2" t="s">
        <v>930</v>
      </c>
      <c r="O495" s="2" t="s">
        <v>52</v>
      </c>
      <c r="P495" s="2" t="s">
        <v>52</v>
      </c>
      <c r="Q495" s="2" t="s">
        <v>912</v>
      </c>
      <c r="R495" s="2" t="s">
        <v>63</v>
      </c>
      <c r="S495" s="2" t="s">
        <v>63</v>
      </c>
      <c r="T495" s="2" t="s">
        <v>63</v>
      </c>
      <c r="U495" s="3">
        <v>0</v>
      </c>
      <c r="V495" s="3">
        <v>0</v>
      </c>
      <c r="W495" s="3">
        <v>5.4000000000000003E-3</v>
      </c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2" t="s">
        <v>52</v>
      </c>
      <c r="AS495" s="2" t="s">
        <v>52</v>
      </c>
      <c r="AT495" s="3"/>
      <c r="AU495" s="2" t="s">
        <v>931</v>
      </c>
      <c r="AV495" s="3">
        <v>297</v>
      </c>
    </row>
    <row r="496" spans="1:48" ht="30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</row>
    <row r="497" spans="1:48" ht="30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</row>
    <row r="498" spans="1:48" ht="30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</row>
    <row r="499" spans="1:48" ht="30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</row>
    <row r="500" spans="1:48" ht="30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</row>
    <row r="501" spans="1:48" ht="30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</row>
    <row r="502" spans="1:48" ht="30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</row>
    <row r="503" spans="1:48" ht="30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</row>
    <row r="504" spans="1:48" ht="30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</row>
    <row r="505" spans="1:48" ht="30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</row>
    <row r="506" spans="1:48" ht="30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</row>
    <row r="507" spans="1:48" ht="30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</row>
    <row r="508" spans="1:48" ht="30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</row>
    <row r="509" spans="1:48" ht="30" customHeight="1">
      <c r="A509" s="8" t="s">
        <v>117</v>
      </c>
      <c r="B509" s="9"/>
      <c r="C509" s="9"/>
      <c r="D509" s="9"/>
      <c r="E509" s="9"/>
      <c r="F509" s="11">
        <f>SUM(F488:F508)</f>
        <v>155377124</v>
      </c>
      <c r="G509" s="9"/>
      <c r="H509" s="11">
        <f>SUM(H488:H508)</f>
        <v>0</v>
      </c>
      <c r="I509" s="9"/>
      <c r="J509" s="11">
        <f>SUM(J488:J508)</f>
        <v>0</v>
      </c>
      <c r="K509" s="9"/>
      <c r="L509" s="11">
        <f>SUM(L488:L508)</f>
        <v>155377124</v>
      </c>
      <c r="M509" s="9"/>
      <c r="N509" t="s">
        <v>118</v>
      </c>
    </row>
    <row r="510" spans="1:48" ht="30" customHeight="1">
      <c r="A510" s="8" t="s">
        <v>932</v>
      </c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3"/>
      <c r="O510" s="3"/>
      <c r="P510" s="3"/>
      <c r="Q510" s="2" t="s">
        <v>933</v>
      </c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</row>
    <row r="511" spans="1:48" ht="30" customHeight="1">
      <c r="A511" s="8" t="s">
        <v>935</v>
      </c>
      <c r="B511" s="8" t="s">
        <v>52</v>
      </c>
      <c r="C511" s="8" t="s">
        <v>936</v>
      </c>
      <c r="D511" s="9">
        <v>2003</v>
      </c>
      <c r="E511" s="11">
        <f>TRUNC(단가대비표!O150,0)</f>
        <v>12170</v>
      </c>
      <c r="F511" s="11">
        <f t="shared" ref="F511:F516" si="67">TRUNC(E511*D511, 0)</f>
        <v>24376510</v>
      </c>
      <c r="G511" s="11">
        <f>TRUNC(단가대비표!P150,0)</f>
        <v>0</v>
      </c>
      <c r="H511" s="11">
        <f t="shared" ref="H511:H516" si="68">TRUNC(G511*D511, 0)</f>
        <v>0</v>
      </c>
      <c r="I511" s="11">
        <f>TRUNC(단가대비표!V150,0)</f>
        <v>0</v>
      </c>
      <c r="J511" s="11">
        <f t="shared" ref="J511:J516" si="69">TRUNC(I511*D511, 0)</f>
        <v>0</v>
      </c>
      <c r="K511" s="11">
        <f t="shared" ref="K511:L516" si="70">TRUNC(E511+G511+I511, 0)</f>
        <v>12170</v>
      </c>
      <c r="L511" s="11">
        <f t="shared" si="70"/>
        <v>24376510</v>
      </c>
      <c r="M511" s="8" t="s">
        <v>937</v>
      </c>
      <c r="N511" s="2" t="s">
        <v>938</v>
      </c>
      <c r="O511" s="2" t="s">
        <v>52</v>
      </c>
      <c r="P511" s="2" t="s">
        <v>52</v>
      </c>
      <c r="Q511" s="2" t="s">
        <v>933</v>
      </c>
      <c r="R511" s="2" t="s">
        <v>63</v>
      </c>
      <c r="S511" s="2" t="s">
        <v>63</v>
      </c>
      <c r="T511" s="2" t="s">
        <v>62</v>
      </c>
      <c r="U511" s="3"/>
      <c r="V511" s="3"/>
      <c r="W511" s="3"/>
      <c r="X511" s="3">
        <v>1</v>
      </c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2" t="s">
        <v>52</v>
      </c>
      <c r="AS511" s="2" t="s">
        <v>52</v>
      </c>
      <c r="AT511" s="3"/>
      <c r="AU511" s="2" t="s">
        <v>939</v>
      </c>
      <c r="AV511" s="3">
        <v>124</v>
      </c>
    </row>
    <row r="512" spans="1:48" ht="30" customHeight="1">
      <c r="A512" s="8" t="s">
        <v>940</v>
      </c>
      <c r="B512" s="8" t="s">
        <v>52</v>
      </c>
      <c r="C512" s="8" t="s">
        <v>936</v>
      </c>
      <c r="D512" s="9">
        <v>1044</v>
      </c>
      <c r="E512" s="11">
        <f>TRUNC(단가대비표!O154,0)</f>
        <v>12170</v>
      </c>
      <c r="F512" s="11">
        <f t="shared" si="67"/>
        <v>12705480</v>
      </c>
      <c r="G512" s="11">
        <f>TRUNC(단가대비표!P154,0)</f>
        <v>0</v>
      </c>
      <c r="H512" s="11">
        <f t="shared" si="68"/>
        <v>0</v>
      </c>
      <c r="I512" s="11">
        <f>TRUNC(단가대비표!V154,0)</f>
        <v>0</v>
      </c>
      <c r="J512" s="11">
        <f t="shared" si="69"/>
        <v>0</v>
      </c>
      <c r="K512" s="11">
        <f t="shared" si="70"/>
        <v>12170</v>
      </c>
      <c r="L512" s="11">
        <f t="shared" si="70"/>
        <v>12705480</v>
      </c>
      <c r="M512" s="8" t="s">
        <v>941</v>
      </c>
      <c r="N512" s="2" t="s">
        <v>942</v>
      </c>
      <c r="O512" s="2" t="s">
        <v>52</v>
      </c>
      <c r="P512" s="2" t="s">
        <v>52</v>
      </c>
      <c r="Q512" s="2" t="s">
        <v>933</v>
      </c>
      <c r="R512" s="2" t="s">
        <v>63</v>
      </c>
      <c r="S512" s="2" t="s">
        <v>63</v>
      </c>
      <c r="T512" s="2" t="s">
        <v>62</v>
      </c>
      <c r="U512" s="3"/>
      <c r="V512" s="3"/>
      <c r="W512" s="3"/>
      <c r="X512" s="3">
        <v>1</v>
      </c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2" t="s">
        <v>52</v>
      </c>
      <c r="AS512" s="2" t="s">
        <v>52</v>
      </c>
      <c r="AT512" s="3"/>
      <c r="AU512" s="2" t="s">
        <v>943</v>
      </c>
      <c r="AV512" s="3">
        <v>128</v>
      </c>
    </row>
    <row r="513" spans="1:48" ht="30" customHeight="1">
      <c r="A513" s="8" t="s">
        <v>944</v>
      </c>
      <c r="B513" s="8" t="s">
        <v>52</v>
      </c>
      <c r="C513" s="8" t="s">
        <v>936</v>
      </c>
      <c r="D513" s="9">
        <v>18</v>
      </c>
      <c r="E513" s="11">
        <f>TRUNC(단가대비표!O152,0)</f>
        <v>10320</v>
      </c>
      <c r="F513" s="11">
        <f t="shared" si="67"/>
        <v>185760</v>
      </c>
      <c r="G513" s="11">
        <f>TRUNC(단가대비표!P152,0)</f>
        <v>0</v>
      </c>
      <c r="H513" s="11">
        <f t="shared" si="68"/>
        <v>0</v>
      </c>
      <c r="I513" s="11">
        <f>TRUNC(단가대비표!V152,0)</f>
        <v>0</v>
      </c>
      <c r="J513" s="11">
        <f t="shared" si="69"/>
        <v>0</v>
      </c>
      <c r="K513" s="11">
        <f t="shared" si="70"/>
        <v>10320</v>
      </c>
      <c r="L513" s="11">
        <f t="shared" si="70"/>
        <v>185760</v>
      </c>
      <c r="M513" s="8" t="s">
        <v>945</v>
      </c>
      <c r="N513" s="2" t="s">
        <v>946</v>
      </c>
      <c r="O513" s="2" t="s">
        <v>52</v>
      </c>
      <c r="P513" s="2" t="s">
        <v>52</v>
      </c>
      <c r="Q513" s="2" t="s">
        <v>933</v>
      </c>
      <c r="R513" s="2" t="s">
        <v>63</v>
      </c>
      <c r="S513" s="2" t="s">
        <v>63</v>
      </c>
      <c r="T513" s="2" t="s">
        <v>62</v>
      </c>
      <c r="U513" s="3"/>
      <c r="V513" s="3"/>
      <c r="W513" s="3"/>
      <c r="X513" s="3">
        <v>1</v>
      </c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2" t="s">
        <v>52</v>
      </c>
      <c r="AS513" s="2" t="s">
        <v>52</v>
      </c>
      <c r="AT513" s="3"/>
      <c r="AU513" s="2" t="s">
        <v>947</v>
      </c>
      <c r="AV513" s="3">
        <v>126</v>
      </c>
    </row>
    <row r="514" spans="1:48" ht="30" customHeight="1">
      <c r="A514" s="8" t="s">
        <v>948</v>
      </c>
      <c r="B514" s="8" t="s">
        <v>52</v>
      </c>
      <c r="C514" s="8" t="s">
        <v>936</v>
      </c>
      <c r="D514" s="9">
        <v>533</v>
      </c>
      <c r="E514" s="11">
        <f>TRUNC(단가대비표!O151,0)</f>
        <v>12690</v>
      </c>
      <c r="F514" s="11">
        <f t="shared" si="67"/>
        <v>6763770</v>
      </c>
      <c r="G514" s="11">
        <f>TRUNC(단가대비표!P151,0)</f>
        <v>0</v>
      </c>
      <c r="H514" s="11">
        <f t="shared" si="68"/>
        <v>0</v>
      </c>
      <c r="I514" s="11">
        <f>TRUNC(단가대비표!V151,0)</f>
        <v>0</v>
      </c>
      <c r="J514" s="11">
        <f t="shared" si="69"/>
        <v>0</v>
      </c>
      <c r="K514" s="11">
        <f t="shared" si="70"/>
        <v>12690</v>
      </c>
      <c r="L514" s="11">
        <f t="shared" si="70"/>
        <v>6763770</v>
      </c>
      <c r="M514" s="8" t="s">
        <v>949</v>
      </c>
      <c r="N514" s="2" t="s">
        <v>950</v>
      </c>
      <c r="O514" s="2" t="s">
        <v>52</v>
      </c>
      <c r="P514" s="2" t="s">
        <v>52</v>
      </c>
      <c r="Q514" s="2" t="s">
        <v>933</v>
      </c>
      <c r="R514" s="2" t="s">
        <v>63</v>
      </c>
      <c r="S514" s="2" t="s">
        <v>63</v>
      </c>
      <c r="T514" s="2" t="s">
        <v>62</v>
      </c>
      <c r="U514" s="3"/>
      <c r="V514" s="3"/>
      <c r="W514" s="3"/>
      <c r="X514" s="3">
        <v>1</v>
      </c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2" t="s">
        <v>52</v>
      </c>
      <c r="AS514" s="2" t="s">
        <v>52</v>
      </c>
      <c r="AT514" s="3"/>
      <c r="AU514" s="2" t="s">
        <v>951</v>
      </c>
      <c r="AV514" s="3">
        <v>125</v>
      </c>
    </row>
    <row r="515" spans="1:48" ht="30" customHeight="1">
      <c r="A515" s="8" t="s">
        <v>952</v>
      </c>
      <c r="B515" s="8" t="s">
        <v>52</v>
      </c>
      <c r="C515" s="8" t="s">
        <v>936</v>
      </c>
      <c r="D515" s="9">
        <v>246</v>
      </c>
      <c r="E515" s="11">
        <f>TRUNC(단가대비표!O153,0)</f>
        <v>12900</v>
      </c>
      <c r="F515" s="11">
        <f t="shared" si="67"/>
        <v>3173400</v>
      </c>
      <c r="G515" s="11">
        <f>TRUNC(단가대비표!P153,0)</f>
        <v>0</v>
      </c>
      <c r="H515" s="11">
        <f t="shared" si="68"/>
        <v>0</v>
      </c>
      <c r="I515" s="11">
        <f>TRUNC(단가대비표!V153,0)</f>
        <v>0</v>
      </c>
      <c r="J515" s="11">
        <f t="shared" si="69"/>
        <v>0</v>
      </c>
      <c r="K515" s="11">
        <f t="shared" si="70"/>
        <v>12900</v>
      </c>
      <c r="L515" s="11">
        <f t="shared" si="70"/>
        <v>3173400</v>
      </c>
      <c r="M515" s="8" t="s">
        <v>953</v>
      </c>
      <c r="N515" s="2" t="s">
        <v>954</v>
      </c>
      <c r="O515" s="2" t="s">
        <v>52</v>
      </c>
      <c r="P515" s="2" t="s">
        <v>52</v>
      </c>
      <c r="Q515" s="2" t="s">
        <v>933</v>
      </c>
      <c r="R515" s="2" t="s">
        <v>63</v>
      </c>
      <c r="S515" s="2" t="s">
        <v>63</v>
      </c>
      <c r="T515" s="2" t="s">
        <v>62</v>
      </c>
      <c r="U515" s="3"/>
      <c r="V515" s="3"/>
      <c r="W515" s="3"/>
      <c r="X515" s="3">
        <v>1</v>
      </c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2" t="s">
        <v>52</v>
      </c>
      <c r="AS515" s="2" t="s">
        <v>52</v>
      </c>
      <c r="AT515" s="3"/>
      <c r="AU515" s="2" t="s">
        <v>955</v>
      </c>
      <c r="AV515" s="3">
        <v>127</v>
      </c>
    </row>
    <row r="516" spans="1:48" ht="30" customHeight="1">
      <c r="A516" s="8" t="s">
        <v>927</v>
      </c>
      <c r="B516" s="8" t="s">
        <v>928</v>
      </c>
      <c r="C516" s="8" t="s">
        <v>929</v>
      </c>
      <c r="D516" s="9">
        <v>1</v>
      </c>
      <c r="E516" s="11">
        <f>ROUNDDOWN(SUMIF(X511:X516, RIGHTB(N516, 1), F511:F516)*W516, 0)</f>
        <v>254906</v>
      </c>
      <c r="F516" s="11">
        <f t="shared" si="67"/>
        <v>254906</v>
      </c>
      <c r="G516" s="11">
        <v>0</v>
      </c>
      <c r="H516" s="11">
        <f t="shared" si="68"/>
        <v>0</v>
      </c>
      <c r="I516" s="11">
        <v>0</v>
      </c>
      <c r="J516" s="11">
        <f t="shared" si="69"/>
        <v>0</v>
      </c>
      <c r="K516" s="11">
        <f t="shared" si="70"/>
        <v>254906</v>
      </c>
      <c r="L516" s="11">
        <f t="shared" si="70"/>
        <v>254906</v>
      </c>
      <c r="M516" s="8" t="s">
        <v>52</v>
      </c>
      <c r="N516" s="2" t="s">
        <v>930</v>
      </c>
      <c r="O516" s="2" t="s">
        <v>52</v>
      </c>
      <c r="P516" s="2" t="s">
        <v>52</v>
      </c>
      <c r="Q516" s="2" t="s">
        <v>933</v>
      </c>
      <c r="R516" s="2" t="s">
        <v>63</v>
      </c>
      <c r="S516" s="2" t="s">
        <v>63</v>
      </c>
      <c r="T516" s="2" t="s">
        <v>63</v>
      </c>
      <c r="U516" s="3">
        <v>0</v>
      </c>
      <c r="V516" s="3">
        <v>0</v>
      </c>
      <c r="W516" s="3">
        <v>5.4000000000000003E-3</v>
      </c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2" t="s">
        <v>52</v>
      </c>
      <c r="AS516" s="2" t="s">
        <v>52</v>
      </c>
      <c r="AT516" s="3"/>
      <c r="AU516" s="2" t="s">
        <v>956</v>
      </c>
      <c r="AV516" s="3">
        <v>298</v>
      </c>
    </row>
    <row r="517" spans="1:48" ht="30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</row>
    <row r="518" spans="1:48" ht="30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</row>
    <row r="519" spans="1:48" ht="30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</row>
    <row r="520" spans="1:48" ht="30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</row>
    <row r="521" spans="1:48" ht="30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</row>
    <row r="522" spans="1:48" ht="30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</row>
    <row r="523" spans="1:48" ht="30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</row>
    <row r="524" spans="1:48" ht="30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</row>
    <row r="525" spans="1:48" ht="30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</row>
    <row r="526" spans="1:48" ht="30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</row>
    <row r="527" spans="1:48" ht="30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</row>
    <row r="528" spans="1:48" ht="30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</row>
    <row r="529" spans="1:14" ht="30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</row>
    <row r="530" spans="1:14" ht="30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</row>
    <row r="531" spans="1:14" ht="30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</row>
    <row r="532" spans="1:14" ht="30" customHeight="1">
      <c r="A532" s="8" t="s">
        <v>117</v>
      </c>
      <c r="B532" s="9"/>
      <c r="C532" s="9"/>
      <c r="D532" s="9"/>
      <c r="E532" s="9"/>
      <c r="F532" s="11">
        <f>SUM(F511:F531)</f>
        <v>47459826</v>
      </c>
      <c r="G532" s="9"/>
      <c r="H532" s="11">
        <f>SUM(H511:H531)</f>
        <v>0</v>
      </c>
      <c r="I532" s="9"/>
      <c r="J532" s="11">
        <f>SUM(J511:J531)</f>
        <v>0</v>
      </c>
      <c r="K532" s="9"/>
      <c r="L532" s="11">
        <f>SUM(L511:L531)</f>
        <v>47459826</v>
      </c>
      <c r="M532" s="9"/>
      <c r="N532" t="s">
        <v>118</v>
      </c>
    </row>
  </sheetData>
  <mergeCells count="45"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R2:AR3"/>
    <mergeCell ref="AS2:AS3"/>
    <mergeCell ref="AT2:AT3"/>
    <mergeCell ref="AU2:AU3"/>
    <mergeCell ref="AV2:AV3"/>
  </mergeCells>
  <phoneticPr fontId="3" type="noConversion"/>
  <pageMargins left="0.78740157480314954" right="0" top="0.39370078740157477" bottom="0.39370078740157477" header="0" footer="0"/>
  <pageSetup paperSize="9" scale="64" fitToHeight="0" orientation="landscape" r:id="rId1"/>
  <rowBreaks count="19" manualBreakCount="19">
    <brk id="26" max="16383" man="1"/>
    <brk id="49" max="16383" man="1"/>
    <brk id="95" max="16383" man="1"/>
    <brk id="118" max="16383" man="1"/>
    <brk id="141" max="16383" man="1"/>
    <brk id="164" max="16383" man="1"/>
    <brk id="187" max="16383" man="1"/>
    <brk id="210" max="16383" man="1"/>
    <brk id="256" max="16383" man="1"/>
    <brk id="279" max="16383" man="1"/>
    <brk id="325" max="16383" man="1"/>
    <brk id="348" max="16383" man="1"/>
    <brk id="371" max="16383" man="1"/>
    <brk id="417" max="16383" man="1"/>
    <brk id="440" max="16383" man="1"/>
    <brk id="463" max="16383" man="1"/>
    <brk id="486" max="16383" man="1"/>
    <brk id="509" max="16383" man="1"/>
    <brk id="5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1"/>
  <sheetViews>
    <sheetView topLeftCell="B1" workbookViewId="0"/>
  </sheetViews>
  <sheetFormatPr defaultRowHeight="16.5"/>
  <cols>
    <col min="1" max="1" width="11.625" hidden="1" customWidth="1"/>
    <col min="2" max="3" width="30.625" customWidth="1"/>
    <col min="4" max="4" width="4.625" customWidth="1"/>
    <col min="5" max="8" width="13.625" customWidth="1"/>
    <col min="9" max="9" width="8.625" customWidth="1"/>
    <col min="10" max="10" width="12.625" customWidth="1"/>
    <col min="11" max="14" width="2.625" hidden="1" customWidth="1"/>
  </cols>
  <sheetData>
    <row r="1" spans="1:14" ht="30" customHeight="1">
      <c r="A1" s="30" t="s">
        <v>957</v>
      </c>
      <c r="B1" s="30"/>
      <c r="C1" s="30"/>
      <c r="D1" s="30"/>
      <c r="E1" s="30"/>
      <c r="F1" s="30"/>
      <c r="G1" s="30"/>
      <c r="H1" s="30"/>
      <c r="I1" s="30"/>
      <c r="J1" s="30"/>
    </row>
    <row r="2" spans="1:14" ht="30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</row>
    <row r="3" spans="1:14" ht="30" customHeight="1">
      <c r="A3" s="4" t="s">
        <v>958</v>
      </c>
      <c r="B3" s="4" t="s">
        <v>2</v>
      </c>
      <c r="C3" s="4" t="s">
        <v>3</v>
      </c>
      <c r="D3" s="4" t="s">
        <v>4</v>
      </c>
      <c r="E3" s="4" t="s">
        <v>959</v>
      </c>
      <c r="F3" s="4" t="s">
        <v>960</v>
      </c>
      <c r="G3" s="4" t="s">
        <v>961</v>
      </c>
      <c r="H3" s="4" t="s">
        <v>962</v>
      </c>
      <c r="I3" s="4" t="s">
        <v>963</v>
      </c>
      <c r="J3" s="4" t="s">
        <v>964</v>
      </c>
      <c r="K3" s="1" t="s">
        <v>965</v>
      </c>
      <c r="L3" s="1" t="s">
        <v>966</v>
      </c>
      <c r="M3" s="1" t="s">
        <v>967</v>
      </c>
      <c r="N3" s="1" t="s">
        <v>968</v>
      </c>
    </row>
    <row r="4" spans="1:14" ht="30" customHeight="1">
      <c r="A4" s="8" t="s">
        <v>61</v>
      </c>
      <c r="B4" s="8" t="s">
        <v>58</v>
      </c>
      <c r="C4" s="8" t="s">
        <v>59</v>
      </c>
      <c r="D4" s="8" t="s">
        <v>60</v>
      </c>
      <c r="E4" s="13">
        <f>일위대가!F9</f>
        <v>0</v>
      </c>
      <c r="F4" s="13">
        <f>일위대가!H9</f>
        <v>0</v>
      </c>
      <c r="G4" s="13">
        <f>일위대가!J9</f>
        <v>626260</v>
      </c>
      <c r="H4" s="13">
        <f t="shared" ref="H4:H67" si="0">E4+F4+G4</f>
        <v>626260</v>
      </c>
      <c r="I4" s="8" t="s">
        <v>978</v>
      </c>
      <c r="J4" s="8" t="s">
        <v>52</v>
      </c>
      <c r="K4" s="2" t="s">
        <v>52</v>
      </c>
      <c r="L4" s="2" t="s">
        <v>52</v>
      </c>
      <c r="M4" s="2" t="s">
        <v>52</v>
      </c>
      <c r="N4" s="2" t="s">
        <v>52</v>
      </c>
    </row>
    <row r="5" spans="1:14" ht="30" customHeight="1">
      <c r="A5" s="8" t="s">
        <v>66</v>
      </c>
      <c r="B5" s="8" t="s">
        <v>65</v>
      </c>
      <c r="C5" s="8" t="s">
        <v>59</v>
      </c>
      <c r="D5" s="8" t="s">
        <v>60</v>
      </c>
      <c r="E5" s="13">
        <f>일위대가!F16</f>
        <v>0</v>
      </c>
      <c r="F5" s="13">
        <f>일위대가!H16</f>
        <v>0</v>
      </c>
      <c r="G5" s="13">
        <f>일위대가!J16</f>
        <v>603220</v>
      </c>
      <c r="H5" s="13">
        <f t="shared" si="0"/>
        <v>603220</v>
      </c>
      <c r="I5" s="8" t="s">
        <v>997</v>
      </c>
      <c r="J5" s="8" t="s">
        <v>52</v>
      </c>
      <c r="K5" s="2" t="s">
        <v>52</v>
      </c>
      <c r="L5" s="2" t="s">
        <v>52</v>
      </c>
      <c r="M5" s="2" t="s">
        <v>52</v>
      </c>
      <c r="N5" s="2" t="s">
        <v>52</v>
      </c>
    </row>
    <row r="6" spans="1:14" ht="30" customHeight="1">
      <c r="A6" s="8" t="s">
        <v>71</v>
      </c>
      <c r="B6" s="8" t="s">
        <v>68</v>
      </c>
      <c r="C6" s="8" t="s">
        <v>69</v>
      </c>
      <c r="D6" s="8" t="s">
        <v>70</v>
      </c>
      <c r="E6" s="13">
        <f>일위대가!F26</f>
        <v>2677</v>
      </c>
      <c r="F6" s="13">
        <f>일위대가!H26</f>
        <v>13726</v>
      </c>
      <c r="G6" s="13">
        <f>일위대가!J26</f>
        <v>274</v>
      </c>
      <c r="H6" s="13">
        <f t="shared" si="0"/>
        <v>16677</v>
      </c>
      <c r="I6" s="8" t="s">
        <v>1005</v>
      </c>
      <c r="J6" s="8" t="s">
        <v>52</v>
      </c>
      <c r="K6" s="2" t="s">
        <v>52</v>
      </c>
      <c r="L6" s="2" t="s">
        <v>52</v>
      </c>
      <c r="M6" s="2" t="s">
        <v>52</v>
      </c>
      <c r="N6" s="2" t="s">
        <v>52</v>
      </c>
    </row>
    <row r="7" spans="1:14" ht="30" customHeight="1">
      <c r="A7" s="8" t="s">
        <v>74</v>
      </c>
      <c r="B7" s="8" t="s">
        <v>68</v>
      </c>
      <c r="C7" s="8" t="s">
        <v>73</v>
      </c>
      <c r="D7" s="8" t="s">
        <v>70</v>
      </c>
      <c r="E7" s="13">
        <f>일위대가!F36</f>
        <v>2677</v>
      </c>
      <c r="F7" s="13">
        <f>일위대가!H36</f>
        <v>15970</v>
      </c>
      <c r="G7" s="13">
        <f>일위대가!J36</f>
        <v>319</v>
      </c>
      <c r="H7" s="13">
        <f t="shared" si="0"/>
        <v>18966</v>
      </c>
      <c r="I7" s="8" t="s">
        <v>1031</v>
      </c>
      <c r="J7" s="8" t="s">
        <v>52</v>
      </c>
      <c r="K7" s="2" t="s">
        <v>52</v>
      </c>
      <c r="L7" s="2" t="s">
        <v>52</v>
      </c>
      <c r="M7" s="2" t="s">
        <v>52</v>
      </c>
      <c r="N7" s="2" t="s">
        <v>52</v>
      </c>
    </row>
    <row r="8" spans="1:14" ht="30" customHeight="1">
      <c r="A8" s="8" t="s">
        <v>78</v>
      </c>
      <c r="B8" s="8" t="s">
        <v>76</v>
      </c>
      <c r="C8" s="8" t="s">
        <v>77</v>
      </c>
      <c r="D8" s="8" t="s">
        <v>70</v>
      </c>
      <c r="E8" s="13">
        <f>일위대가!F43</f>
        <v>28449</v>
      </c>
      <c r="F8" s="13">
        <f>일위대가!H43</f>
        <v>71865</v>
      </c>
      <c r="G8" s="13">
        <f>일위대가!J43</f>
        <v>1437</v>
      </c>
      <c r="H8" s="13">
        <f t="shared" si="0"/>
        <v>101751</v>
      </c>
      <c r="I8" s="8" t="s">
        <v>1042</v>
      </c>
      <c r="J8" s="8" t="s">
        <v>52</v>
      </c>
      <c r="K8" s="2" t="s">
        <v>52</v>
      </c>
      <c r="L8" s="2" t="s">
        <v>52</v>
      </c>
      <c r="M8" s="2" t="s">
        <v>52</v>
      </c>
      <c r="N8" s="2" t="s">
        <v>52</v>
      </c>
    </row>
    <row r="9" spans="1:14" ht="30" customHeight="1">
      <c r="A9" s="8" t="s">
        <v>83</v>
      </c>
      <c r="B9" s="8" t="s">
        <v>80</v>
      </c>
      <c r="C9" s="8" t="s">
        <v>81</v>
      </c>
      <c r="D9" s="8" t="s">
        <v>82</v>
      </c>
      <c r="E9" s="13">
        <f>일위대가!F56</f>
        <v>22844</v>
      </c>
      <c r="F9" s="13">
        <f>일위대가!H56</f>
        <v>73649</v>
      </c>
      <c r="G9" s="13">
        <f>일위대가!J56</f>
        <v>0</v>
      </c>
      <c r="H9" s="13">
        <f t="shared" si="0"/>
        <v>96493</v>
      </c>
      <c r="I9" s="8" t="s">
        <v>1055</v>
      </c>
      <c r="J9" s="8" t="s">
        <v>52</v>
      </c>
      <c r="K9" s="2" t="s">
        <v>52</v>
      </c>
      <c r="L9" s="2" t="s">
        <v>52</v>
      </c>
      <c r="M9" s="2" t="s">
        <v>52</v>
      </c>
      <c r="N9" s="2" t="s">
        <v>52</v>
      </c>
    </row>
    <row r="10" spans="1:14" ht="30" customHeight="1">
      <c r="A10" s="8" t="s">
        <v>87</v>
      </c>
      <c r="B10" s="8" t="s">
        <v>85</v>
      </c>
      <c r="C10" s="8" t="s">
        <v>86</v>
      </c>
      <c r="D10" s="8" t="s">
        <v>60</v>
      </c>
      <c r="E10" s="13">
        <f>일위대가!F62</f>
        <v>5166</v>
      </c>
      <c r="F10" s="13">
        <f>일위대가!H62</f>
        <v>67766</v>
      </c>
      <c r="G10" s="13">
        <f>일위대가!J62</f>
        <v>0</v>
      </c>
      <c r="H10" s="13">
        <f t="shared" si="0"/>
        <v>72932</v>
      </c>
      <c r="I10" s="8" t="s">
        <v>1090</v>
      </c>
      <c r="J10" s="8" t="s">
        <v>52</v>
      </c>
      <c r="K10" s="2" t="s">
        <v>52</v>
      </c>
      <c r="L10" s="2" t="s">
        <v>52</v>
      </c>
      <c r="M10" s="2" t="s">
        <v>52</v>
      </c>
      <c r="N10" s="2" t="s">
        <v>52</v>
      </c>
    </row>
    <row r="11" spans="1:14" ht="30" customHeight="1">
      <c r="A11" s="8" t="s">
        <v>90</v>
      </c>
      <c r="B11" s="8" t="s">
        <v>85</v>
      </c>
      <c r="C11" s="8" t="s">
        <v>89</v>
      </c>
      <c r="D11" s="8" t="s">
        <v>60</v>
      </c>
      <c r="E11" s="13">
        <f>일위대가!F68</f>
        <v>8118</v>
      </c>
      <c r="F11" s="13">
        <f>일위대가!H68</f>
        <v>116719</v>
      </c>
      <c r="G11" s="13">
        <f>일위대가!J68</f>
        <v>0</v>
      </c>
      <c r="H11" s="13">
        <f t="shared" si="0"/>
        <v>124837</v>
      </c>
      <c r="I11" s="8" t="s">
        <v>1104</v>
      </c>
      <c r="J11" s="8" t="s">
        <v>52</v>
      </c>
      <c r="K11" s="2" t="s">
        <v>52</v>
      </c>
      <c r="L11" s="2" t="s">
        <v>52</v>
      </c>
      <c r="M11" s="2" t="s">
        <v>52</v>
      </c>
      <c r="N11" s="2" t="s">
        <v>52</v>
      </c>
    </row>
    <row r="12" spans="1:14" ht="30" customHeight="1">
      <c r="A12" s="8" t="s">
        <v>94</v>
      </c>
      <c r="B12" s="8" t="s">
        <v>92</v>
      </c>
      <c r="C12" s="8" t="s">
        <v>93</v>
      </c>
      <c r="D12" s="8" t="s">
        <v>70</v>
      </c>
      <c r="E12" s="13">
        <f>일위대가!F74</f>
        <v>1519</v>
      </c>
      <c r="F12" s="13">
        <f>일위대가!H74</f>
        <v>11351</v>
      </c>
      <c r="G12" s="13">
        <f>일위대가!J74</f>
        <v>0</v>
      </c>
      <c r="H12" s="13">
        <f t="shared" si="0"/>
        <v>12870</v>
      </c>
      <c r="I12" s="8" t="s">
        <v>1109</v>
      </c>
      <c r="J12" s="8" t="s">
        <v>52</v>
      </c>
      <c r="K12" s="2" t="s">
        <v>52</v>
      </c>
      <c r="L12" s="2" t="s">
        <v>52</v>
      </c>
      <c r="M12" s="2" t="s">
        <v>52</v>
      </c>
      <c r="N12" s="2" t="s">
        <v>52</v>
      </c>
    </row>
    <row r="13" spans="1:14" ht="30" customHeight="1">
      <c r="A13" s="8" t="s">
        <v>97</v>
      </c>
      <c r="B13" s="8" t="s">
        <v>92</v>
      </c>
      <c r="C13" s="8" t="s">
        <v>96</v>
      </c>
      <c r="D13" s="8" t="s">
        <v>70</v>
      </c>
      <c r="E13" s="13">
        <f>일위대가!F80</f>
        <v>1730</v>
      </c>
      <c r="F13" s="13">
        <f>일위대가!H80</f>
        <v>13371</v>
      </c>
      <c r="G13" s="13">
        <f>일위대가!J80</f>
        <v>0</v>
      </c>
      <c r="H13" s="13">
        <f t="shared" si="0"/>
        <v>15101</v>
      </c>
      <c r="I13" s="8" t="s">
        <v>1121</v>
      </c>
      <c r="J13" s="8" t="s">
        <v>52</v>
      </c>
      <c r="K13" s="2" t="s">
        <v>52</v>
      </c>
      <c r="L13" s="2" t="s">
        <v>52</v>
      </c>
      <c r="M13" s="2" t="s">
        <v>52</v>
      </c>
      <c r="N13" s="2" t="s">
        <v>52</v>
      </c>
    </row>
    <row r="14" spans="1:14" ht="30" customHeight="1">
      <c r="A14" s="8" t="s">
        <v>100</v>
      </c>
      <c r="B14" s="8" t="s">
        <v>99</v>
      </c>
      <c r="C14" s="8" t="s">
        <v>52</v>
      </c>
      <c r="D14" s="8" t="s">
        <v>70</v>
      </c>
      <c r="E14" s="13">
        <f>일위대가!F84</f>
        <v>0</v>
      </c>
      <c r="F14" s="13">
        <f>일위대가!H84</f>
        <v>8779</v>
      </c>
      <c r="G14" s="13">
        <f>일위대가!J84</f>
        <v>0</v>
      </c>
      <c r="H14" s="13">
        <f t="shared" si="0"/>
        <v>8779</v>
      </c>
      <c r="I14" s="8" t="s">
        <v>1129</v>
      </c>
      <c r="J14" s="8" t="s">
        <v>52</v>
      </c>
      <c r="K14" s="2" t="s">
        <v>52</v>
      </c>
      <c r="L14" s="2" t="s">
        <v>52</v>
      </c>
      <c r="M14" s="2" t="s">
        <v>52</v>
      </c>
      <c r="N14" s="2" t="s">
        <v>52</v>
      </c>
    </row>
    <row r="15" spans="1:14" ht="30" customHeight="1">
      <c r="A15" s="8" t="s">
        <v>103</v>
      </c>
      <c r="B15" s="8" t="s">
        <v>102</v>
      </c>
      <c r="C15" s="8" t="s">
        <v>52</v>
      </c>
      <c r="D15" s="8" t="s">
        <v>70</v>
      </c>
      <c r="E15" s="13">
        <f>일위대가!F89</f>
        <v>0</v>
      </c>
      <c r="F15" s="13">
        <f>일위대가!H89</f>
        <v>3415</v>
      </c>
      <c r="G15" s="13">
        <f>일위대가!J89</f>
        <v>0</v>
      </c>
      <c r="H15" s="13">
        <f t="shared" si="0"/>
        <v>3415</v>
      </c>
      <c r="I15" s="8" t="s">
        <v>1132</v>
      </c>
      <c r="J15" s="8" t="s">
        <v>52</v>
      </c>
      <c r="K15" s="2" t="s">
        <v>52</v>
      </c>
      <c r="L15" s="2" t="s">
        <v>52</v>
      </c>
      <c r="M15" s="2" t="s">
        <v>52</v>
      </c>
      <c r="N15" s="2" t="s">
        <v>52</v>
      </c>
    </row>
    <row r="16" spans="1:14" ht="30" customHeight="1">
      <c r="A16" s="8" t="s">
        <v>107</v>
      </c>
      <c r="B16" s="8" t="s">
        <v>105</v>
      </c>
      <c r="C16" s="8" t="s">
        <v>106</v>
      </c>
      <c r="D16" s="8" t="s">
        <v>70</v>
      </c>
      <c r="E16" s="13">
        <f>일위대가!F93</f>
        <v>0</v>
      </c>
      <c r="F16" s="13">
        <f>일위대가!H93</f>
        <v>501</v>
      </c>
      <c r="G16" s="13">
        <f>일위대가!J93</f>
        <v>0</v>
      </c>
      <c r="H16" s="13">
        <f t="shared" si="0"/>
        <v>501</v>
      </c>
      <c r="I16" s="8" t="s">
        <v>1141</v>
      </c>
      <c r="J16" s="8" t="s">
        <v>52</v>
      </c>
      <c r="K16" s="2" t="s">
        <v>52</v>
      </c>
      <c r="L16" s="2" t="s">
        <v>52</v>
      </c>
      <c r="M16" s="2" t="s">
        <v>52</v>
      </c>
      <c r="N16" s="2" t="s">
        <v>52</v>
      </c>
    </row>
    <row r="17" spans="1:14" ht="30" customHeight="1">
      <c r="A17" s="8" t="s">
        <v>111</v>
      </c>
      <c r="B17" s="8" t="s">
        <v>109</v>
      </c>
      <c r="C17" s="8" t="s">
        <v>110</v>
      </c>
      <c r="D17" s="8" t="s">
        <v>70</v>
      </c>
      <c r="E17" s="13">
        <f>일위대가!F99</f>
        <v>532</v>
      </c>
      <c r="F17" s="13">
        <f>일위대가!H99</f>
        <v>1254</v>
      </c>
      <c r="G17" s="13">
        <f>일위대가!J99</f>
        <v>0</v>
      </c>
      <c r="H17" s="13">
        <f t="shared" si="0"/>
        <v>1786</v>
      </c>
      <c r="I17" s="8" t="s">
        <v>1144</v>
      </c>
      <c r="J17" s="8" t="s">
        <v>52</v>
      </c>
      <c r="K17" s="2" t="s">
        <v>52</v>
      </c>
      <c r="L17" s="2" t="s">
        <v>52</v>
      </c>
      <c r="M17" s="2" t="s">
        <v>52</v>
      </c>
      <c r="N17" s="2" t="s">
        <v>52</v>
      </c>
    </row>
    <row r="18" spans="1:14" ht="30" customHeight="1">
      <c r="A18" s="8" t="s">
        <v>115</v>
      </c>
      <c r="B18" s="8" t="s">
        <v>113</v>
      </c>
      <c r="C18" s="8" t="s">
        <v>114</v>
      </c>
      <c r="D18" s="8" t="s">
        <v>70</v>
      </c>
      <c r="E18" s="13">
        <f>일위대가!F104</f>
        <v>900</v>
      </c>
      <c r="F18" s="13">
        <f>일위대가!H104</f>
        <v>250</v>
      </c>
      <c r="G18" s="13">
        <f>일위대가!J104</f>
        <v>0</v>
      </c>
      <c r="H18" s="13">
        <f t="shared" si="0"/>
        <v>1150</v>
      </c>
      <c r="I18" s="8" t="s">
        <v>1154</v>
      </c>
      <c r="J18" s="8" t="s">
        <v>52</v>
      </c>
      <c r="K18" s="2" t="s">
        <v>52</v>
      </c>
      <c r="L18" s="2" t="s">
        <v>52</v>
      </c>
      <c r="M18" s="2" t="s">
        <v>52</v>
      </c>
      <c r="N18" s="2" t="s">
        <v>52</v>
      </c>
    </row>
    <row r="19" spans="1:14" ht="30" customHeight="1">
      <c r="A19" s="8" t="s">
        <v>139</v>
      </c>
      <c r="B19" s="8" t="s">
        <v>137</v>
      </c>
      <c r="C19" s="8" t="s">
        <v>138</v>
      </c>
      <c r="D19" s="8" t="s">
        <v>123</v>
      </c>
      <c r="E19" s="13">
        <f>일위대가!F111</f>
        <v>822</v>
      </c>
      <c r="F19" s="13">
        <f>일위대가!H111</f>
        <v>6079</v>
      </c>
      <c r="G19" s="13">
        <f>일위대가!J111</f>
        <v>1014</v>
      </c>
      <c r="H19" s="13">
        <f t="shared" si="0"/>
        <v>7915</v>
      </c>
      <c r="I19" s="8" t="s">
        <v>1161</v>
      </c>
      <c r="J19" s="8" t="s">
        <v>52</v>
      </c>
      <c r="K19" s="2" t="s">
        <v>52</v>
      </c>
      <c r="L19" s="2" t="s">
        <v>52</v>
      </c>
      <c r="M19" s="2" t="s">
        <v>52</v>
      </c>
      <c r="N19" s="2" t="s">
        <v>52</v>
      </c>
    </row>
    <row r="20" spans="1:14" ht="30" customHeight="1">
      <c r="A20" s="8" t="s">
        <v>182</v>
      </c>
      <c r="B20" s="8" t="s">
        <v>181</v>
      </c>
      <c r="C20" s="8" t="s">
        <v>52</v>
      </c>
      <c r="D20" s="8" t="s">
        <v>123</v>
      </c>
      <c r="E20" s="13">
        <f>일위대가!F123</f>
        <v>5807</v>
      </c>
      <c r="F20" s="13">
        <f>일위대가!H123</f>
        <v>5219</v>
      </c>
      <c r="G20" s="13">
        <f>일위대가!J123</f>
        <v>6034</v>
      </c>
      <c r="H20" s="13">
        <f t="shared" si="0"/>
        <v>17060</v>
      </c>
      <c r="I20" s="8" t="s">
        <v>1181</v>
      </c>
      <c r="J20" s="8" t="s">
        <v>52</v>
      </c>
      <c r="K20" s="2" t="s">
        <v>52</v>
      </c>
      <c r="L20" s="2" t="s">
        <v>52</v>
      </c>
      <c r="M20" s="2" t="s">
        <v>52</v>
      </c>
      <c r="N20" s="2" t="s">
        <v>52</v>
      </c>
    </row>
    <row r="21" spans="1:14" ht="30" customHeight="1">
      <c r="A21" s="8" t="s">
        <v>186</v>
      </c>
      <c r="B21" s="8" t="s">
        <v>184</v>
      </c>
      <c r="C21" s="8" t="s">
        <v>185</v>
      </c>
      <c r="D21" s="8" t="s">
        <v>70</v>
      </c>
      <c r="E21" s="13">
        <f>일위대가!F128</f>
        <v>10857</v>
      </c>
      <c r="F21" s="13">
        <f>일위대가!H128</f>
        <v>37329</v>
      </c>
      <c r="G21" s="13">
        <f>일위대가!J128</f>
        <v>373</v>
      </c>
      <c r="H21" s="13">
        <f t="shared" si="0"/>
        <v>48559</v>
      </c>
      <c r="I21" s="8" t="s">
        <v>1215</v>
      </c>
      <c r="J21" s="8" t="s">
        <v>52</v>
      </c>
      <c r="K21" s="2" t="s">
        <v>52</v>
      </c>
      <c r="L21" s="2" t="s">
        <v>52</v>
      </c>
      <c r="M21" s="2" t="s">
        <v>52</v>
      </c>
      <c r="N21" s="2" t="s">
        <v>52</v>
      </c>
    </row>
    <row r="22" spans="1:14" ht="30" customHeight="1">
      <c r="A22" s="8" t="s">
        <v>189</v>
      </c>
      <c r="B22" s="8" t="s">
        <v>184</v>
      </c>
      <c r="C22" s="8" t="s">
        <v>188</v>
      </c>
      <c r="D22" s="8" t="s">
        <v>70</v>
      </c>
      <c r="E22" s="13">
        <f>일위대가!F133</f>
        <v>13355</v>
      </c>
      <c r="F22" s="13">
        <f>일위대가!H133</f>
        <v>42622</v>
      </c>
      <c r="G22" s="13">
        <f>일위대가!J133</f>
        <v>426</v>
      </c>
      <c r="H22" s="13">
        <f t="shared" si="0"/>
        <v>56403</v>
      </c>
      <c r="I22" s="8" t="s">
        <v>1224</v>
      </c>
      <c r="J22" s="8" t="s">
        <v>52</v>
      </c>
      <c r="K22" s="2" t="s">
        <v>52</v>
      </c>
      <c r="L22" s="2" t="s">
        <v>52</v>
      </c>
      <c r="M22" s="2" t="s">
        <v>52</v>
      </c>
      <c r="N22" s="2" t="s">
        <v>52</v>
      </c>
    </row>
    <row r="23" spans="1:14" ht="30" customHeight="1">
      <c r="A23" s="8" t="s">
        <v>193</v>
      </c>
      <c r="B23" s="8" t="s">
        <v>191</v>
      </c>
      <c r="C23" s="8" t="s">
        <v>192</v>
      </c>
      <c r="D23" s="8" t="s">
        <v>70</v>
      </c>
      <c r="E23" s="13">
        <f>일위대가!F138</f>
        <v>2637</v>
      </c>
      <c r="F23" s="13">
        <f>일위대가!H138</f>
        <v>32035</v>
      </c>
      <c r="G23" s="13">
        <f>일위대가!J138</f>
        <v>961</v>
      </c>
      <c r="H23" s="13">
        <f t="shared" si="0"/>
        <v>35633</v>
      </c>
      <c r="I23" s="8" t="s">
        <v>1232</v>
      </c>
      <c r="J23" s="8" t="s">
        <v>52</v>
      </c>
      <c r="K23" s="2" t="s">
        <v>52</v>
      </c>
      <c r="L23" s="2" t="s">
        <v>52</v>
      </c>
      <c r="M23" s="2" t="s">
        <v>52</v>
      </c>
      <c r="N23" s="2" t="s">
        <v>52</v>
      </c>
    </row>
    <row r="24" spans="1:14" ht="30" customHeight="1">
      <c r="A24" s="8" t="s">
        <v>196</v>
      </c>
      <c r="B24" s="8" t="s">
        <v>191</v>
      </c>
      <c r="C24" s="8" t="s">
        <v>195</v>
      </c>
      <c r="D24" s="8" t="s">
        <v>70</v>
      </c>
      <c r="E24" s="13">
        <f>일위대가!F143</f>
        <v>2637</v>
      </c>
      <c r="F24" s="13">
        <f>일위대가!H143</f>
        <v>23957</v>
      </c>
      <c r="G24" s="13">
        <f>일위대가!J143</f>
        <v>718</v>
      </c>
      <c r="H24" s="13">
        <f t="shared" si="0"/>
        <v>27312</v>
      </c>
      <c r="I24" s="8" t="s">
        <v>1240</v>
      </c>
      <c r="J24" s="8" t="s">
        <v>52</v>
      </c>
      <c r="K24" s="2" t="s">
        <v>52</v>
      </c>
      <c r="L24" s="2" t="s">
        <v>52</v>
      </c>
      <c r="M24" s="2" t="s">
        <v>52</v>
      </c>
      <c r="N24" s="2" t="s">
        <v>52</v>
      </c>
    </row>
    <row r="25" spans="1:14" ht="30" customHeight="1">
      <c r="A25" s="8" t="s">
        <v>199</v>
      </c>
      <c r="B25" s="8" t="s">
        <v>191</v>
      </c>
      <c r="C25" s="8" t="s">
        <v>198</v>
      </c>
      <c r="D25" s="8" t="s">
        <v>70</v>
      </c>
      <c r="E25" s="13">
        <f>일위대가!F148</f>
        <v>2637</v>
      </c>
      <c r="F25" s="13">
        <f>일위대가!H148</f>
        <v>20684</v>
      </c>
      <c r="G25" s="13">
        <f>일위대가!J148</f>
        <v>620</v>
      </c>
      <c r="H25" s="13">
        <f t="shared" si="0"/>
        <v>23941</v>
      </c>
      <c r="I25" s="8" t="s">
        <v>1245</v>
      </c>
      <c r="J25" s="8" t="s">
        <v>52</v>
      </c>
      <c r="K25" s="2" t="s">
        <v>52</v>
      </c>
      <c r="L25" s="2" t="s">
        <v>52</v>
      </c>
      <c r="M25" s="2" t="s">
        <v>52</v>
      </c>
      <c r="N25" s="2" t="s">
        <v>52</v>
      </c>
    </row>
    <row r="26" spans="1:14" ht="30" customHeight="1">
      <c r="A26" s="8" t="s">
        <v>217</v>
      </c>
      <c r="B26" s="8" t="s">
        <v>215</v>
      </c>
      <c r="C26" s="8" t="s">
        <v>216</v>
      </c>
      <c r="D26" s="8" t="s">
        <v>203</v>
      </c>
      <c r="E26" s="13">
        <f>일위대가!F157</f>
        <v>9126</v>
      </c>
      <c r="F26" s="13">
        <f>일위대가!H157</f>
        <v>797607</v>
      </c>
      <c r="G26" s="13">
        <f>일위대가!J157</f>
        <v>6339</v>
      </c>
      <c r="H26" s="13">
        <f t="shared" si="0"/>
        <v>813072</v>
      </c>
      <c r="I26" s="8" t="s">
        <v>1250</v>
      </c>
      <c r="J26" s="8" t="s">
        <v>52</v>
      </c>
      <c r="K26" s="2" t="s">
        <v>52</v>
      </c>
      <c r="L26" s="2" t="s">
        <v>52</v>
      </c>
      <c r="M26" s="2" t="s">
        <v>52</v>
      </c>
      <c r="N26" s="2" t="s">
        <v>52</v>
      </c>
    </row>
    <row r="27" spans="1:14" ht="30" customHeight="1">
      <c r="A27" s="8" t="s">
        <v>234</v>
      </c>
      <c r="B27" s="8" t="s">
        <v>232</v>
      </c>
      <c r="C27" s="8" t="s">
        <v>233</v>
      </c>
      <c r="D27" s="8" t="s">
        <v>70</v>
      </c>
      <c r="E27" s="13">
        <f>일위대가!F164</f>
        <v>0</v>
      </c>
      <c r="F27" s="13">
        <f>일위대가!H164</f>
        <v>24192</v>
      </c>
      <c r="G27" s="13">
        <f>일위대가!J164</f>
        <v>483</v>
      </c>
      <c r="H27" s="13">
        <f t="shared" si="0"/>
        <v>24675</v>
      </c>
      <c r="I27" s="8" t="s">
        <v>1263</v>
      </c>
      <c r="J27" s="8" t="s">
        <v>52</v>
      </c>
      <c r="K27" s="2" t="s">
        <v>52</v>
      </c>
      <c r="L27" s="2" t="s">
        <v>52</v>
      </c>
      <c r="M27" s="2" t="s">
        <v>52</v>
      </c>
      <c r="N27" s="2" t="s">
        <v>52</v>
      </c>
    </row>
    <row r="28" spans="1:14" ht="30" customHeight="1">
      <c r="A28" s="8" t="s">
        <v>237</v>
      </c>
      <c r="B28" s="8" t="s">
        <v>236</v>
      </c>
      <c r="C28" s="8" t="s">
        <v>233</v>
      </c>
      <c r="D28" s="8" t="s">
        <v>70</v>
      </c>
      <c r="E28" s="13">
        <f>일위대가!F171</f>
        <v>0</v>
      </c>
      <c r="F28" s="13">
        <f>일위대가!H171</f>
        <v>42813</v>
      </c>
      <c r="G28" s="13">
        <f>일위대가!J171</f>
        <v>856</v>
      </c>
      <c r="H28" s="13">
        <f t="shared" si="0"/>
        <v>43669</v>
      </c>
      <c r="I28" s="8" t="s">
        <v>1275</v>
      </c>
      <c r="J28" s="8" t="s">
        <v>52</v>
      </c>
      <c r="K28" s="2" t="s">
        <v>52</v>
      </c>
      <c r="L28" s="2" t="s">
        <v>52</v>
      </c>
      <c r="M28" s="2" t="s">
        <v>52</v>
      </c>
      <c r="N28" s="2" t="s">
        <v>52</v>
      </c>
    </row>
    <row r="29" spans="1:14" ht="30" customHeight="1">
      <c r="A29" s="8" t="s">
        <v>242</v>
      </c>
      <c r="B29" s="8" t="s">
        <v>239</v>
      </c>
      <c r="C29" s="8" t="s">
        <v>240</v>
      </c>
      <c r="D29" s="8" t="s">
        <v>241</v>
      </c>
      <c r="E29" s="13">
        <f>일위대가!F175</f>
        <v>0</v>
      </c>
      <c r="F29" s="13">
        <f>일위대가!H175</f>
        <v>55187</v>
      </c>
      <c r="G29" s="13">
        <f>일위대가!J175</f>
        <v>0</v>
      </c>
      <c r="H29" s="13">
        <f t="shared" si="0"/>
        <v>55187</v>
      </c>
      <c r="I29" s="8" t="s">
        <v>1281</v>
      </c>
      <c r="J29" s="8" t="s">
        <v>52</v>
      </c>
      <c r="K29" s="2" t="s">
        <v>52</v>
      </c>
      <c r="L29" s="2" t="s">
        <v>52</v>
      </c>
      <c r="M29" s="2" t="s">
        <v>52</v>
      </c>
      <c r="N29" s="2" t="s">
        <v>52</v>
      </c>
    </row>
    <row r="30" spans="1:14" ht="30" customHeight="1">
      <c r="A30" s="8" t="s">
        <v>245</v>
      </c>
      <c r="B30" s="8" t="s">
        <v>239</v>
      </c>
      <c r="C30" s="8" t="s">
        <v>244</v>
      </c>
      <c r="D30" s="8" t="s">
        <v>241</v>
      </c>
      <c r="E30" s="13">
        <f>일위대가!F179</f>
        <v>0</v>
      </c>
      <c r="F30" s="13">
        <f>일위대가!H179</f>
        <v>70239</v>
      </c>
      <c r="G30" s="13">
        <f>일위대가!J179</f>
        <v>0</v>
      </c>
      <c r="H30" s="13">
        <f t="shared" si="0"/>
        <v>70239</v>
      </c>
      <c r="I30" s="8" t="s">
        <v>1284</v>
      </c>
      <c r="J30" s="8" t="s">
        <v>52</v>
      </c>
      <c r="K30" s="2" t="s">
        <v>52</v>
      </c>
      <c r="L30" s="2" t="s">
        <v>52</v>
      </c>
      <c r="M30" s="2" t="s">
        <v>52</v>
      </c>
      <c r="N30" s="2" t="s">
        <v>52</v>
      </c>
    </row>
    <row r="31" spans="1:14" ht="30" customHeight="1">
      <c r="A31" s="8" t="s">
        <v>248</v>
      </c>
      <c r="B31" s="8" t="s">
        <v>239</v>
      </c>
      <c r="C31" s="8" t="s">
        <v>247</v>
      </c>
      <c r="D31" s="8" t="s">
        <v>241</v>
      </c>
      <c r="E31" s="13">
        <f>일위대가!F183</f>
        <v>0</v>
      </c>
      <c r="F31" s="13">
        <f>일위대가!H183</f>
        <v>92815</v>
      </c>
      <c r="G31" s="13">
        <f>일위대가!J183</f>
        <v>0</v>
      </c>
      <c r="H31" s="13">
        <f t="shared" si="0"/>
        <v>92815</v>
      </c>
      <c r="I31" s="8" t="s">
        <v>1287</v>
      </c>
      <c r="J31" s="8" t="s">
        <v>52</v>
      </c>
      <c r="K31" s="2" t="s">
        <v>52</v>
      </c>
      <c r="L31" s="2" t="s">
        <v>52</v>
      </c>
      <c r="M31" s="2" t="s">
        <v>52</v>
      </c>
      <c r="N31" s="2" t="s">
        <v>52</v>
      </c>
    </row>
    <row r="32" spans="1:14" ht="30" customHeight="1">
      <c r="A32" s="8" t="s">
        <v>251</v>
      </c>
      <c r="B32" s="8" t="s">
        <v>239</v>
      </c>
      <c r="C32" s="8" t="s">
        <v>250</v>
      </c>
      <c r="D32" s="8" t="s">
        <v>241</v>
      </c>
      <c r="E32" s="13">
        <f>일위대가!F187</f>
        <v>0</v>
      </c>
      <c r="F32" s="13">
        <f>일위대가!H187</f>
        <v>120409</v>
      </c>
      <c r="G32" s="13">
        <f>일위대가!J187</f>
        <v>0</v>
      </c>
      <c r="H32" s="13">
        <f t="shared" si="0"/>
        <v>120409</v>
      </c>
      <c r="I32" s="8" t="s">
        <v>1290</v>
      </c>
      <c r="J32" s="8" t="s">
        <v>52</v>
      </c>
      <c r="K32" s="2" t="s">
        <v>52</v>
      </c>
      <c r="L32" s="2" t="s">
        <v>52</v>
      </c>
      <c r="M32" s="2" t="s">
        <v>52</v>
      </c>
      <c r="N32" s="2" t="s">
        <v>52</v>
      </c>
    </row>
    <row r="33" spans="1:14" ht="30" customHeight="1">
      <c r="A33" s="8" t="s">
        <v>256</v>
      </c>
      <c r="B33" s="8" t="s">
        <v>253</v>
      </c>
      <c r="C33" s="8" t="s">
        <v>254</v>
      </c>
      <c r="D33" s="8" t="s">
        <v>255</v>
      </c>
      <c r="E33" s="13">
        <f>일위대가!F197</f>
        <v>9948</v>
      </c>
      <c r="F33" s="13">
        <f>일위대가!H197</f>
        <v>19461</v>
      </c>
      <c r="G33" s="13">
        <f>일위대가!J197</f>
        <v>144</v>
      </c>
      <c r="H33" s="13">
        <f t="shared" si="0"/>
        <v>29553</v>
      </c>
      <c r="I33" s="8" t="s">
        <v>1293</v>
      </c>
      <c r="J33" s="8" t="s">
        <v>52</v>
      </c>
      <c r="K33" s="2" t="s">
        <v>52</v>
      </c>
      <c r="L33" s="2" t="s">
        <v>52</v>
      </c>
      <c r="M33" s="2" t="s">
        <v>52</v>
      </c>
      <c r="N33" s="2" t="s">
        <v>52</v>
      </c>
    </row>
    <row r="34" spans="1:14" ht="30" customHeight="1">
      <c r="A34" s="8" t="s">
        <v>259</v>
      </c>
      <c r="B34" s="8" t="s">
        <v>253</v>
      </c>
      <c r="C34" s="8" t="s">
        <v>258</v>
      </c>
      <c r="D34" s="8" t="s">
        <v>255</v>
      </c>
      <c r="E34" s="13">
        <f>일위대가!F207</f>
        <v>12431</v>
      </c>
      <c r="F34" s="13">
        <f>일위대가!H207</f>
        <v>25053</v>
      </c>
      <c r="G34" s="13">
        <f>일위대가!J207</f>
        <v>204</v>
      </c>
      <c r="H34" s="13">
        <f t="shared" si="0"/>
        <v>37688</v>
      </c>
      <c r="I34" s="8" t="s">
        <v>1316</v>
      </c>
      <c r="J34" s="8" t="s">
        <v>52</v>
      </c>
      <c r="K34" s="2" t="s">
        <v>52</v>
      </c>
      <c r="L34" s="2" t="s">
        <v>52</v>
      </c>
      <c r="M34" s="2" t="s">
        <v>52</v>
      </c>
      <c r="N34" s="2" t="s">
        <v>52</v>
      </c>
    </row>
    <row r="35" spans="1:14" ht="30" customHeight="1">
      <c r="A35" s="8" t="s">
        <v>265</v>
      </c>
      <c r="B35" s="8" t="s">
        <v>263</v>
      </c>
      <c r="C35" s="8" t="s">
        <v>264</v>
      </c>
      <c r="D35" s="8" t="s">
        <v>70</v>
      </c>
      <c r="E35" s="13">
        <f>일위대가!F213</f>
        <v>12375</v>
      </c>
      <c r="F35" s="13">
        <f>일위대가!H213</f>
        <v>68247</v>
      </c>
      <c r="G35" s="13">
        <f>일위대가!J213</f>
        <v>0</v>
      </c>
      <c r="H35" s="13">
        <f t="shared" si="0"/>
        <v>80622</v>
      </c>
      <c r="I35" s="8" t="s">
        <v>1325</v>
      </c>
      <c r="J35" s="8" t="s">
        <v>52</v>
      </c>
      <c r="K35" s="2" t="s">
        <v>52</v>
      </c>
      <c r="L35" s="2" t="s">
        <v>52</v>
      </c>
      <c r="M35" s="2" t="s">
        <v>52</v>
      </c>
      <c r="N35" s="2" t="s">
        <v>52</v>
      </c>
    </row>
    <row r="36" spans="1:14" ht="30" customHeight="1">
      <c r="A36" s="8" t="s">
        <v>269</v>
      </c>
      <c r="B36" s="8" t="s">
        <v>267</v>
      </c>
      <c r="C36" s="8" t="s">
        <v>268</v>
      </c>
      <c r="D36" s="8" t="s">
        <v>70</v>
      </c>
      <c r="E36" s="13">
        <f>일위대가!F220</f>
        <v>54752</v>
      </c>
      <c r="F36" s="13">
        <f>일위대가!H220</f>
        <v>91678</v>
      </c>
      <c r="G36" s="13">
        <f>일위대가!J220</f>
        <v>916</v>
      </c>
      <c r="H36" s="13">
        <f t="shared" si="0"/>
        <v>147346</v>
      </c>
      <c r="I36" s="8" t="s">
        <v>1338</v>
      </c>
      <c r="J36" s="8" t="s">
        <v>52</v>
      </c>
      <c r="K36" s="2" t="s">
        <v>52</v>
      </c>
      <c r="L36" s="2" t="s">
        <v>52</v>
      </c>
      <c r="M36" s="2" t="s">
        <v>52</v>
      </c>
      <c r="N36" s="2" t="s">
        <v>52</v>
      </c>
    </row>
    <row r="37" spans="1:14" ht="30" customHeight="1">
      <c r="A37" s="8" t="s">
        <v>272</v>
      </c>
      <c r="B37" s="8" t="s">
        <v>271</v>
      </c>
      <c r="C37" s="8" t="s">
        <v>268</v>
      </c>
      <c r="D37" s="8" t="s">
        <v>70</v>
      </c>
      <c r="E37" s="13">
        <f>일위대가!F227</f>
        <v>59702</v>
      </c>
      <c r="F37" s="13">
        <f>일위대가!H227</f>
        <v>91678</v>
      </c>
      <c r="G37" s="13">
        <f>일위대가!J227</f>
        <v>916</v>
      </c>
      <c r="H37" s="13">
        <f t="shared" si="0"/>
        <v>152296</v>
      </c>
      <c r="I37" s="8" t="s">
        <v>1355</v>
      </c>
      <c r="J37" s="8" t="s">
        <v>52</v>
      </c>
      <c r="K37" s="2" t="s">
        <v>52</v>
      </c>
      <c r="L37" s="2" t="s">
        <v>52</v>
      </c>
      <c r="M37" s="2" t="s">
        <v>52</v>
      </c>
      <c r="N37" s="2" t="s">
        <v>52</v>
      </c>
    </row>
    <row r="38" spans="1:14" ht="30" customHeight="1">
      <c r="A38" s="8" t="s">
        <v>276</v>
      </c>
      <c r="B38" s="8" t="s">
        <v>274</v>
      </c>
      <c r="C38" s="8" t="s">
        <v>275</v>
      </c>
      <c r="D38" s="8" t="s">
        <v>70</v>
      </c>
      <c r="E38" s="13">
        <f>일위대가!F232</f>
        <v>37994</v>
      </c>
      <c r="F38" s="13">
        <f>일위대가!H232</f>
        <v>92932</v>
      </c>
      <c r="G38" s="13">
        <f>일위대가!J232</f>
        <v>2787</v>
      </c>
      <c r="H38" s="13">
        <f t="shared" si="0"/>
        <v>133713</v>
      </c>
      <c r="I38" s="8" t="s">
        <v>1363</v>
      </c>
      <c r="J38" s="8" t="s">
        <v>52</v>
      </c>
      <c r="K38" s="2" t="s">
        <v>52</v>
      </c>
      <c r="L38" s="2" t="s">
        <v>52</v>
      </c>
      <c r="M38" s="2" t="s">
        <v>52</v>
      </c>
      <c r="N38" s="2" t="s">
        <v>52</v>
      </c>
    </row>
    <row r="39" spans="1:14" ht="30" customHeight="1">
      <c r="A39" s="8" t="s">
        <v>279</v>
      </c>
      <c r="B39" s="8" t="s">
        <v>274</v>
      </c>
      <c r="C39" s="8" t="s">
        <v>278</v>
      </c>
      <c r="D39" s="8" t="s">
        <v>70</v>
      </c>
      <c r="E39" s="13">
        <f>일위대가!F237</f>
        <v>38500</v>
      </c>
      <c r="F39" s="13">
        <f>일위대가!H237</f>
        <v>92932</v>
      </c>
      <c r="G39" s="13">
        <f>일위대가!J237</f>
        <v>2787</v>
      </c>
      <c r="H39" s="13">
        <f t="shared" si="0"/>
        <v>134219</v>
      </c>
      <c r="I39" s="8" t="s">
        <v>1372</v>
      </c>
      <c r="J39" s="8" t="s">
        <v>52</v>
      </c>
      <c r="K39" s="2" t="s">
        <v>52</v>
      </c>
      <c r="L39" s="2" t="s">
        <v>52</v>
      </c>
      <c r="M39" s="2" t="s">
        <v>52</v>
      </c>
      <c r="N39" s="2" t="s">
        <v>52</v>
      </c>
    </row>
    <row r="40" spans="1:14" ht="30" customHeight="1">
      <c r="A40" s="8" t="s">
        <v>282</v>
      </c>
      <c r="B40" s="8" t="s">
        <v>271</v>
      </c>
      <c r="C40" s="8" t="s">
        <v>281</v>
      </c>
      <c r="D40" s="8" t="s">
        <v>70</v>
      </c>
      <c r="E40" s="13">
        <f>일위대가!F243</f>
        <v>39930</v>
      </c>
      <c r="F40" s="13">
        <f>일위대가!H243</f>
        <v>80986</v>
      </c>
      <c r="G40" s="13">
        <f>일위대가!J243</f>
        <v>809</v>
      </c>
      <c r="H40" s="13">
        <f t="shared" si="0"/>
        <v>121725</v>
      </c>
      <c r="I40" s="8" t="s">
        <v>1378</v>
      </c>
      <c r="J40" s="8" t="s">
        <v>52</v>
      </c>
      <c r="K40" s="2" t="s">
        <v>52</v>
      </c>
      <c r="L40" s="2" t="s">
        <v>52</v>
      </c>
      <c r="M40" s="2" t="s">
        <v>52</v>
      </c>
      <c r="N40" s="2" t="s">
        <v>52</v>
      </c>
    </row>
    <row r="41" spans="1:14" ht="30" customHeight="1">
      <c r="A41" s="8" t="s">
        <v>284</v>
      </c>
      <c r="B41" s="8" t="s">
        <v>267</v>
      </c>
      <c r="C41" s="8" t="s">
        <v>281</v>
      </c>
      <c r="D41" s="8" t="s">
        <v>70</v>
      </c>
      <c r="E41" s="13">
        <f>일위대가!F249</f>
        <v>36300</v>
      </c>
      <c r="F41" s="13">
        <f>일위대가!H249</f>
        <v>80986</v>
      </c>
      <c r="G41" s="13">
        <f>일위대가!J249</f>
        <v>809</v>
      </c>
      <c r="H41" s="13">
        <f t="shared" si="0"/>
        <v>118095</v>
      </c>
      <c r="I41" s="8" t="s">
        <v>1386</v>
      </c>
      <c r="J41" s="8" t="s">
        <v>52</v>
      </c>
      <c r="K41" s="2" t="s">
        <v>52</v>
      </c>
      <c r="L41" s="2" t="s">
        <v>52</v>
      </c>
      <c r="M41" s="2" t="s">
        <v>52</v>
      </c>
      <c r="N41" s="2" t="s">
        <v>52</v>
      </c>
    </row>
    <row r="42" spans="1:14" ht="30" customHeight="1">
      <c r="A42" s="8" t="s">
        <v>288</v>
      </c>
      <c r="B42" s="8" t="s">
        <v>286</v>
      </c>
      <c r="C42" s="8" t="s">
        <v>287</v>
      </c>
      <c r="D42" s="8" t="s">
        <v>255</v>
      </c>
      <c r="E42" s="13">
        <f>일위대가!F256</f>
        <v>15598</v>
      </c>
      <c r="F42" s="13">
        <f>일위대가!H256</f>
        <v>16197</v>
      </c>
      <c r="G42" s="13">
        <f>일위대가!J256</f>
        <v>161</v>
      </c>
      <c r="H42" s="13">
        <f t="shared" si="0"/>
        <v>31956</v>
      </c>
      <c r="I42" s="8" t="s">
        <v>1393</v>
      </c>
      <c r="J42" s="8" t="s">
        <v>52</v>
      </c>
      <c r="K42" s="2" t="s">
        <v>52</v>
      </c>
      <c r="L42" s="2" t="s">
        <v>52</v>
      </c>
      <c r="M42" s="2" t="s">
        <v>52</v>
      </c>
      <c r="N42" s="2" t="s">
        <v>52</v>
      </c>
    </row>
    <row r="43" spans="1:14" ht="30" customHeight="1">
      <c r="A43" s="8" t="s">
        <v>291</v>
      </c>
      <c r="B43" s="8" t="s">
        <v>286</v>
      </c>
      <c r="C43" s="8" t="s">
        <v>290</v>
      </c>
      <c r="D43" s="8" t="s">
        <v>255</v>
      </c>
      <c r="E43" s="13">
        <f>일위대가!F263</f>
        <v>18638</v>
      </c>
      <c r="F43" s="13">
        <f>일위대가!H263</f>
        <v>22676</v>
      </c>
      <c r="G43" s="13">
        <f>일위대가!J263</f>
        <v>226</v>
      </c>
      <c r="H43" s="13">
        <f t="shared" si="0"/>
        <v>41540</v>
      </c>
      <c r="I43" s="8" t="s">
        <v>1403</v>
      </c>
      <c r="J43" s="8" t="s">
        <v>52</v>
      </c>
      <c r="K43" s="2" t="s">
        <v>52</v>
      </c>
      <c r="L43" s="2" t="s">
        <v>52</v>
      </c>
      <c r="M43" s="2" t="s">
        <v>52</v>
      </c>
      <c r="N43" s="2" t="s">
        <v>52</v>
      </c>
    </row>
    <row r="44" spans="1:14" ht="30" customHeight="1">
      <c r="A44" s="8" t="s">
        <v>294</v>
      </c>
      <c r="B44" s="8" t="s">
        <v>286</v>
      </c>
      <c r="C44" s="8" t="s">
        <v>293</v>
      </c>
      <c r="D44" s="8" t="s">
        <v>255</v>
      </c>
      <c r="E44" s="13">
        <f>일위대가!F270</f>
        <v>25097</v>
      </c>
      <c r="F44" s="13">
        <f>일위대가!H270</f>
        <v>36443</v>
      </c>
      <c r="G44" s="13">
        <f>일위대가!J270</f>
        <v>364</v>
      </c>
      <c r="H44" s="13">
        <f t="shared" si="0"/>
        <v>61904</v>
      </c>
      <c r="I44" s="8" t="s">
        <v>1409</v>
      </c>
      <c r="J44" s="8" t="s">
        <v>52</v>
      </c>
      <c r="K44" s="2" t="s">
        <v>52</v>
      </c>
      <c r="L44" s="2" t="s">
        <v>52</v>
      </c>
      <c r="M44" s="2" t="s">
        <v>52</v>
      </c>
      <c r="N44" s="2" t="s">
        <v>52</v>
      </c>
    </row>
    <row r="45" spans="1:14" ht="30" customHeight="1">
      <c r="A45" s="8" t="s">
        <v>298</v>
      </c>
      <c r="B45" s="8" t="s">
        <v>296</v>
      </c>
      <c r="C45" s="8" t="s">
        <v>297</v>
      </c>
      <c r="D45" s="8" t="s">
        <v>255</v>
      </c>
      <c r="E45" s="13">
        <f>일위대가!F277</f>
        <v>14428</v>
      </c>
      <c r="F45" s="13">
        <f>일위대가!H277</f>
        <v>9718</v>
      </c>
      <c r="G45" s="13">
        <f>일위대가!J277</f>
        <v>97</v>
      </c>
      <c r="H45" s="13">
        <f t="shared" si="0"/>
        <v>24243</v>
      </c>
      <c r="I45" s="8" t="s">
        <v>1415</v>
      </c>
      <c r="J45" s="8" t="s">
        <v>52</v>
      </c>
      <c r="K45" s="2" t="s">
        <v>52</v>
      </c>
      <c r="L45" s="2" t="s">
        <v>52</v>
      </c>
      <c r="M45" s="2" t="s">
        <v>52</v>
      </c>
      <c r="N45" s="2" t="s">
        <v>52</v>
      </c>
    </row>
    <row r="46" spans="1:14" ht="30" customHeight="1">
      <c r="A46" s="8" t="s">
        <v>301</v>
      </c>
      <c r="B46" s="8" t="s">
        <v>296</v>
      </c>
      <c r="C46" s="8" t="s">
        <v>300</v>
      </c>
      <c r="D46" s="8" t="s">
        <v>255</v>
      </c>
      <c r="E46" s="13">
        <f>일위대가!F283</f>
        <v>7150</v>
      </c>
      <c r="F46" s="13">
        <f>일위대가!H283</f>
        <v>9167</v>
      </c>
      <c r="G46" s="13">
        <f>일위대가!J283</f>
        <v>183</v>
      </c>
      <c r="H46" s="13">
        <f t="shared" si="0"/>
        <v>16500</v>
      </c>
      <c r="I46" s="8" t="s">
        <v>1423</v>
      </c>
      <c r="J46" s="8" t="s">
        <v>52</v>
      </c>
      <c r="K46" s="2" t="s">
        <v>52</v>
      </c>
      <c r="L46" s="2" t="s">
        <v>52</v>
      </c>
      <c r="M46" s="2" t="s">
        <v>52</v>
      </c>
      <c r="N46" s="2" t="s">
        <v>52</v>
      </c>
    </row>
    <row r="47" spans="1:14" ht="30" customHeight="1">
      <c r="A47" s="8" t="s">
        <v>305</v>
      </c>
      <c r="B47" s="8" t="s">
        <v>303</v>
      </c>
      <c r="C47" s="8" t="s">
        <v>304</v>
      </c>
      <c r="D47" s="8" t="s">
        <v>255</v>
      </c>
      <c r="E47" s="13">
        <f>일위대가!F289</f>
        <v>8833</v>
      </c>
      <c r="F47" s="13">
        <f>일위대가!H289</f>
        <v>8098</v>
      </c>
      <c r="G47" s="13">
        <f>일위대가!J289</f>
        <v>80</v>
      </c>
      <c r="H47" s="13">
        <f t="shared" si="0"/>
        <v>17011</v>
      </c>
      <c r="I47" s="8" t="s">
        <v>1433</v>
      </c>
      <c r="J47" s="8" t="s">
        <v>52</v>
      </c>
      <c r="K47" s="2" t="s">
        <v>52</v>
      </c>
      <c r="L47" s="2" t="s">
        <v>52</v>
      </c>
      <c r="M47" s="2" t="s">
        <v>52</v>
      </c>
      <c r="N47" s="2" t="s">
        <v>52</v>
      </c>
    </row>
    <row r="48" spans="1:14" ht="30" customHeight="1">
      <c r="A48" s="8" t="s">
        <v>308</v>
      </c>
      <c r="B48" s="8" t="s">
        <v>307</v>
      </c>
      <c r="C48" s="8" t="s">
        <v>52</v>
      </c>
      <c r="D48" s="8" t="s">
        <v>255</v>
      </c>
      <c r="E48" s="13">
        <f>일위대가!F293</f>
        <v>4000</v>
      </c>
      <c r="F48" s="13">
        <f>일위대가!H293</f>
        <v>0</v>
      </c>
      <c r="G48" s="13">
        <f>일위대가!J293</f>
        <v>0</v>
      </c>
      <c r="H48" s="13">
        <f t="shared" si="0"/>
        <v>4000</v>
      </c>
      <c r="I48" s="8" t="s">
        <v>1440</v>
      </c>
      <c r="J48" s="8" t="s">
        <v>52</v>
      </c>
      <c r="K48" s="2" t="s">
        <v>52</v>
      </c>
      <c r="L48" s="2" t="s">
        <v>52</v>
      </c>
      <c r="M48" s="2" t="s">
        <v>52</v>
      </c>
      <c r="N48" s="2" t="s">
        <v>52</v>
      </c>
    </row>
    <row r="49" spans="1:14" ht="30" customHeight="1">
      <c r="A49" s="8" t="s">
        <v>311</v>
      </c>
      <c r="B49" s="8" t="s">
        <v>310</v>
      </c>
      <c r="C49" s="8" t="s">
        <v>52</v>
      </c>
      <c r="D49" s="8" t="s">
        <v>255</v>
      </c>
      <c r="E49" s="13">
        <f>일위대가!F297</f>
        <v>4000</v>
      </c>
      <c r="F49" s="13">
        <f>일위대가!H297</f>
        <v>0</v>
      </c>
      <c r="G49" s="13">
        <f>일위대가!J297</f>
        <v>0</v>
      </c>
      <c r="H49" s="13">
        <f t="shared" si="0"/>
        <v>4000</v>
      </c>
      <c r="I49" s="8" t="s">
        <v>1444</v>
      </c>
      <c r="J49" s="8" t="s">
        <v>52</v>
      </c>
      <c r="K49" s="2" t="s">
        <v>52</v>
      </c>
      <c r="L49" s="2" t="s">
        <v>52</v>
      </c>
      <c r="M49" s="2" t="s">
        <v>52</v>
      </c>
      <c r="N49" s="2" t="s">
        <v>52</v>
      </c>
    </row>
    <row r="50" spans="1:14" ht="30" customHeight="1">
      <c r="A50" s="8" t="s">
        <v>317</v>
      </c>
      <c r="B50" s="8" t="s">
        <v>315</v>
      </c>
      <c r="C50" s="8" t="s">
        <v>316</v>
      </c>
      <c r="D50" s="8" t="s">
        <v>70</v>
      </c>
      <c r="E50" s="13">
        <f>일위대가!F302</f>
        <v>10499</v>
      </c>
      <c r="F50" s="13">
        <f>일위대가!H302</f>
        <v>44070</v>
      </c>
      <c r="G50" s="13">
        <f>일위대가!J302</f>
        <v>1234</v>
      </c>
      <c r="H50" s="13">
        <f t="shared" si="0"/>
        <v>55803</v>
      </c>
      <c r="I50" s="8" t="s">
        <v>1447</v>
      </c>
      <c r="J50" s="8" t="s">
        <v>52</v>
      </c>
      <c r="K50" s="2" t="s">
        <v>52</v>
      </c>
      <c r="L50" s="2" t="s">
        <v>52</v>
      </c>
      <c r="M50" s="2" t="s">
        <v>52</v>
      </c>
      <c r="N50" s="2" t="s">
        <v>52</v>
      </c>
    </row>
    <row r="51" spans="1:14" ht="30" customHeight="1">
      <c r="A51" s="8" t="s">
        <v>321</v>
      </c>
      <c r="B51" s="8" t="s">
        <v>319</v>
      </c>
      <c r="C51" s="8" t="s">
        <v>320</v>
      </c>
      <c r="D51" s="8" t="s">
        <v>255</v>
      </c>
      <c r="E51" s="13">
        <f>일위대가!F306</f>
        <v>2405</v>
      </c>
      <c r="F51" s="13">
        <f>일위대가!H306</f>
        <v>0</v>
      </c>
      <c r="G51" s="13">
        <f>일위대가!J306</f>
        <v>0</v>
      </c>
      <c r="H51" s="13">
        <f t="shared" si="0"/>
        <v>2405</v>
      </c>
      <c r="I51" s="8" t="s">
        <v>1457</v>
      </c>
      <c r="J51" s="8" t="s">
        <v>52</v>
      </c>
      <c r="K51" s="2" t="s">
        <v>52</v>
      </c>
      <c r="L51" s="2" t="s">
        <v>52</v>
      </c>
      <c r="M51" s="2" t="s">
        <v>52</v>
      </c>
      <c r="N51" s="2" t="s">
        <v>52</v>
      </c>
    </row>
    <row r="52" spans="1:14" ht="30" customHeight="1">
      <c r="A52" s="8" t="s">
        <v>325</v>
      </c>
      <c r="B52" s="8" t="s">
        <v>323</v>
      </c>
      <c r="C52" s="8" t="s">
        <v>324</v>
      </c>
      <c r="D52" s="8" t="s">
        <v>70</v>
      </c>
      <c r="E52" s="13">
        <f>일위대가!F313</f>
        <v>7661</v>
      </c>
      <c r="F52" s="13">
        <f>일위대가!H313</f>
        <v>41841</v>
      </c>
      <c r="G52" s="13">
        <f>일위대가!J313</f>
        <v>897</v>
      </c>
      <c r="H52" s="13">
        <f t="shared" si="0"/>
        <v>50399</v>
      </c>
      <c r="I52" s="8" t="s">
        <v>1463</v>
      </c>
      <c r="J52" s="8" t="s">
        <v>52</v>
      </c>
      <c r="K52" s="2" t="s">
        <v>52</v>
      </c>
      <c r="L52" s="2" t="s">
        <v>52</v>
      </c>
      <c r="M52" s="2" t="s">
        <v>52</v>
      </c>
      <c r="N52" s="2" t="s">
        <v>52</v>
      </c>
    </row>
    <row r="53" spans="1:14" ht="30" customHeight="1">
      <c r="A53" s="8" t="s">
        <v>331</v>
      </c>
      <c r="B53" s="8" t="s">
        <v>329</v>
      </c>
      <c r="C53" s="8" t="s">
        <v>330</v>
      </c>
      <c r="D53" s="8" t="s">
        <v>70</v>
      </c>
      <c r="E53" s="13">
        <f>일위대가!F320</f>
        <v>2459</v>
      </c>
      <c r="F53" s="13">
        <f>일위대가!H320</f>
        <v>16189</v>
      </c>
      <c r="G53" s="13">
        <f>일위대가!J320</f>
        <v>485</v>
      </c>
      <c r="H53" s="13">
        <f t="shared" si="0"/>
        <v>19133</v>
      </c>
      <c r="I53" s="8" t="s">
        <v>1478</v>
      </c>
      <c r="J53" s="8" t="s">
        <v>52</v>
      </c>
      <c r="K53" s="2" t="s">
        <v>52</v>
      </c>
      <c r="L53" s="2" t="s">
        <v>52</v>
      </c>
      <c r="M53" s="2" t="s">
        <v>52</v>
      </c>
      <c r="N53" s="2" t="s">
        <v>52</v>
      </c>
    </row>
    <row r="54" spans="1:14" ht="30" customHeight="1">
      <c r="A54" s="8" t="s">
        <v>334</v>
      </c>
      <c r="B54" s="8" t="s">
        <v>329</v>
      </c>
      <c r="C54" s="8" t="s">
        <v>333</v>
      </c>
      <c r="D54" s="8" t="s">
        <v>70</v>
      </c>
      <c r="E54" s="13">
        <f>일위대가!F327</f>
        <v>1727</v>
      </c>
      <c r="F54" s="13">
        <f>일위대가!H327</f>
        <v>12701</v>
      </c>
      <c r="G54" s="13">
        <f>일위대가!J327</f>
        <v>381</v>
      </c>
      <c r="H54" s="13">
        <f t="shared" si="0"/>
        <v>14809</v>
      </c>
      <c r="I54" s="8" t="s">
        <v>1489</v>
      </c>
      <c r="J54" s="8" t="s">
        <v>52</v>
      </c>
      <c r="K54" s="2" t="s">
        <v>52</v>
      </c>
      <c r="L54" s="2" t="s">
        <v>52</v>
      </c>
      <c r="M54" s="2" t="s">
        <v>52</v>
      </c>
      <c r="N54" s="2" t="s">
        <v>52</v>
      </c>
    </row>
    <row r="55" spans="1:14" ht="30" customHeight="1">
      <c r="A55" s="8" t="s">
        <v>338</v>
      </c>
      <c r="B55" s="8" t="s">
        <v>336</v>
      </c>
      <c r="C55" s="8" t="s">
        <v>337</v>
      </c>
      <c r="D55" s="8" t="s">
        <v>70</v>
      </c>
      <c r="E55" s="13">
        <f>일위대가!F332</f>
        <v>966</v>
      </c>
      <c r="F55" s="13">
        <f>일위대가!H332</f>
        <v>6105</v>
      </c>
      <c r="G55" s="13">
        <f>일위대가!J332</f>
        <v>58</v>
      </c>
      <c r="H55" s="13">
        <f t="shared" si="0"/>
        <v>7129</v>
      </c>
      <c r="I55" s="8" t="s">
        <v>1496</v>
      </c>
      <c r="J55" s="8" t="s">
        <v>52</v>
      </c>
      <c r="K55" s="2" t="s">
        <v>52</v>
      </c>
      <c r="L55" s="2" t="s">
        <v>52</v>
      </c>
      <c r="M55" s="2" t="s">
        <v>52</v>
      </c>
      <c r="N55" s="2" t="s">
        <v>52</v>
      </c>
    </row>
    <row r="56" spans="1:14" ht="30" customHeight="1">
      <c r="A56" s="8" t="s">
        <v>342</v>
      </c>
      <c r="B56" s="8" t="s">
        <v>340</v>
      </c>
      <c r="C56" s="8" t="s">
        <v>341</v>
      </c>
      <c r="D56" s="8" t="s">
        <v>70</v>
      </c>
      <c r="E56" s="13">
        <f>일위대가!F342</f>
        <v>19053</v>
      </c>
      <c r="F56" s="13">
        <f>일위대가!H342</f>
        <v>12872</v>
      </c>
      <c r="G56" s="13">
        <f>일위대가!J342</f>
        <v>434</v>
      </c>
      <c r="H56" s="13">
        <f t="shared" si="0"/>
        <v>32359</v>
      </c>
      <c r="I56" s="8" t="s">
        <v>1506</v>
      </c>
      <c r="J56" s="8" t="s">
        <v>52</v>
      </c>
      <c r="K56" s="2" t="s">
        <v>52</v>
      </c>
      <c r="L56" s="2" t="s">
        <v>52</v>
      </c>
      <c r="M56" s="2" t="s">
        <v>52</v>
      </c>
      <c r="N56" s="2" t="s">
        <v>52</v>
      </c>
    </row>
    <row r="57" spans="1:14" ht="30" customHeight="1">
      <c r="A57" s="8" t="s">
        <v>345</v>
      </c>
      <c r="B57" s="8" t="s">
        <v>340</v>
      </c>
      <c r="C57" s="8" t="s">
        <v>344</v>
      </c>
      <c r="D57" s="8" t="s">
        <v>70</v>
      </c>
      <c r="E57" s="13">
        <f>일위대가!F352</f>
        <v>19075</v>
      </c>
      <c r="F57" s="13">
        <f>일위대가!H352</f>
        <v>13993</v>
      </c>
      <c r="G57" s="13">
        <f>일위대가!J352</f>
        <v>434</v>
      </c>
      <c r="H57" s="13">
        <f t="shared" si="0"/>
        <v>33502</v>
      </c>
      <c r="I57" s="8" t="s">
        <v>1532</v>
      </c>
      <c r="J57" s="8" t="s">
        <v>52</v>
      </c>
      <c r="K57" s="2" t="s">
        <v>52</v>
      </c>
      <c r="L57" s="2" t="s">
        <v>52</v>
      </c>
      <c r="M57" s="2" t="s">
        <v>52</v>
      </c>
      <c r="N57" s="2" t="s">
        <v>52</v>
      </c>
    </row>
    <row r="58" spans="1:14" ht="30" customHeight="1">
      <c r="A58" s="8" t="s">
        <v>349</v>
      </c>
      <c r="B58" s="8" t="s">
        <v>347</v>
      </c>
      <c r="C58" s="8" t="s">
        <v>348</v>
      </c>
      <c r="D58" s="8" t="s">
        <v>255</v>
      </c>
      <c r="E58" s="13">
        <f>일위대가!F357</f>
        <v>565</v>
      </c>
      <c r="F58" s="13">
        <f>일위대가!H357</f>
        <v>4197</v>
      </c>
      <c r="G58" s="13">
        <f>일위대가!J357</f>
        <v>0</v>
      </c>
      <c r="H58" s="13">
        <f t="shared" si="0"/>
        <v>4762</v>
      </c>
      <c r="I58" s="8" t="s">
        <v>1545</v>
      </c>
      <c r="J58" s="8" t="s">
        <v>52</v>
      </c>
      <c r="K58" s="2" t="s">
        <v>52</v>
      </c>
      <c r="L58" s="2" t="s">
        <v>52</v>
      </c>
      <c r="M58" s="2" t="s">
        <v>52</v>
      </c>
      <c r="N58" s="2" t="s">
        <v>52</v>
      </c>
    </row>
    <row r="59" spans="1:14" ht="30" customHeight="1">
      <c r="A59" s="8" t="s">
        <v>355</v>
      </c>
      <c r="B59" s="8" t="s">
        <v>353</v>
      </c>
      <c r="C59" s="8" t="s">
        <v>354</v>
      </c>
      <c r="D59" s="8" t="s">
        <v>255</v>
      </c>
      <c r="E59" s="13">
        <f>일위대가!F362</f>
        <v>11350</v>
      </c>
      <c r="F59" s="13">
        <f>일위대가!H362</f>
        <v>18349</v>
      </c>
      <c r="G59" s="13">
        <f>일위대가!J362</f>
        <v>366</v>
      </c>
      <c r="H59" s="13">
        <f t="shared" si="0"/>
        <v>30065</v>
      </c>
      <c r="I59" s="8" t="s">
        <v>1554</v>
      </c>
      <c r="J59" s="8" t="s">
        <v>52</v>
      </c>
      <c r="K59" s="2" t="s">
        <v>52</v>
      </c>
      <c r="L59" s="2" t="s">
        <v>52</v>
      </c>
      <c r="M59" s="2" t="s">
        <v>52</v>
      </c>
      <c r="N59" s="2" t="s">
        <v>52</v>
      </c>
    </row>
    <row r="60" spans="1:14" ht="30" customHeight="1">
      <c r="A60" s="8" t="s">
        <v>360</v>
      </c>
      <c r="B60" s="8" t="s">
        <v>357</v>
      </c>
      <c r="C60" s="8" t="s">
        <v>358</v>
      </c>
      <c r="D60" s="8" t="s">
        <v>359</v>
      </c>
      <c r="E60" s="13">
        <f>일위대가!F367</f>
        <v>14423</v>
      </c>
      <c r="F60" s="13">
        <f>일위대가!H367</f>
        <v>25375</v>
      </c>
      <c r="G60" s="13">
        <f>일위대가!J367</f>
        <v>58</v>
      </c>
      <c r="H60" s="13">
        <f t="shared" si="0"/>
        <v>39856</v>
      </c>
      <c r="I60" s="8" t="s">
        <v>1564</v>
      </c>
      <c r="J60" s="8" t="s">
        <v>52</v>
      </c>
      <c r="K60" s="2" t="s">
        <v>52</v>
      </c>
      <c r="L60" s="2" t="s">
        <v>52</v>
      </c>
      <c r="M60" s="2" t="s">
        <v>52</v>
      </c>
      <c r="N60" s="2" t="s">
        <v>52</v>
      </c>
    </row>
    <row r="61" spans="1:14" ht="30" customHeight="1">
      <c r="A61" s="8" t="s">
        <v>364</v>
      </c>
      <c r="B61" s="8" t="s">
        <v>362</v>
      </c>
      <c r="C61" s="8" t="s">
        <v>363</v>
      </c>
      <c r="D61" s="8" t="s">
        <v>60</v>
      </c>
      <c r="E61" s="13">
        <f>일위대가!F373</f>
        <v>51632</v>
      </c>
      <c r="F61" s="13">
        <f>일위대가!H373</f>
        <v>34938</v>
      </c>
      <c r="G61" s="13">
        <f>일위대가!J373</f>
        <v>0</v>
      </c>
      <c r="H61" s="13">
        <f t="shared" si="0"/>
        <v>86570</v>
      </c>
      <c r="I61" s="8" t="s">
        <v>1574</v>
      </c>
      <c r="J61" s="8" t="s">
        <v>52</v>
      </c>
      <c r="K61" s="2" t="s">
        <v>52</v>
      </c>
      <c r="L61" s="2" t="s">
        <v>52</v>
      </c>
      <c r="M61" s="2" t="s">
        <v>52</v>
      </c>
      <c r="N61" s="2" t="s">
        <v>52</v>
      </c>
    </row>
    <row r="62" spans="1:14" ht="30" customHeight="1">
      <c r="A62" s="8" t="s">
        <v>368</v>
      </c>
      <c r="B62" s="8" t="s">
        <v>366</v>
      </c>
      <c r="C62" s="8" t="s">
        <v>367</v>
      </c>
      <c r="D62" s="8" t="s">
        <v>60</v>
      </c>
      <c r="E62" s="13">
        <f>일위대가!F379</f>
        <v>48297</v>
      </c>
      <c r="F62" s="13">
        <f>일위대가!H379</f>
        <v>34938</v>
      </c>
      <c r="G62" s="13">
        <f>일위대가!J379</f>
        <v>0</v>
      </c>
      <c r="H62" s="13">
        <f t="shared" si="0"/>
        <v>83235</v>
      </c>
      <c r="I62" s="8" t="s">
        <v>1585</v>
      </c>
      <c r="J62" s="8" t="s">
        <v>52</v>
      </c>
      <c r="K62" s="2" t="s">
        <v>52</v>
      </c>
      <c r="L62" s="2" t="s">
        <v>52</v>
      </c>
      <c r="M62" s="2" t="s">
        <v>52</v>
      </c>
      <c r="N62" s="2" t="s">
        <v>52</v>
      </c>
    </row>
    <row r="63" spans="1:14" ht="30" customHeight="1">
      <c r="A63" s="8" t="s">
        <v>386</v>
      </c>
      <c r="B63" s="8" t="s">
        <v>384</v>
      </c>
      <c r="C63" s="8" t="s">
        <v>385</v>
      </c>
      <c r="D63" s="8" t="s">
        <v>255</v>
      </c>
      <c r="E63" s="13">
        <f>일위대가!F383</f>
        <v>440</v>
      </c>
      <c r="F63" s="13">
        <f>일위대가!H383</f>
        <v>0</v>
      </c>
      <c r="G63" s="13">
        <f>일위대가!J383</f>
        <v>0</v>
      </c>
      <c r="H63" s="13">
        <f t="shared" si="0"/>
        <v>440</v>
      </c>
      <c r="I63" s="8" t="s">
        <v>1592</v>
      </c>
      <c r="J63" s="8" t="s">
        <v>52</v>
      </c>
      <c r="K63" s="2" t="s">
        <v>52</v>
      </c>
      <c r="L63" s="2" t="s">
        <v>52</v>
      </c>
      <c r="M63" s="2" t="s">
        <v>52</v>
      </c>
      <c r="N63" s="2" t="s">
        <v>52</v>
      </c>
    </row>
    <row r="64" spans="1:14" ht="30" customHeight="1">
      <c r="A64" s="8" t="s">
        <v>390</v>
      </c>
      <c r="B64" s="8" t="s">
        <v>388</v>
      </c>
      <c r="C64" s="8" t="s">
        <v>389</v>
      </c>
      <c r="D64" s="8" t="s">
        <v>255</v>
      </c>
      <c r="E64" s="13">
        <f>일위대가!F387</f>
        <v>390</v>
      </c>
      <c r="F64" s="13">
        <f>일위대가!H387</f>
        <v>0</v>
      </c>
      <c r="G64" s="13">
        <f>일위대가!J387</f>
        <v>0</v>
      </c>
      <c r="H64" s="13">
        <f t="shared" si="0"/>
        <v>390</v>
      </c>
      <c r="I64" s="8" t="s">
        <v>1597</v>
      </c>
      <c r="J64" s="8" t="s">
        <v>52</v>
      </c>
      <c r="K64" s="2" t="s">
        <v>52</v>
      </c>
      <c r="L64" s="2" t="s">
        <v>52</v>
      </c>
      <c r="M64" s="2" t="s">
        <v>52</v>
      </c>
      <c r="N64" s="2" t="s">
        <v>52</v>
      </c>
    </row>
    <row r="65" spans="1:14" ht="30" customHeight="1">
      <c r="A65" s="8" t="s">
        <v>394</v>
      </c>
      <c r="B65" s="8" t="s">
        <v>392</v>
      </c>
      <c r="C65" s="8" t="s">
        <v>393</v>
      </c>
      <c r="D65" s="8" t="s">
        <v>255</v>
      </c>
      <c r="E65" s="13">
        <f>일위대가!F392</f>
        <v>410</v>
      </c>
      <c r="F65" s="13">
        <f>일위대가!H392</f>
        <v>0</v>
      </c>
      <c r="G65" s="13">
        <f>일위대가!J392</f>
        <v>0</v>
      </c>
      <c r="H65" s="13">
        <f t="shared" si="0"/>
        <v>410</v>
      </c>
      <c r="I65" s="8" t="s">
        <v>1602</v>
      </c>
      <c r="J65" s="8" t="s">
        <v>52</v>
      </c>
      <c r="K65" s="2" t="s">
        <v>52</v>
      </c>
      <c r="L65" s="2" t="s">
        <v>52</v>
      </c>
      <c r="M65" s="2" t="s">
        <v>52</v>
      </c>
      <c r="N65" s="2" t="s">
        <v>52</v>
      </c>
    </row>
    <row r="66" spans="1:14" ht="30" customHeight="1">
      <c r="A66" s="8" t="s">
        <v>398</v>
      </c>
      <c r="B66" s="8" t="s">
        <v>396</v>
      </c>
      <c r="C66" s="8" t="s">
        <v>397</v>
      </c>
      <c r="D66" s="8" t="s">
        <v>255</v>
      </c>
      <c r="E66" s="13">
        <f>일위대가!F401</f>
        <v>24833</v>
      </c>
      <c r="F66" s="13">
        <f>일위대가!H401</f>
        <v>34788</v>
      </c>
      <c r="G66" s="13">
        <f>일위대가!J401</f>
        <v>79</v>
      </c>
      <c r="H66" s="13">
        <f t="shared" si="0"/>
        <v>59700</v>
      </c>
      <c r="I66" s="8" t="s">
        <v>1612</v>
      </c>
      <c r="J66" s="8" t="s">
        <v>52</v>
      </c>
      <c r="K66" s="2" t="s">
        <v>52</v>
      </c>
      <c r="L66" s="2" t="s">
        <v>52</v>
      </c>
      <c r="M66" s="2" t="s">
        <v>52</v>
      </c>
      <c r="N66" s="2" t="s">
        <v>52</v>
      </c>
    </row>
    <row r="67" spans="1:14" ht="30" customHeight="1">
      <c r="A67" s="8" t="s">
        <v>402</v>
      </c>
      <c r="B67" s="8" t="s">
        <v>400</v>
      </c>
      <c r="C67" s="8" t="s">
        <v>401</v>
      </c>
      <c r="D67" s="8" t="s">
        <v>255</v>
      </c>
      <c r="E67" s="13">
        <f>일위대가!F409</f>
        <v>6768</v>
      </c>
      <c r="F67" s="13">
        <f>일위대가!H409</f>
        <v>8254</v>
      </c>
      <c r="G67" s="13">
        <f>일위대가!J409</f>
        <v>159</v>
      </c>
      <c r="H67" s="13">
        <f t="shared" si="0"/>
        <v>15181</v>
      </c>
      <c r="I67" s="8" t="s">
        <v>1632</v>
      </c>
      <c r="J67" s="8" t="s">
        <v>52</v>
      </c>
      <c r="K67" s="2" t="s">
        <v>52</v>
      </c>
      <c r="L67" s="2" t="s">
        <v>52</v>
      </c>
      <c r="M67" s="2" t="s">
        <v>52</v>
      </c>
      <c r="N67" s="2" t="s">
        <v>52</v>
      </c>
    </row>
    <row r="68" spans="1:14" ht="30" customHeight="1">
      <c r="A68" s="8" t="s">
        <v>406</v>
      </c>
      <c r="B68" s="8" t="s">
        <v>404</v>
      </c>
      <c r="C68" s="8" t="s">
        <v>405</v>
      </c>
      <c r="D68" s="8" t="s">
        <v>255</v>
      </c>
      <c r="E68" s="13">
        <f>일위대가!F417</f>
        <v>7171</v>
      </c>
      <c r="F68" s="13">
        <f>일위대가!H417</f>
        <v>8508</v>
      </c>
      <c r="G68" s="13">
        <f>일위대가!J417</f>
        <v>159</v>
      </c>
      <c r="H68" s="13">
        <f t="shared" ref="H68:H131" si="1">E68+F68+G68</f>
        <v>15838</v>
      </c>
      <c r="I68" s="8" t="s">
        <v>1646</v>
      </c>
      <c r="J68" s="8" t="s">
        <v>52</v>
      </c>
      <c r="K68" s="2" t="s">
        <v>52</v>
      </c>
      <c r="L68" s="2" t="s">
        <v>52</v>
      </c>
      <c r="M68" s="2" t="s">
        <v>52</v>
      </c>
      <c r="N68" s="2" t="s">
        <v>52</v>
      </c>
    </row>
    <row r="69" spans="1:14" ht="30" customHeight="1">
      <c r="A69" s="8" t="s">
        <v>409</v>
      </c>
      <c r="B69" s="8" t="s">
        <v>404</v>
      </c>
      <c r="C69" s="8" t="s">
        <v>408</v>
      </c>
      <c r="D69" s="8" t="s">
        <v>255</v>
      </c>
      <c r="E69" s="13">
        <f>일위대가!F425</f>
        <v>19707</v>
      </c>
      <c r="F69" s="13">
        <f>일위대가!H425</f>
        <v>25329</v>
      </c>
      <c r="G69" s="13">
        <f>일위대가!J425</f>
        <v>494</v>
      </c>
      <c r="H69" s="13">
        <f t="shared" si="1"/>
        <v>45530</v>
      </c>
      <c r="I69" s="8" t="s">
        <v>1653</v>
      </c>
      <c r="J69" s="8" t="s">
        <v>52</v>
      </c>
      <c r="K69" s="2" t="s">
        <v>52</v>
      </c>
      <c r="L69" s="2" t="s">
        <v>52</v>
      </c>
      <c r="M69" s="2" t="s">
        <v>52</v>
      </c>
      <c r="N69" s="2" t="s">
        <v>52</v>
      </c>
    </row>
    <row r="70" spans="1:14" ht="30" customHeight="1">
      <c r="A70" s="8" t="s">
        <v>412</v>
      </c>
      <c r="B70" s="8" t="s">
        <v>404</v>
      </c>
      <c r="C70" s="8" t="s">
        <v>411</v>
      </c>
      <c r="D70" s="8" t="s">
        <v>255</v>
      </c>
      <c r="E70" s="13">
        <f>일위대가!F433</f>
        <v>35990</v>
      </c>
      <c r="F70" s="13">
        <f>일위대가!H433</f>
        <v>45423</v>
      </c>
      <c r="G70" s="13">
        <f>일위대가!J433</f>
        <v>902</v>
      </c>
      <c r="H70" s="13">
        <f t="shared" si="1"/>
        <v>82315</v>
      </c>
      <c r="I70" s="8" t="s">
        <v>1664</v>
      </c>
      <c r="J70" s="8" t="s">
        <v>52</v>
      </c>
      <c r="K70" s="2" t="s">
        <v>52</v>
      </c>
      <c r="L70" s="2" t="s">
        <v>52</v>
      </c>
      <c r="M70" s="2" t="s">
        <v>52</v>
      </c>
      <c r="N70" s="2" t="s">
        <v>52</v>
      </c>
    </row>
    <row r="71" spans="1:14" ht="30" customHeight="1">
      <c r="A71" s="8" t="s">
        <v>415</v>
      </c>
      <c r="B71" s="8" t="s">
        <v>404</v>
      </c>
      <c r="C71" s="8" t="s">
        <v>414</v>
      </c>
      <c r="D71" s="8" t="s">
        <v>255</v>
      </c>
      <c r="E71" s="13">
        <f>일위대가!F441</f>
        <v>34897</v>
      </c>
      <c r="F71" s="13">
        <f>일위대가!H441</f>
        <v>45418</v>
      </c>
      <c r="G71" s="13">
        <f>일위대가!J441</f>
        <v>902</v>
      </c>
      <c r="H71" s="13">
        <f t="shared" si="1"/>
        <v>81217</v>
      </c>
      <c r="I71" s="8" t="s">
        <v>1673</v>
      </c>
      <c r="J71" s="8" t="s">
        <v>52</v>
      </c>
      <c r="K71" s="2" t="s">
        <v>52</v>
      </c>
      <c r="L71" s="2" t="s">
        <v>52</v>
      </c>
      <c r="M71" s="2" t="s">
        <v>52</v>
      </c>
      <c r="N71" s="2" t="s">
        <v>52</v>
      </c>
    </row>
    <row r="72" spans="1:14" ht="30" customHeight="1">
      <c r="A72" s="8" t="s">
        <v>418</v>
      </c>
      <c r="B72" s="8" t="s">
        <v>404</v>
      </c>
      <c r="C72" s="8" t="s">
        <v>417</v>
      </c>
      <c r="D72" s="8" t="s">
        <v>255</v>
      </c>
      <c r="E72" s="13">
        <f>일위대가!F449</f>
        <v>30719</v>
      </c>
      <c r="F72" s="13">
        <f>일위대가!H449</f>
        <v>38651</v>
      </c>
      <c r="G72" s="13">
        <f>일위대가!J449</f>
        <v>767</v>
      </c>
      <c r="H72" s="13">
        <f t="shared" si="1"/>
        <v>70137</v>
      </c>
      <c r="I72" s="8" t="s">
        <v>1680</v>
      </c>
      <c r="J72" s="8" t="s">
        <v>52</v>
      </c>
      <c r="K72" s="2" t="s">
        <v>52</v>
      </c>
      <c r="L72" s="2" t="s">
        <v>52</v>
      </c>
      <c r="M72" s="2" t="s">
        <v>52</v>
      </c>
      <c r="N72" s="2" t="s">
        <v>52</v>
      </c>
    </row>
    <row r="73" spans="1:14" ht="30" customHeight="1">
      <c r="A73" s="8" t="s">
        <v>421</v>
      </c>
      <c r="B73" s="8" t="s">
        <v>404</v>
      </c>
      <c r="C73" s="8" t="s">
        <v>420</v>
      </c>
      <c r="D73" s="8" t="s">
        <v>255</v>
      </c>
      <c r="E73" s="13">
        <f>일위대가!F457</f>
        <v>18817</v>
      </c>
      <c r="F73" s="13">
        <f>일위대가!H457</f>
        <v>23786</v>
      </c>
      <c r="G73" s="13">
        <f>일위대가!J457</f>
        <v>461</v>
      </c>
      <c r="H73" s="13">
        <f t="shared" si="1"/>
        <v>43064</v>
      </c>
      <c r="I73" s="8" t="s">
        <v>1687</v>
      </c>
      <c r="J73" s="8" t="s">
        <v>52</v>
      </c>
      <c r="K73" s="2" t="s">
        <v>52</v>
      </c>
      <c r="L73" s="2" t="s">
        <v>52</v>
      </c>
      <c r="M73" s="2" t="s">
        <v>52</v>
      </c>
      <c r="N73" s="2" t="s">
        <v>52</v>
      </c>
    </row>
    <row r="74" spans="1:14" ht="30" customHeight="1">
      <c r="A74" s="8" t="s">
        <v>425</v>
      </c>
      <c r="B74" s="8" t="s">
        <v>423</v>
      </c>
      <c r="C74" s="8" t="s">
        <v>424</v>
      </c>
      <c r="D74" s="8" t="s">
        <v>255</v>
      </c>
      <c r="E74" s="13">
        <f>일위대가!F461</f>
        <v>285000</v>
      </c>
      <c r="F74" s="13">
        <f>일위대가!H461</f>
        <v>31000</v>
      </c>
      <c r="G74" s="13">
        <f>일위대가!J461</f>
        <v>0</v>
      </c>
      <c r="H74" s="13">
        <f t="shared" si="1"/>
        <v>316000</v>
      </c>
      <c r="I74" s="8" t="s">
        <v>1696</v>
      </c>
      <c r="J74" s="8" t="s">
        <v>52</v>
      </c>
      <c r="K74" s="2" t="s">
        <v>52</v>
      </c>
      <c r="L74" s="2" t="s">
        <v>52</v>
      </c>
      <c r="M74" s="2" t="s">
        <v>52</v>
      </c>
      <c r="N74" s="2" t="s">
        <v>52</v>
      </c>
    </row>
    <row r="75" spans="1:14" ht="30" customHeight="1">
      <c r="A75" s="8" t="s">
        <v>429</v>
      </c>
      <c r="B75" s="8" t="s">
        <v>427</v>
      </c>
      <c r="C75" s="8" t="s">
        <v>428</v>
      </c>
      <c r="D75" s="8" t="s">
        <v>70</v>
      </c>
      <c r="E75" s="13">
        <f>일위대가!F467</f>
        <v>2485</v>
      </c>
      <c r="F75" s="13">
        <f>일위대가!H467</f>
        <v>912</v>
      </c>
      <c r="G75" s="13">
        <f>일위대가!J467</f>
        <v>0</v>
      </c>
      <c r="H75" s="13">
        <f t="shared" si="1"/>
        <v>3397</v>
      </c>
      <c r="I75" s="8" t="s">
        <v>1702</v>
      </c>
      <c r="J75" s="8" t="s">
        <v>52</v>
      </c>
      <c r="K75" s="2" t="s">
        <v>52</v>
      </c>
      <c r="L75" s="2" t="s">
        <v>52</v>
      </c>
      <c r="M75" s="2" t="s">
        <v>52</v>
      </c>
      <c r="N75" s="2" t="s">
        <v>52</v>
      </c>
    </row>
    <row r="76" spans="1:14" ht="30" customHeight="1">
      <c r="A76" s="8" t="s">
        <v>433</v>
      </c>
      <c r="B76" s="8" t="s">
        <v>431</v>
      </c>
      <c r="C76" s="8" t="s">
        <v>432</v>
      </c>
      <c r="D76" s="8" t="s">
        <v>70</v>
      </c>
      <c r="E76" s="13">
        <f>일위대가!F481</f>
        <v>6118</v>
      </c>
      <c r="F76" s="13">
        <f>일위대가!H481</f>
        <v>8654</v>
      </c>
      <c r="G76" s="13">
        <f>일위대가!J481</f>
        <v>519</v>
      </c>
      <c r="H76" s="13">
        <f t="shared" si="1"/>
        <v>15291</v>
      </c>
      <c r="I76" s="8" t="s">
        <v>1714</v>
      </c>
      <c r="J76" s="8" t="s">
        <v>52</v>
      </c>
      <c r="K76" s="2" t="s">
        <v>52</v>
      </c>
      <c r="L76" s="2" t="s">
        <v>52</v>
      </c>
      <c r="M76" s="2" t="s">
        <v>52</v>
      </c>
      <c r="N76" s="2" t="s">
        <v>52</v>
      </c>
    </row>
    <row r="77" spans="1:14" ht="30" customHeight="1">
      <c r="A77" s="8" t="s">
        <v>437</v>
      </c>
      <c r="B77" s="8" t="s">
        <v>435</v>
      </c>
      <c r="C77" s="8" t="s">
        <v>436</v>
      </c>
      <c r="D77" s="8" t="s">
        <v>70</v>
      </c>
      <c r="E77" s="13">
        <f>일위대가!F496</f>
        <v>72580</v>
      </c>
      <c r="F77" s="13">
        <f>일위대가!H496</f>
        <v>41200</v>
      </c>
      <c r="G77" s="13">
        <f>일위대가!J496</f>
        <v>1500</v>
      </c>
      <c r="H77" s="13">
        <f t="shared" si="1"/>
        <v>115280</v>
      </c>
      <c r="I77" s="8" t="s">
        <v>1751</v>
      </c>
      <c r="J77" s="8" t="s">
        <v>52</v>
      </c>
      <c r="K77" s="2" t="s">
        <v>52</v>
      </c>
      <c r="L77" s="2" t="s">
        <v>52</v>
      </c>
      <c r="M77" s="2" t="s">
        <v>52</v>
      </c>
      <c r="N77" s="2" t="s">
        <v>52</v>
      </c>
    </row>
    <row r="78" spans="1:14" ht="30" customHeight="1">
      <c r="A78" s="8" t="s">
        <v>441</v>
      </c>
      <c r="B78" s="8" t="s">
        <v>439</v>
      </c>
      <c r="C78" s="8" t="s">
        <v>440</v>
      </c>
      <c r="D78" s="8" t="s">
        <v>255</v>
      </c>
      <c r="E78" s="13">
        <f>일위대가!F510</f>
        <v>46430</v>
      </c>
      <c r="F78" s="13">
        <f>일위대가!H510</f>
        <v>29400</v>
      </c>
      <c r="G78" s="13">
        <f>일위대가!J510</f>
        <v>1000</v>
      </c>
      <c r="H78" s="13">
        <f t="shared" si="1"/>
        <v>76830</v>
      </c>
      <c r="I78" s="8" t="s">
        <v>1800</v>
      </c>
      <c r="J78" s="8" t="s">
        <v>52</v>
      </c>
      <c r="K78" s="2" t="s">
        <v>52</v>
      </c>
      <c r="L78" s="2" t="s">
        <v>52</v>
      </c>
      <c r="M78" s="2" t="s">
        <v>52</v>
      </c>
      <c r="N78" s="2" t="s">
        <v>52</v>
      </c>
    </row>
    <row r="79" spans="1:14" ht="30" customHeight="1">
      <c r="A79" s="8" t="s">
        <v>444</v>
      </c>
      <c r="B79" s="8" t="s">
        <v>439</v>
      </c>
      <c r="C79" s="8" t="s">
        <v>443</v>
      </c>
      <c r="D79" s="8" t="s">
        <v>255</v>
      </c>
      <c r="E79" s="13">
        <f>일위대가!F524</f>
        <v>37850</v>
      </c>
      <c r="F79" s="13">
        <f>일위대가!H524</f>
        <v>23200</v>
      </c>
      <c r="G79" s="13">
        <f>일위대가!J524</f>
        <v>1000</v>
      </c>
      <c r="H79" s="13">
        <f t="shared" si="1"/>
        <v>62050</v>
      </c>
      <c r="I79" s="8" t="s">
        <v>1827</v>
      </c>
      <c r="J79" s="8" t="s">
        <v>52</v>
      </c>
      <c r="K79" s="2" t="s">
        <v>52</v>
      </c>
      <c r="L79" s="2" t="s">
        <v>52</v>
      </c>
      <c r="M79" s="2" t="s">
        <v>52</v>
      </c>
      <c r="N79" s="2" t="s">
        <v>52</v>
      </c>
    </row>
    <row r="80" spans="1:14" ht="30" customHeight="1">
      <c r="A80" s="8" t="s">
        <v>447</v>
      </c>
      <c r="B80" s="8" t="s">
        <v>439</v>
      </c>
      <c r="C80" s="8" t="s">
        <v>446</v>
      </c>
      <c r="D80" s="8" t="s">
        <v>255</v>
      </c>
      <c r="E80" s="13">
        <f>일위대가!F538</f>
        <v>30550</v>
      </c>
      <c r="F80" s="13">
        <f>일위대가!H538</f>
        <v>22600</v>
      </c>
      <c r="G80" s="13">
        <f>일위대가!J538</f>
        <v>1000</v>
      </c>
      <c r="H80" s="13">
        <f t="shared" si="1"/>
        <v>54150</v>
      </c>
      <c r="I80" s="8" t="s">
        <v>1846</v>
      </c>
      <c r="J80" s="8" t="s">
        <v>52</v>
      </c>
      <c r="K80" s="2" t="s">
        <v>52</v>
      </c>
      <c r="L80" s="2" t="s">
        <v>52</v>
      </c>
      <c r="M80" s="2" t="s">
        <v>52</v>
      </c>
      <c r="N80" s="2" t="s">
        <v>52</v>
      </c>
    </row>
    <row r="81" spans="1:14" ht="30" customHeight="1">
      <c r="A81" s="8" t="s">
        <v>451</v>
      </c>
      <c r="B81" s="8" t="s">
        <v>449</v>
      </c>
      <c r="C81" s="8" t="s">
        <v>450</v>
      </c>
      <c r="D81" s="8" t="s">
        <v>70</v>
      </c>
      <c r="E81" s="13">
        <f>일위대가!F543</f>
        <v>6673</v>
      </c>
      <c r="F81" s="13">
        <f>일위대가!H543</f>
        <v>2578</v>
      </c>
      <c r="G81" s="13">
        <f>일위대가!J543</f>
        <v>0</v>
      </c>
      <c r="H81" s="13">
        <f t="shared" si="1"/>
        <v>9251</v>
      </c>
      <c r="I81" s="8" t="s">
        <v>1861</v>
      </c>
      <c r="J81" s="8" t="s">
        <v>52</v>
      </c>
      <c r="K81" s="2" t="s">
        <v>52</v>
      </c>
      <c r="L81" s="2" t="s">
        <v>52</v>
      </c>
      <c r="M81" s="2" t="s">
        <v>52</v>
      </c>
      <c r="N81" s="2" t="s">
        <v>52</v>
      </c>
    </row>
    <row r="82" spans="1:14" ht="30" customHeight="1">
      <c r="A82" s="8" t="s">
        <v>455</v>
      </c>
      <c r="B82" s="8" t="s">
        <v>453</v>
      </c>
      <c r="C82" s="8" t="s">
        <v>454</v>
      </c>
      <c r="D82" s="8" t="s">
        <v>255</v>
      </c>
      <c r="E82" s="13">
        <f>일위대가!F550</f>
        <v>16921</v>
      </c>
      <c r="F82" s="13">
        <f>일위대가!H550</f>
        <v>27800</v>
      </c>
      <c r="G82" s="13">
        <f>일위대가!J550</f>
        <v>68</v>
      </c>
      <c r="H82" s="13">
        <f t="shared" si="1"/>
        <v>44789</v>
      </c>
      <c r="I82" s="8" t="s">
        <v>1870</v>
      </c>
      <c r="J82" s="8" t="s">
        <v>52</v>
      </c>
      <c r="K82" s="2" t="s">
        <v>52</v>
      </c>
      <c r="L82" s="2" t="s">
        <v>52</v>
      </c>
      <c r="M82" s="2" t="s">
        <v>52</v>
      </c>
      <c r="N82" s="2" t="s">
        <v>52</v>
      </c>
    </row>
    <row r="83" spans="1:14" ht="30" customHeight="1">
      <c r="A83" s="8" t="s">
        <v>458</v>
      </c>
      <c r="B83" s="8" t="s">
        <v>453</v>
      </c>
      <c r="C83" s="8" t="s">
        <v>457</v>
      </c>
      <c r="D83" s="8" t="s">
        <v>255</v>
      </c>
      <c r="E83" s="13">
        <f>일위대가!F560</f>
        <v>5742</v>
      </c>
      <c r="F83" s="13">
        <f>일위대가!H560</f>
        <v>17911</v>
      </c>
      <c r="G83" s="13">
        <f>일위대가!J560</f>
        <v>44</v>
      </c>
      <c r="H83" s="13">
        <f t="shared" si="1"/>
        <v>23697</v>
      </c>
      <c r="I83" s="8" t="s">
        <v>1883</v>
      </c>
      <c r="J83" s="8" t="s">
        <v>52</v>
      </c>
      <c r="K83" s="2" t="s">
        <v>52</v>
      </c>
      <c r="L83" s="2" t="s">
        <v>52</v>
      </c>
      <c r="M83" s="2" t="s">
        <v>52</v>
      </c>
      <c r="N83" s="2" t="s">
        <v>52</v>
      </c>
    </row>
    <row r="84" spans="1:14" ht="30" customHeight="1">
      <c r="A84" s="8" t="s">
        <v>462</v>
      </c>
      <c r="B84" s="8" t="s">
        <v>460</v>
      </c>
      <c r="C84" s="8" t="s">
        <v>461</v>
      </c>
      <c r="D84" s="8" t="s">
        <v>255</v>
      </c>
      <c r="E84" s="13">
        <f>일위대가!F566</f>
        <v>2182</v>
      </c>
      <c r="F84" s="13">
        <f>일위대가!H566</f>
        <v>6636</v>
      </c>
      <c r="G84" s="13">
        <f>일위대가!J566</f>
        <v>265</v>
      </c>
      <c r="H84" s="13">
        <f t="shared" si="1"/>
        <v>9083</v>
      </c>
      <c r="I84" s="8" t="s">
        <v>1896</v>
      </c>
      <c r="J84" s="8" t="s">
        <v>52</v>
      </c>
      <c r="K84" s="2" t="s">
        <v>52</v>
      </c>
      <c r="L84" s="2" t="s">
        <v>52</v>
      </c>
      <c r="M84" s="2" t="s">
        <v>52</v>
      </c>
      <c r="N84" s="2" t="s">
        <v>52</v>
      </c>
    </row>
    <row r="85" spans="1:14" ht="30" customHeight="1">
      <c r="A85" s="8" t="s">
        <v>468</v>
      </c>
      <c r="B85" s="8" t="s">
        <v>466</v>
      </c>
      <c r="C85" s="8" t="s">
        <v>467</v>
      </c>
      <c r="D85" s="8" t="s">
        <v>70</v>
      </c>
      <c r="E85" s="13">
        <f>일위대가!F571</f>
        <v>0</v>
      </c>
      <c r="F85" s="13">
        <f>일위대가!H571</f>
        <v>13338</v>
      </c>
      <c r="G85" s="13">
        <f>일위대가!J571</f>
        <v>0</v>
      </c>
      <c r="H85" s="13">
        <f t="shared" si="1"/>
        <v>13338</v>
      </c>
      <c r="I85" s="8" t="s">
        <v>1906</v>
      </c>
      <c r="J85" s="8" t="s">
        <v>52</v>
      </c>
      <c r="K85" s="2" t="s">
        <v>52</v>
      </c>
      <c r="L85" s="2" t="s">
        <v>52</v>
      </c>
      <c r="M85" s="2" t="s">
        <v>52</v>
      </c>
      <c r="N85" s="2" t="s">
        <v>52</v>
      </c>
    </row>
    <row r="86" spans="1:14" ht="30" customHeight="1">
      <c r="A86" s="8" t="s">
        <v>471</v>
      </c>
      <c r="B86" s="8" t="s">
        <v>466</v>
      </c>
      <c r="C86" s="8" t="s">
        <v>470</v>
      </c>
      <c r="D86" s="8" t="s">
        <v>70</v>
      </c>
      <c r="E86" s="13">
        <f>일위대가!F577</f>
        <v>0</v>
      </c>
      <c r="F86" s="13">
        <f>일위대가!H577</f>
        <v>31851</v>
      </c>
      <c r="G86" s="13">
        <f>일위대가!J577</f>
        <v>0</v>
      </c>
      <c r="H86" s="13">
        <f t="shared" si="1"/>
        <v>31851</v>
      </c>
      <c r="I86" s="8" t="s">
        <v>1914</v>
      </c>
      <c r="J86" s="8" t="s">
        <v>52</v>
      </c>
      <c r="K86" s="2" t="s">
        <v>52</v>
      </c>
      <c r="L86" s="2" t="s">
        <v>52</v>
      </c>
      <c r="M86" s="2" t="s">
        <v>52</v>
      </c>
      <c r="N86" s="2" t="s">
        <v>52</v>
      </c>
    </row>
    <row r="87" spans="1:14" ht="30" customHeight="1">
      <c r="A87" s="8" t="s">
        <v>474</v>
      </c>
      <c r="B87" s="8" t="s">
        <v>466</v>
      </c>
      <c r="C87" s="8" t="s">
        <v>473</v>
      </c>
      <c r="D87" s="8" t="s">
        <v>70</v>
      </c>
      <c r="E87" s="13">
        <f>일위대가!F582</f>
        <v>0</v>
      </c>
      <c r="F87" s="13">
        <f>일위대가!H582</f>
        <v>13435</v>
      </c>
      <c r="G87" s="13">
        <f>일위대가!J582</f>
        <v>0</v>
      </c>
      <c r="H87" s="13">
        <f t="shared" si="1"/>
        <v>13435</v>
      </c>
      <c r="I87" s="8" t="s">
        <v>1921</v>
      </c>
      <c r="J87" s="8" t="s">
        <v>52</v>
      </c>
      <c r="K87" s="2" t="s">
        <v>52</v>
      </c>
      <c r="L87" s="2" t="s">
        <v>52</v>
      </c>
      <c r="M87" s="2" t="s">
        <v>52</v>
      </c>
      <c r="N87" s="2" t="s">
        <v>52</v>
      </c>
    </row>
    <row r="88" spans="1:14" ht="30" customHeight="1">
      <c r="A88" s="8" t="s">
        <v>477</v>
      </c>
      <c r="B88" s="8" t="s">
        <v>466</v>
      </c>
      <c r="C88" s="8" t="s">
        <v>476</v>
      </c>
      <c r="D88" s="8" t="s">
        <v>70</v>
      </c>
      <c r="E88" s="13">
        <f>일위대가!F587</f>
        <v>0</v>
      </c>
      <c r="F88" s="13">
        <f>일위대가!H587</f>
        <v>11420</v>
      </c>
      <c r="G88" s="13">
        <f>일위대가!J587</f>
        <v>0</v>
      </c>
      <c r="H88" s="13">
        <f t="shared" si="1"/>
        <v>11420</v>
      </c>
      <c r="I88" s="8" t="s">
        <v>1927</v>
      </c>
      <c r="J88" s="8" t="s">
        <v>52</v>
      </c>
      <c r="K88" s="2" t="s">
        <v>52</v>
      </c>
      <c r="L88" s="2" t="s">
        <v>52</v>
      </c>
      <c r="M88" s="2" t="s">
        <v>52</v>
      </c>
      <c r="N88" s="2" t="s">
        <v>52</v>
      </c>
    </row>
    <row r="89" spans="1:14" ht="30" customHeight="1">
      <c r="A89" s="8" t="s">
        <v>480</v>
      </c>
      <c r="B89" s="8" t="s">
        <v>479</v>
      </c>
      <c r="C89" s="8" t="s">
        <v>52</v>
      </c>
      <c r="D89" s="8" t="s">
        <v>70</v>
      </c>
      <c r="E89" s="13">
        <f>일위대가!F592</f>
        <v>0</v>
      </c>
      <c r="F89" s="13">
        <f>일위대가!H592</f>
        <v>20095</v>
      </c>
      <c r="G89" s="13">
        <f>일위대가!J592</f>
        <v>602</v>
      </c>
      <c r="H89" s="13">
        <f t="shared" si="1"/>
        <v>20697</v>
      </c>
      <c r="I89" s="8" t="s">
        <v>1931</v>
      </c>
      <c r="J89" s="8" t="s">
        <v>52</v>
      </c>
      <c r="K89" s="2" t="s">
        <v>52</v>
      </c>
      <c r="L89" s="2" t="s">
        <v>52</v>
      </c>
      <c r="M89" s="2" t="s">
        <v>52</v>
      </c>
      <c r="N89" s="2" t="s">
        <v>52</v>
      </c>
    </row>
    <row r="90" spans="1:14" ht="30" customHeight="1">
      <c r="A90" s="8" t="s">
        <v>484</v>
      </c>
      <c r="B90" s="8" t="s">
        <v>482</v>
      </c>
      <c r="C90" s="8" t="s">
        <v>483</v>
      </c>
      <c r="D90" s="8" t="s">
        <v>70</v>
      </c>
      <c r="E90" s="13">
        <f>일위대가!F598</f>
        <v>0</v>
      </c>
      <c r="F90" s="13">
        <f>일위대가!H598</f>
        <v>29443</v>
      </c>
      <c r="G90" s="13">
        <f>일위대가!J598</f>
        <v>602</v>
      </c>
      <c r="H90" s="13">
        <f t="shared" si="1"/>
        <v>30045</v>
      </c>
      <c r="I90" s="8" t="s">
        <v>1938</v>
      </c>
      <c r="J90" s="8" t="s">
        <v>52</v>
      </c>
      <c r="K90" s="2" t="s">
        <v>52</v>
      </c>
      <c r="L90" s="2" t="s">
        <v>52</v>
      </c>
      <c r="M90" s="2" t="s">
        <v>52</v>
      </c>
      <c r="N90" s="2" t="s">
        <v>52</v>
      </c>
    </row>
    <row r="91" spans="1:14" ht="30" customHeight="1">
      <c r="A91" s="8" t="s">
        <v>487</v>
      </c>
      <c r="B91" s="8" t="s">
        <v>486</v>
      </c>
      <c r="C91" s="8" t="s">
        <v>52</v>
      </c>
      <c r="D91" s="8" t="s">
        <v>70</v>
      </c>
      <c r="E91" s="13">
        <f>일위대가!F602</f>
        <v>0</v>
      </c>
      <c r="F91" s="13">
        <f>일위대가!H602</f>
        <v>628</v>
      </c>
      <c r="G91" s="13">
        <f>일위대가!J602</f>
        <v>0</v>
      </c>
      <c r="H91" s="13">
        <f t="shared" si="1"/>
        <v>628</v>
      </c>
      <c r="I91" s="8" t="s">
        <v>1947</v>
      </c>
      <c r="J91" s="8" t="s">
        <v>52</v>
      </c>
      <c r="K91" s="2" t="s">
        <v>52</v>
      </c>
      <c r="L91" s="2" t="s">
        <v>52</v>
      </c>
      <c r="M91" s="2" t="s">
        <v>52</v>
      </c>
      <c r="N91" s="2" t="s">
        <v>52</v>
      </c>
    </row>
    <row r="92" spans="1:14" ht="30" customHeight="1">
      <c r="A92" s="8" t="s">
        <v>490</v>
      </c>
      <c r="B92" s="8" t="s">
        <v>489</v>
      </c>
      <c r="C92" s="8" t="s">
        <v>52</v>
      </c>
      <c r="D92" s="8" t="s">
        <v>70</v>
      </c>
      <c r="E92" s="13">
        <f>일위대가!F607</f>
        <v>41</v>
      </c>
      <c r="F92" s="13">
        <f>일위대가!H607</f>
        <v>461</v>
      </c>
      <c r="G92" s="13">
        <f>일위대가!J607</f>
        <v>0</v>
      </c>
      <c r="H92" s="13">
        <f t="shared" si="1"/>
        <v>502</v>
      </c>
      <c r="I92" s="8" t="s">
        <v>1952</v>
      </c>
      <c r="J92" s="8" t="s">
        <v>52</v>
      </c>
      <c r="K92" s="2" t="s">
        <v>52</v>
      </c>
      <c r="L92" s="2" t="s">
        <v>52</v>
      </c>
      <c r="M92" s="2" t="s">
        <v>52</v>
      </c>
      <c r="N92" s="2" t="s">
        <v>52</v>
      </c>
    </row>
    <row r="93" spans="1:14" ht="30" customHeight="1">
      <c r="A93" s="8" t="s">
        <v>494</v>
      </c>
      <c r="B93" s="8" t="s">
        <v>492</v>
      </c>
      <c r="C93" s="8" t="s">
        <v>493</v>
      </c>
      <c r="D93" s="8" t="s">
        <v>70</v>
      </c>
      <c r="E93" s="13">
        <f>일위대가!F613</f>
        <v>47250</v>
      </c>
      <c r="F93" s="13">
        <f>일위대가!H613</f>
        <v>35616</v>
      </c>
      <c r="G93" s="13">
        <f>일위대가!J613</f>
        <v>0</v>
      </c>
      <c r="H93" s="13">
        <f t="shared" si="1"/>
        <v>82866</v>
      </c>
      <c r="I93" s="8" t="s">
        <v>1957</v>
      </c>
      <c r="J93" s="8" t="s">
        <v>52</v>
      </c>
      <c r="K93" s="2" t="s">
        <v>52</v>
      </c>
      <c r="L93" s="2" t="s">
        <v>52</v>
      </c>
      <c r="M93" s="2" t="s">
        <v>52</v>
      </c>
      <c r="N93" s="2" t="s">
        <v>52</v>
      </c>
    </row>
    <row r="94" spans="1:14" ht="30" customHeight="1">
      <c r="A94" s="8" t="s">
        <v>551</v>
      </c>
      <c r="B94" s="8" t="s">
        <v>549</v>
      </c>
      <c r="C94" s="8" t="s">
        <v>550</v>
      </c>
      <c r="D94" s="8" t="s">
        <v>359</v>
      </c>
      <c r="E94" s="13">
        <f>일위대가!F623</f>
        <v>3492500</v>
      </c>
      <c r="F94" s="13">
        <f>일위대가!H623</f>
        <v>0</v>
      </c>
      <c r="G94" s="13">
        <f>일위대가!J623</f>
        <v>0</v>
      </c>
      <c r="H94" s="13">
        <f t="shared" si="1"/>
        <v>3492500</v>
      </c>
      <c r="I94" s="8" t="s">
        <v>1965</v>
      </c>
      <c r="J94" s="8" t="s">
        <v>52</v>
      </c>
      <c r="K94" s="2" t="s">
        <v>52</v>
      </c>
      <c r="L94" s="2" t="s">
        <v>52</v>
      </c>
      <c r="M94" s="2" t="s">
        <v>52</v>
      </c>
      <c r="N94" s="2" t="s">
        <v>52</v>
      </c>
    </row>
    <row r="95" spans="1:14" ht="30" customHeight="1">
      <c r="A95" s="8" t="s">
        <v>555</v>
      </c>
      <c r="B95" s="8" t="s">
        <v>553</v>
      </c>
      <c r="C95" s="8" t="s">
        <v>554</v>
      </c>
      <c r="D95" s="8" t="s">
        <v>359</v>
      </c>
      <c r="E95" s="13">
        <f>일위대가!F633</f>
        <v>2849106</v>
      </c>
      <c r="F95" s="13">
        <f>일위대가!H633</f>
        <v>0</v>
      </c>
      <c r="G95" s="13">
        <f>일위대가!J633</f>
        <v>0</v>
      </c>
      <c r="H95" s="13">
        <f t="shared" si="1"/>
        <v>2849106</v>
      </c>
      <c r="I95" s="8" t="s">
        <v>1991</v>
      </c>
      <c r="J95" s="8" t="s">
        <v>52</v>
      </c>
      <c r="K95" s="2" t="s">
        <v>52</v>
      </c>
      <c r="L95" s="2" t="s">
        <v>52</v>
      </c>
      <c r="M95" s="2" t="s">
        <v>52</v>
      </c>
      <c r="N95" s="2" t="s">
        <v>52</v>
      </c>
    </row>
    <row r="96" spans="1:14" ht="30" customHeight="1">
      <c r="A96" s="8" t="s">
        <v>559</v>
      </c>
      <c r="B96" s="8" t="s">
        <v>557</v>
      </c>
      <c r="C96" s="8" t="s">
        <v>558</v>
      </c>
      <c r="D96" s="8" t="s">
        <v>359</v>
      </c>
      <c r="E96" s="13">
        <f>일위대가!F643</f>
        <v>3711900</v>
      </c>
      <c r="F96" s="13">
        <f>일위대가!H643</f>
        <v>0</v>
      </c>
      <c r="G96" s="13">
        <f>일위대가!J643</f>
        <v>0</v>
      </c>
      <c r="H96" s="13">
        <f t="shared" si="1"/>
        <v>3711900</v>
      </c>
      <c r="I96" s="8" t="s">
        <v>2017</v>
      </c>
      <c r="J96" s="8" t="s">
        <v>52</v>
      </c>
      <c r="K96" s="2" t="s">
        <v>52</v>
      </c>
      <c r="L96" s="2" t="s">
        <v>52</v>
      </c>
      <c r="M96" s="2" t="s">
        <v>52</v>
      </c>
      <c r="N96" s="2" t="s">
        <v>52</v>
      </c>
    </row>
    <row r="97" spans="1:14" ht="30" customHeight="1">
      <c r="A97" s="8" t="s">
        <v>563</v>
      </c>
      <c r="B97" s="8" t="s">
        <v>561</v>
      </c>
      <c r="C97" s="8" t="s">
        <v>562</v>
      </c>
      <c r="D97" s="8" t="s">
        <v>359</v>
      </c>
      <c r="E97" s="13">
        <f>일위대가!F652</f>
        <v>2293680</v>
      </c>
      <c r="F97" s="13">
        <f>일위대가!H652</f>
        <v>0</v>
      </c>
      <c r="G97" s="13">
        <f>일위대가!J652</f>
        <v>0</v>
      </c>
      <c r="H97" s="13">
        <f t="shared" si="1"/>
        <v>2293680</v>
      </c>
      <c r="I97" s="8" t="s">
        <v>2026</v>
      </c>
      <c r="J97" s="8" t="s">
        <v>52</v>
      </c>
      <c r="K97" s="2" t="s">
        <v>52</v>
      </c>
      <c r="L97" s="2" t="s">
        <v>52</v>
      </c>
      <c r="M97" s="2" t="s">
        <v>52</v>
      </c>
      <c r="N97" s="2" t="s">
        <v>52</v>
      </c>
    </row>
    <row r="98" spans="1:14" ht="30" customHeight="1">
      <c r="A98" s="8" t="s">
        <v>567</v>
      </c>
      <c r="B98" s="8" t="s">
        <v>565</v>
      </c>
      <c r="C98" s="8" t="s">
        <v>566</v>
      </c>
      <c r="D98" s="8" t="s">
        <v>359</v>
      </c>
      <c r="E98" s="13">
        <f>일위대가!F657</f>
        <v>2650000</v>
      </c>
      <c r="F98" s="13">
        <f>일위대가!H657</f>
        <v>0</v>
      </c>
      <c r="G98" s="13">
        <f>일위대가!J657</f>
        <v>0</v>
      </c>
      <c r="H98" s="13">
        <f t="shared" si="1"/>
        <v>2650000</v>
      </c>
      <c r="I98" s="8" t="s">
        <v>2034</v>
      </c>
      <c r="J98" s="8" t="s">
        <v>52</v>
      </c>
      <c r="K98" s="2" t="s">
        <v>52</v>
      </c>
      <c r="L98" s="2" t="s">
        <v>52</v>
      </c>
      <c r="M98" s="2" t="s">
        <v>52</v>
      </c>
      <c r="N98" s="2" t="s">
        <v>52</v>
      </c>
    </row>
    <row r="99" spans="1:14" ht="30" customHeight="1">
      <c r="A99" s="8" t="s">
        <v>571</v>
      </c>
      <c r="B99" s="8" t="s">
        <v>569</v>
      </c>
      <c r="C99" s="8" t="s">
        <v>570</v>
      </c>
      <c r="D99" s="8" t="s">
        <v>359</v>
      </c>
      <c r="E99" s="13">
        <f>일위대가!F661</f>
        <v>321300</v>
      </c>
      <c r="F99" s="13">
        <f>일위대가!H661</f>
        <v>173880</v>
      </c>
      <c r="G99" s="13">
        <f>일위대가!J661</f>
        <v>0</v>
      </c>
      <c r="H99" s="13">
        <f t="shared" si="1"/>
        <v>495180</v>
      </c>
      <c r="I99" s="8" t="s">
        <v>2044</v>
      </c>
      <c r="J99" s="8" t="s">
        <v>52</v>
      </c>
      <c r="K99" s="2" t="s">
        <v>52</v>
      </c>
      <c r="L99" s="2" t="s">
        <v>52</v>
      </c>
      <c r="M99" s="2" t="s">
        <v>52</v>
      </c>
      <c r="N99" s="2" t="s">
        <v>52</v>
      </c>
    </row>
    <row r="100" spans="1:14" ht="30" customHeight="1">
      <c r="A100" s="8" t="s">
        <v>575</v>
      </c>
      <c r="B100" s="8" t="s">
        <v>573</v>
      </c>
      <c r="C100" s="8" t="s">
        <v>574</v>
      </c>
      <c r="D100" s="8" t="s">
        <v>359</v>
      </c>
      <c r="E100" s="13">
        <f>일위대가!F667</f>
        <v>281797</v>
      </c>
      <c r="F100" s="13">
        <f>일위대가!H667</f>
        <v>50591</v>
      </c>
      <c r="G100" s="13">
        <f>일위대가!J667</f>
        <v>1011</v>
      </c>
      <c r="H100" s="13">
        <f t="shared" si="1"/>
        <v>333399</v>
      </c>
      <c r="I100" s="8" t="s">
        <v>2051</v>
      </c>
      <c r="J100" s="8" t="s">
        <v>52</v>
      </c>
      <c r="K100" s="2" t="s">
        <v>52</v>
      </c>
      <c r="L100" s="2" t="s">
        <v>52</v>
      </c>
      <c r="M100" s="2" t="s">
        <v>52</v>
      </c>
      <c r="N100" s="2" t="s">
        <v>52</v>
      </c>
    </row>
    <row r="101" spans="1:14" ht="30" customHeight="1">
      <c r="A101" s="8" t="s">
        <v>579</v>
      </c>
      <c r="B101" s="8" t="s">
        <v>577</v>
      </c>
      <c r="C101" s="8" t="s">
        <v>578</v>
      </c>
      <c r="D101" s="8" t="s">
        <v>359</v>
      </c>
      <c r="E101" s="13">
        <f>일위대가!F672</f>
        <v>441278</v>
      </c>
      <c r="F101" s="13">
        <f>일위대가!H672</f>
        <v>0</v>
      </c>
      <c r="G101" s="13">
        <f>일위대가!J672</f>
        <v>0</v>
      </c>
      <c r="H101" s="13">
        <f t="shared" si="1"/>
        <v>441278</v>
      </c>
      <c r="I101" s="8" t="s">
        <v>2064</v>
      </c>
      <c r="J101" s="8" t="s">
        <v>52</v>
      </c>
      <c r="K101" s="2" t="s">
        <v>52</v>
      </c>
      <c r="L101" s="2" t="s">
        <v>52</v>
      </c>
      <c r="M101" s="2" t="s">
        <v>52</v>
      </c>
      <c r="N101" s="2" t="s">
        <v>52</v>
      </c>
    </row>
    <row r="102" spans="1:14" ht="30" customHeight="1">
      <c r="A102" s="8" t="s">
        <v>582</v>
      </c>
      <c r="B102" s="8" t="s">
        <v>581</v>
      </c>
      <c r="C102" s="8" t="s">
        <v>574</v>
      </c>
      <c r="D102" s="8" t="s">
        <v>359</v>
      </c>
      <c r="E102" s="13">
        <f>일위대가!F676</f>
        <v>186690</v>
      </c>
      <c r="F102" s="13">
        <f>일위대가!H676</f>
        <v>101640</v>
      </c>
      <c r="G102" s="13">
        <f>일위대가!J676</f>
        <v>0</v>
      </c>
      <c r="H102" s="13">
        <f t="shared" si="1"/>
        <v>288330</v>
      </c>
      <c r="I102" s="8" t="s">
        <v>2073</v>
      </c>
      <c r="J102" s="8" t="s">
        <v>52</v>
      </c>
      <c r="K102" s="2" t="s">
        <v>52</v>
      </c>
      <c r="L102" s="2" t="s">
        <v>52</v>
      </c>
      <c r="M102" s="2" t="s">
        <v>52</v>
      </c>
      <c r="N102" s="2" t="s">
        <v>52</v>
      </c>
    </row>
    <row r="103" spans="1:14" ht="30" customHeight="1">
      <c r="A103" s="8" t="s">
        <v>586</v>
      </c>
      <c r="B103" s="8" t="s">
        <v>584</v>
      </c>
      <c r="C103" s="8" t="s">
        <v>585</v>
      </c>
      <c r="D103" s="8" t="s">
        <v>359</v>
      </c>
      <c r="E103" s="13">
        <f>일위대가!F680</f>
        <v>168021</v>
      </c>
      <c r="F103" s="13">
        <f>일위대가!H680</f>
        <v>91476</v>
      </c>
      <c r="G103" s="13">
        <f>일위대가!J680</f>
        <v>0</v>
      </c>
      <c r="H103" s="13">
        <f t="shared" si="1"/>
        <v>259497</v>
      </c>
      <c r="I103" s="8" t="s">
        <v>2078</v>
      </c>
      <c r="J103" s="8" t="s">
        <v>52</v>
      </c>
      <c r="K103" s="2" t="s">
        <v>52</v>
      </c>
      <c r="L103" s="2" t="s">
        <v>52</v>
      </c>
      <c r="M103" s="2" t="s">
        <v>52</v>
      </c>
      <c r="N103" s="2" t="s">
        <v>52</v>
      </c>
    </row>
    <row r="104" spans="1:14" ht="30" customHeight="1">
      <c r="A104" s="8" t="s">
        <v>590</v>
      </c>
      <c r="B104" s="8" t="s">
        <v>588</v>
      </c>
      <c r="C104" s="8" t="s">
        <v>589</v>
      </c>
      <c r="D104" s="8" t="s">
        <v>359</v>
      </c>
      <c r="E104" s="13">
        <f>일위대가!F684</f>
        <v>149352</v>
      </c>
      <c r="F104" s="13">
        <f>일위대가!H684</f>
        <v>81312</v>
      </c>
      <c r="G104" s="13">
        <f>일위대가!J684</f>
        <v>0</v>
      </c>
      <c r="H104" s="13">
        <f t="shared" si="1"/>
        <v>230664</v>
      </c>
      <c r="I104" s="8" t="s">
        <v>2081</v>
      </c>
      <c r="J104" s="8" t="s">
        <v>52</v>
      </c>
      <c r="K104" s="2" t="s">
        <v>52</v>
      </c>
      <c r="L104" s="2" t="s">
        <v>52</v>
      </c>
      <c r="M104" s="2" t="s">
        <v>52</v>
      </c>
      <c r="N104" s="2" t="s">
        <v>52</v>
      </c>
    </row>
    <row r="105" spans="1:14" ht="30" customHeight="1">
      <c r="A105" s="8" t="s">
        <v>594</v>
      </c>
      <c r="B105" s="8" t="s">
        <v>592</v>
      </c>
      <c r="C105" s="8" t="s">
        <v>593</v>
      </c>
      <c r="D105" s="8" t="s">
        <v>359</v>
      </c>
      <c r="E105" s="13">
        <f>일위대가!F694</f>
        <v>1448450</v>
      </c>
      <c r="F105" s="13">
        <f>일위대가!H694</f>
        <v>50000</v>
      </c>
      <c r="G105" s="13">
        <f>일위대가!J694</f>
        <v>0</v>
      </c>
      <c r="H105" s="13">
        <f t="shared" si="1"/>
        <v>1498450</v>
      </c>
      <c r="I105" s="8" t="s">
        <v>2084</v>
      </c>
      <c r="J105" s="8" t="s">
        <v>52</v>
      </c>
      <c r="K105" s="2" t="s">
        <v>52</v>
      </c>
      <c r="L105" s="2" t="s">
        <v>52</v>
      </c>
      <c r="M105" s="2" t="s">
        <v>52</v>
      </c>
      <c r="N105" s="2" t="s">
        <v>52</v>
      </c>
    </row>
    <row r="106" spans="1:14" ht="30" customHeight="1">
      <c r="A106" s="8" t="s">
        <v>598</v>
      </c>
      <c r="B106" s="8" t="s">
        <v>596</v>
      </c>
      <c r="C106" s="8" t="s">
        <v>597</v>
      </c>
      <c r="D106" s="8" t="s">
        <v>359</v>
      </c>
      <c r="E106" s="13">
        <f>일위대가!F703</f>
        <v>961570</v>
      </c>
      <c r="F106" s="13">
        <f>일위대가!H703</f>
        <v>25000</v>
      </c>
      <c r="G106" s="13">
        <f>일위대가!J703</f>
        <v>0</v>
      </c>
      <c r="H106" s="13">
        <f t="shared" si="1"/>
        <v>986570</v>
      </c>
      <c r="I106" s="8" t="s">
        <v>2107</v>
      </c>
      <c r="J106" s="8" t="s">
        <v>52</v>
      </c>
      <c r="K106" s="2" t="s">
        <v>52</v>
      </c>
      <c r="L106" s="2" t="s">
        <v>52</v>
      </c>
      <c r="M106" s="2" t="s">
        <v>52</v>
      </c>
      <c r="N106" s="2" t="s">
        <v>52</v>
      </c>
    </row>
    <row r="107" spans="1:14" ht="30" customHeight="1">
      <c r="A107" s="8" t="s">
        <v>602</v>
      </c>
      <c r="B107" s="8" t="s">
        <v>600</v>
      </c>
      <c r="C107" s="8" t="s">
        <v>601</v>
      </c>
      <c r="D107" s="8" t="s">
        <v>359</v>
      </c>
      <c r="E107" s="13">
        <f>일위대가!F710</f>
        <v>721900</v>
      </c>
      <c r="F107" s="13">
        <f>일위대가!H710</f>
        <v>25000</v>
      </c>
      <c r="G107" s="13">
        <f>일위대가!J710</f>
        <v>0</v>
      </c>
      <c r="H107" s="13">
        <f t="shared" si="1"/>
        <v>746900</v>
      </c>
      <c r="I107" s="8" t="s">
        <v>2117</v>
      </c>
      <c r="J107" s="8" t="s">
        <v>52</v>
      </c>
      <c r="K107" s="2" t="s">
        <v>52</v>
      </c>
      <c r="L107" s="2" t="s">
        <v>52</v>
      </c>
      <c r="M107" s="2" t="s">
        <v>52</v>
      </c>
      <c r="N107" s="2" t="s">
        <v>52</v>
      </c>
    </row>
    <row r="108" spans="1:14" ht="30" customHeight="1">
      <c r="A108" s="8" t="s">
        <v>641</v>
      </c>
      <c r="B108" s="8" t="s">
        <v>639</v>
      </c>
      <c r="C108" s="8" t="s">
        <v>640</v>
      </c>
      <c r="D108" s="8" t="s">
        <v>60</v>
      </c>
      <c r="E108" s="13">
        <f>일위대가!F715</f>
        <v>0</v>
      </c>
      <c r="F108" s="13">
        <f>일위대가!H715</f>
        <v>3563</v>
      </c>
      <c r="G108" s="13">
        <f>일위대가!J715</f>
        <v>71</v>
      </c>
      <c r="H108" s="13">
        <f t="shared" si="1"/>
        <v>3634</v>
      </c>
      <c r="I108" s="8" t="s">
        <v>2123</v>
      </c>
      <c r="J108" s="8" t="s">
        <v>52</v>
      </c>
      <c r="K108" s="2" t="s">
        <v>52</v>
      </c>
      <c r="L108" s="2" t="s">
        <v>52</v>
      </c>
      <c r="M108" s="2" t="s">
        <v>52</v>
      </c>
      <c r="N108" s="2" t="s">
        <v>52</v>
      </c>
    </row>
    <row r="109" spans="1:14" ht="30" customHeight="1">
      <c r="A109" s="8" t="s">
        <v>644</v>
      </c>
      <c r="B109" s="8" t="s">
        <v>639</v>
      </c>
      <c r="C109" s="8" t="s">
        <v>643</v>
      </c>
      <c r="D109" s="8" t="s">
        <v>60</v>
      </c>
      <c r="E109" s="13">
        <f>일위대가!F720</f>
        <v>0</v>
      </c>
      <c r="F109" s="13">
        <f>일위대가!H720</f>
        <v>2062</v>
      </c>
      <c r="G109" s="13">
        <f>일위대가!J720</f>
        <v>41</v>
      </c>
      <c r="H109" s="13">
        <f t="shared" si="1"/>
        <v>2103</v>
      </c>
      <c r="I109" s="8" t="s">
        <v>2129</v>
      </c>
      <c r="J109" s="8" t="s">
        <v>52</v>
      </c>
      <c r="K109" s="2" t="s">
        <v>52</v>
      </c>
      <c r="L109" s="2" t="s">
        <v>52</v>
      </c>
      <c r="M109" s="2" t="s">
        <v>52</v>
      </c>
      <c r="N109" s="2" t="s">
        <v>52</v>
      </c>
    </row>
    <row r="110" spans="1:14" ht="30" customHeight="1">
      <c r="A110" s="8" t="s">
        <v>648</v>
      </c>
      <c r="B110" s="8" t="s">
        <v>646</v>
      </c>
      <c r="C110" s="8" t="s">
        <v>647</v>
      </c>
      <c r="D110" s="8" t="s">
        <v>60</v>
      </c>
      <c r="E110" s="13">
        <f>일위대가!F726</f>
        <v>0</v>
      </c>
      <c r="F110" s="13">
        <f>일위대가!H726</f>
        <v>15515</v>
      </c>
      <c r="G110" s="13">
        <f>일위대가!J726</f>
        <v>310</v>
      </c>
      <c r="H110" s="13">
        <f t="shared" si="1"/>
        <v>15825</v>
      </c>
      <c r="I110" s="8" t="s">
        <v>2133</v>
      </c>
      <c r="J110" s="8" t="s">
        <v>52</v>
      </c>
      <c r="K110" s="2" t="s">
        <v>52</v>
      </c>
      <c r="L110" s="2" t="s">
        <v>52</v>
      </c>
      <c r="M110" s="2" t="s">
        <v>52</v>
      </c>
      <c r="N110" s="2" t="s">
        <v>52</v>
      </c>
    </row>
    <row r="111" spans="1:14" ht="30" customHeight="1">
      <c r="A111" s="8" t="s">
        <v>651</v>
      </c>
      <c r="B111" s="8" t="s">
        <v>650</v>
      </c>
      <c r="C111" s="8" t="s">
        <v>647</v>
      </c>
      <c r="D111" s="8" t="s">
        <v>60</v>
      </c>
      <c r="E111" s="13">
        <f>일위대가!F732</f>
        <v>0</v>
      </c>
      <c r="F111" s="13">
        <f>일위대가!H732</f>
        <v>24023</v>
      </c>
      <c r="G111" s="13">
        <f>일위대가!J732</f>
        <v>480</v>
      </c>
      <c r="H111" s="13">
        <f t="shared" si="1"/>
        <v>24503</v>
      </c>
      <c r="I111" s="8" t="s">
        <v>2138</v>
      </c>
      <c r="J111" s="8" t="s">
        <v>52</v>
      </c>
      <c r="K111" s="2" t="s">
        <v>52</v>
      </c>
      <c r="L111" s="2" t="s">
        <v>52</v>
      </c>
      <c r="M111" s="2" t="s">
        <v>52</v>
      </c>
      <c r="N111" s="2" t="s">
        <v>52</v>
      </c>
    </row>
    <row r="112" spans="1:14" ht="30" customHeight="1">
      <c r="A112" s="8" t="s">
        <v>655</v>
      </c>
      <c r="B112" s="8" t="s">
        <v>653</v>
      </c>
      <c r="C112" s="8" t="s">
        <v>654</v>
      </c>
      <c r="D112" s="8" t="s">
        <v>255</v>
      </c>
      <c r="E112" s="13">
        <f>일위대가!F739</f>
        <v>0</v>
      </c>
      <c r="F112" s="13">
        <f>일위대가!H739</f>
        <v>3436</v>
      </c>
      <c r="G112" s="13">
        <f>일위대가!J739</f>
        <v>0</v>
      </c>
      <c r="H112" s="13">
        <f t="shared" si="1"/>
        <v>3436</v>
      </c>
      <c r="I112" s="8" t="s">
        <v>2143</v>
      </c>
      <c r="J112" s="8" t="s">
        <v>52</v>
      </c>
      <c r="K112" s="2" t="s">
        <v>52</v>
      </c>
      <c r="L112" s="2" t="s">
        <v>52</v>
      </c>
      <c r="M112" s="2" t="s">
        <v>52</v>
      </c>
      <c r="N112" s="2" t="s">
        <v>52</v>
      </c>
    </row>
    <row r="113" spans="1:14" ht="30" customHeight="1">
      <c r="A113" s="8" t="s">
        <v>659</v>
      </c>
      <c r="B113" s="8" t="s">
        <v>657</v>
      </c>
      <c r="C113" s="8" t="s">
        <v>658</v>
      </c>
      <c r="D113" s="8" t="s">
        <v>70</v>
      </c>
      <c r="E113" s="13">
        <f>일위대가!F745</f>
        <v>24542</v>
      </c>
      <c r="F113" s="13">
        <f>일위대가!H745</f>
        <v>42351</v>
      </c>
      <c r="G113" s="13">
        <f>일위대가!J745</f>
        <v>104</v>
      </c>
      <c r="H113" s="13">
        <f t="shared" si="1"/>
        <v>66997</v>
      </c>
      <c r="I113" s="8" t="s">
        <v>2149</v>
      </c>
      <c r="J113" s="8" t="s">
        <v>52</v>
      </c>
      <c r="K113" s="2" t="s">
        <v>52</v>
      </c>
      <c r="L113" s="2" t="s">
        <v>52</v>
      </c>
      <c r="M113" s="2" t="s">
        <v>52</v>
      </c>
      <c r="N113" s="2" t="s">
        <v>52</v>
      </c>
    </row>
    <row r="114" spans="1:14" ht="30" customHeight="1">
      <c r="A114" s="8" t="s">
        <v>662</v>
      </c>
      <c r="B114" s="8" t="s">
        <v>661</v>
      </c>
      <c r="C114" s="8" t="s">
        <v>52</v>
      </c>
      <c r="D114" s="8" t="s">
        <v>255</v>
      </c>
      <c r="E114" s="13">
        <f>일위대가!F753</f>
        <v>5327</v>
      </c>
      <c r="F114" s="13">
        <f>일위대가!H753</f>
        <v>26117</v>
      </c>
      <c r="G114" s="13">
        <f>일위대가!J753</f>
        <v>19</v>
      </c>
      <c r="H114" s="13">
        <f t="shared" si="1"/>
        <v>31463</v>
      </c>
      <c r="I114" s="8" t="s">
        <v>2160</v>
      </c>
      <c r="J114" s="8" t="s">
        <v>52</v>
      </c>
      <c r="K114" s="2" t="s">
        <v>52</v>
      </c>
      <c r="L114" s="2" t="s">
        <v>52</v>
      </c>
      <c r="M114" s="2" t="s">
        <v>52</v>
      </c>
      <c r="N114" s="2" t="s">
        <v>52</v>
      </c>
    </row>
    <row r="115" spans="1:14" ht="30" customHeight="1">
      <c r="A115" s="8" t="s">
        <v>685</v>
      </c>
      <c r="B115" s="8" t="s">
        <v>683</v>
      </c>
      <c r="C115" s="8" t="s">
        <v>684</v>
      </c>
      <c r="D115" s="8" t="s">
        <v>70</v>
      </c>
      <c r="E115" s="13">
        <f>일위대가!F757</f>
        <v>0</v>
      </c>
      <c r="F115" s="13">
        <f>일위대가!H757</f>
        <v>19211</v>
      </c>
      <c r="G115" s="13">
        <f>일위대가!J757</f>
        <v>0</v>
      </c>
      <c r="H115" s="13">
        <f t="shared" si="1"/>
        <v>19211</v>
      </c>
      <c r="I115" s="8" t="s">
        <v>2176</v>
      </c>
      <c r="J115" s="8" t="s">
        <v>52</v>
      </c>
      <c r="K115" s="2" t="s">
        <v>52</v>
      </c>
      <c r="L115" s="2" t="s">
        <v>52</v>
      </c>
      <c r="M115" s="2" t="s">
        <v>52</v>
      </c>
      <c r="N115" s="2" t="s">
        <v>52</v>
      </c>
    </row>
    <row r="116" spans="1:14" ht="30" customHeight="1">
      <c r="A116" s="8" t="s">
        <v>688</v>
      </c>
      <c r="B116" s="8" t="s">
        <v>683</v>
      </c>
      <c r="C116" s="8" t="s">
        <v>687</v>
      </c>
      <c r="D116" s="8" t="s">
        <v>70</v>
      </c>
      <c r="E116" s="13">
        <f>일위대가!F761</f>
        <v>0</v>
      </c>
      <c r="F116" s="13">
        <f>일위대가!H761</f>
        <v>24648</v>
      </c>
      <c r="G116" s="13">
        <f>일위대가!J761</f>
        <v>0</v>
      </c>
      <c r="H116" s="13">
        <f t="shared" si="1"/>
        <v>24648</v>
      </c>
      <c r="I116" s="8" t="s">
        <v>2181</v>
      </c>
      <c r="J116" s="8" t="s">
        <v>52</v>
      </c>
      <c r="K116" s="2" t="s">
        <v>52</v>
      </c>
      <c r="L116" s="2" t="s">
        <v>52</v>
      </c>
      <c r="M116" s="2" t="s">
        <v>52</v>
      </c>
      <c r="N116" s="2" t="s">
        <v>52</v>
      </c>
    </row>
    <row r="117" spans="1:14" ht="30" customHeight="1">
      <c r="A117" s="8" t="s">
        <v>692</v>
      </c>
      <c r="B117" s="8" t="s">
        <v>690</v>
      </c>
      <c r="C117" s="8" t="s">
        <v>691</v>
      </c>
      <c r="D117" s="8" t="s">
        <v>70</v>
      </c>
      <c r="E117" s="13">
        <f>일위대가!F765</f>
        <v>0</v>
      </c>
      <c r="F117" s="13">
        <f>일위대가!H765</f>
        <v>25011</v>
      </c>
      <c r="G117" s="13">
        <f>일위대가!J765</f>
        <v>0</v>
      </c>
      <c r="H117" s="13">
        <f t="shared" si="1"/>
        <v>25011</v>
      </c>
      <c r="I117" s="8" t="s">
        <v>2184</v>
      </c>
      <c r="J117" s="8" t="s">
        <v>52</v>
      </c>
      <c r="K117" s="2" t="s">
        <v>52</v>
      </c>
      <c r="L117" s="2" t="s">
        <v>52</v>
      </c>
      <c r="M117" s="2" t="s">
        <v>52</v>
      </c>
      <c r="N117" s="2" t="s">
        <v>52</v>
      </c>
    </row>
    <row r="118" spans="1:14" ht="30" customHeight="1">
      <c r="A118" s="8" t="s">
        <v>695</v>
      </c>
      <c r="B118" s="8" t="s">
        <v>690</v>
      </c>
      <c r="C118" s="8" t="s">
        <v>694</v>
      </c>
      <c r="D118" s="8" t="s">
        <v>70</v>
      </c>
      <c r="E118" s="13">
        <f>일위대가!F769</f>
        <v>0</v>
      </c>
      <c r="F118" s="13">
        <f>일위대가!H769</f>
        <v>26823</v>
      </c>
      <c r="G118" s="13">
        <f>일위대가!J769</f>
        <v>0</v>
      </c>
      <c r="H118" s="13">
        <f t="shared" si="1"/>
        <v>26823</v>
      </c>
      <c r="I118" s="8" t="s">
        <v>2187</v>
      </c>
      <c r="J118" s="8" t="s">
        <v>52</v>
      </c>
      <c r="K118" s="2" t="s">
        <v>52</v>
      </c>
      <c r="L118" s="2" t="s">
        <v>52</v>
      </c>
      <c r="M118" s="2" t="s">
        <v>52</v>
      </c>
      <c r="N118" s="2" t="s">
        <v>52</v>
      </c>
    </row>
    <row r="119" spans="1:14" ht="30" customHeight="1">
      <c r="A119" s="8" t="s">
        <v>698</v>
      </c>
      <c r="B119" s="8" t="s">
        <v>697</v>
      </c>
      <c r="C119" s="8" t="s">
        <v>694</v>
      </c>
      <c r="D119" s="8" t="s">
        <v>70</v>
      </c>
      <c r="E119" s="13">
        <f>일위대가!F773</f>
        <v>0</v>
      </c>
      <c r="F119" s="13">
        <f>일위대가!H773</f>
        <v>31173</v>
      </c>
      <c r="G119" s="13">
        <f>일위대가!J773</f>
        <v>0</v>
      </c>
      <c r="H119" s="13">
        <f t="shared" si="1"/>
        <v>31173</v>
      </c>
      <c r="I119" s="8" t="s">
        <v>2190</v>
      </c>
      <c r="J119" s="8" t="s">
        <v>52</v>
      </c>
      <c r="K119" s="2" t="s">
        <v>52</v>
      </c>
      <c r="L119" s="2" t="s">
        <v>52</v>
      </c>
      <c r="M119" s="2" t="s">
        <v>52</v>
      </c>
      <c r="N119" s="2" t="s">
        <v>52</v>
      </c>
    </row>
    <row r="120" spans="1:14" ht="30" customHeight="1">
      <c r="A120" s="8" t="s">
        <v>702</v>
      </c>
      <c r="B120" s="8" t="s">
        <v>700</v>
      </c>
      <c r="C120" s="8" t="s">
        <v>701</v>
      </c>
      <c r="D120" s="8" t="s">
        <v>255</v>
      </c>
      <c r="E120" s="13">
        <f>일위대가!F777</f>
        <v>282</v>
      </c>
      <c r="F120" s="13">
        <f>일위대가!H777</f>
        <v>0</v>
      </c>
      <c r="G120" s="13">
        <f>일위대가!J777</f>
        <v>0</v>
      </c>
      <c r="H120" s="13">
        <f t="shared" si="1"/>
        <v>282</v>
      </c>
      <c r="I120" s="8" t="s">
        <v>2193</v>
      </c>
      <c r="J120" s="8" t="s">
        <v>52</v>
      </c>
      <c r="K120" s="2" t="s">
        <v>52</v>
      </c>
      <c r="L120" s="2" t="s">
        <v>52</v>
      </c>
      <c r="M120" s="2" t="s">
        <v>52</v>
      </c>
      <c r="N120" s="2" t="s">
        <v>52</v>
      </c>
    </row>
    <row r="121" spans="1:14" ht="30" customHeight="1">
      <c r="A121" s="8" t="s">
        <v>706</v>
      </c>
      <c r="B121" s="8" t="s">
        <v>704</v>
      </c>
      <c r="C121" s="8" t="s">
        <v>705</v>
      </c>
      <c r="D121" s="8" t="s">
        <v>255</v>
      </c>
      <c r="E121" s="13">
        <f>일위대가!F781</f>
        <v>1194</v>
      </c>
      <c r="F121" s="13">
        <f>일위대가!H781</f>
        <v>0</v>
      </c>
      <c r="G121" s="13">
        <f>일위대가!J781</f>
        <v>0</v>
      </c>
      <c r="H121" s="13">
        <f t="shared" si="1"/>
        <v>1194</v>
      </c>
      <c r="I121" s="8" t="s">
        <v>2196</v>
      </c>
      <c r="J121" s="8" t="s">
        <v>52</v>
      </c>
      <c r="K121" s="2" t="s">
        <v>52</v>
      </c>
      <c r="L121" s="2" t="s">
        <v>52</v>
      </c>
      <c r="M121" s="2" t="s">
        <v>52</v>
      </c>
      <c r="N121" s="2" t="s">
        <v>52</v>
      </c>
    </row>
    <row r="122" spans="1:14" ht="30" customHeight="1">
      <c r="A122" s="8" t="s">
        <v>709</v>
      </c>
      <c r="B122" s="8" t="s">
        <v>708</v>
      </c>
      <c r="C122" s="8" t="s">
        <v>52</v>
      </c>
      <c r="D122" s="8" t="s">
        <v>255</v>
      </c>
      <c r="E122" s="13">
        <f>일위대가!F785</f>
        <v>750</v>
      </c>
      <c r="F122" s="13">
        <f>일위대가!H785</f>
        <v>0</v>
      </c>
      <c r="G122" s="13">
        <f>일위대가!J785</f>
        <v>0</v>
      </c>
      <c r="H122" s="13">
        <f t="shared" si="1"/>
        <v>750</v>
      </c>
      <c r="I122" s="8" t="s">
        <v>2201</v>
      </c>
      <c r="J122" s="8" t="s">
        <v>52</v>
      </c>
      <c r="K122" s="2" t="s">
        <v>52</v>
      </c>
      <c r="L122" s="2" t="s">
        <v>52</v>
      </c>
      <c r="M122" s="2" t="s">
        <v>52</v>
      </c>
      <c r="N122" s="2" t="s">
        <v>52</v>
      </c>
    </row>
    <row r="123" spans="1:14" ht="30" customHeight="1">
      <c r="A123" s="8" t="s">
        <v>715</v>
      </c>
      <c r="B123" s="8" t="s">
        <v>713</v>
      </c>
      <c r="C123" s="8" t="s">
        <v>714</v>
      </c>
      <c r="D123" s="8" t="s">
        <v>70</v>
      </c>
      <c r="E123" s="13">
        <f>일위대가!F791</f>
        <v>1225</v>
      </c>
      <c r="F123" s="13">
        <f>일위대가!H791</f>
        <v>15711</v>
      </c>
      <c r="G123" s="13">
        <f>일위대가!J791</f>
        <v>0</v>
      </c>
      <c r="H123" s="13">
        <f t="shared" si="1"/>
        <v>16936</v>
      </c>
      <c r="I123" s="8" t="s">
        <v>2205</v>
      </c>
      <c r="J123" s="8" t="s">
        <v>52</v>
      </c>
      <c r="K123" s="2" t="s">
        <v>52</v>
      </c>
      <c r="L123" s="2" t="s">
        <v>52</v>
      </c>
      <c r="M123" s="2" t="s">
        <v>52</v>
      </c>
      <c r="N123" s="2" t="s">
        <v>52</v>
      </c>
    </row>
    <row r="124" spans="1:14" ht="30" customHeight="1">
      <c r="A124" s="8" t="s">
        <v>718</v>
      </c>
      <c r="B124" s="8" t="s">
        <v>713</v>
      </c>
      <c r="C124" s="8" t="s">
        <v>717</v>
      </c>
      <c r="D124" s="8" t="s">
        <v>70</v>
      </c>
      <c r="E124" s="13">
        <f>일위대가!F797</f>
        <v>2577</v>
      </c>
      <c r="F124" s="13">
        <f>일위대가!H797</f>
        <v>21452</v>
      </c>
      <c r="G124" s="13">
        <f>일위대가!J797</f>
        <v>154</v>
      </c>
      <c r="H124" s="13">
        <f t="shared" si="1"/>
        <v>24183</v>
      </c>
      <c r="I124" s="8" t="s">
        <v>2218</v>
      </c>
      <c r="J124" s="8" t="s">
        <v>52</v>
      </c>
      <c r="K124" s="2" t="s">
        <v>52</v>
      </c>
      <c r="L124" s="2" t="s">
        <v>52</v>
      </c>
      <c r="M124" s="2" t="s">
        <v>52</v>
      </c>
      <c r="N124" s="2" t="s">
        <v>52</v>
      </c>
    </row>
    <row r="125" spans="1:14" ht="30" customHeight="1">
      <c r="A125" s="8" t="s">
        <v>722</v>
      </c>
      <c r="B125" s="8" t="s">
        <v>720</v>
      </c>
      <c r="C125" s="8" t="s">
        <v>721</v>
      </c>
      <c r="D125" s="8" t="s">
        <v>70</v>
      </c>
      <c r="E125" s="13">
        <f>일위대가!F803</f>
        <v>1186</v>
      </c>
      <c r="F125" s="13">
        <f>일위대가!H803</f>
        <v>9364</v>
      </c>
      <c r="G125" s="13">
        <f>일위대가!J803</f>
        <v>0</v>
      </c>
      <c r="H125" s="13">
        <f t="shared" si="1"/>
        <v>10550</v>
      </c>
      <c r="I125" s="8" t="s">
        <v>2225</v>
      </c>
      <c r="J125" s="8" t="s">
        <v>52</v>
      </c>
      <c r="K125" s="2" t="s">
        <v>52</v>
      </c>
      <c r="L125" s="2" t="s">
        <v>52</v>
      </c>
      <c r="M125" s="2" t="s">
        <v>52</v>
      </c>
      <c r="N125" s="2" t="s">
        <v>52</v>
      </c>
    </row>
    <row r="126" spans="1:14" ht="30" customHeight="1">
      <c r="A126" s="8" t="s">
        <v>725</v>
      </c>
      <c r="B126" s="8" t="s">
        <v>720</v>
      </c>
      <c r="C126" s="8" t="s">
        <v>724</v>
      </c>
      <c r="D126" s="8" t="s">
        <v>70</v>
      </c>
      <c r="E126" s="13">
        <f>일위대가!F809</f>
        <v>1222</v>
      </c>
      <c r="F126" s="13">
        <f>일위대가!H809</f>
        <v>6899</v>
      </c>
      <c r="G126" s="13">
        <f>일위대가!J809</f>
        <v>0</v>
      </c>
      <c r="H126" s="13">
        <f t="shared" si="1"/>
        <v>8121</v>
      </c>
      <c r="I126" s="8" t="s">
        <v>2236</v>
      </c>
      <c r="J126" s="8" t="s">
        <v>52</v>
      </c>
      <c r="K126" s="2" t="s">
        <v>52</v>
      </c>
      <c r="L126" s="2" t="s">
        <v>52</v>
      </c>
      <c r="M126" s="2" t="s">
        <v>52</v>
      </c>
      <c r="N126" s="2" t="s">
        <v>52</v>
      </c>
    </row>
    <row r="127" spans="1:14" ht="30" customHeight="1">
      <c r="A127" s="8" t="s">
        <v>728</v>
      </c>
      <c r="B127" s="8" t="s">
        <v>720</v>
      </c>
      <c r="C127" s="8" t="s">
        <v>727</v>
      </c>
      <c r="D127" s="8" t="s">
        <v>70</v>
      </c>
      <c r="E127" s="13">
        <f>일위대가!F815</f>
        <v>2014</v>
      </c>
      <c r="F127" s="13">
        <f>일위대가!H815</f>
        <v>12640</v>
      </c>
      <c r="G127" s="13">
        <f>일위대가!J815</f>
        <v>154</v>
      </c>
      <c r="H127" s="13">
        <f t="shared" si="1"/>
        <v>14808</v>
      </c>
      <c r="I127" s="8" t="s">
        <v>2249</v>
      </c>
      <c r="J127" s="8" t="s">
        <v>52</v>
      </c>
      <c r="K127" s="2" t="s">
        <v>52</v>
      </c>
      <c r="L127" s="2" t="s">
        <v>52</v>
      </c>
      <c r="M127" s="2" t="s">
        <v>52</v>
      </c>
      <c r="N127" s="2" t="s">
        <v>52</v>
      </c>
    </row>
    <row r="128" spans="1:14" ht="30" customHeight="1">
      <c r="A128" s="8" t="s">
        <v>732</v>
      </c>
      <c r="B128" s="8" t="s">
        <v>730</v>
      </c>
      <c r="C128" s="8" t="s">
        <v>731</v>
      </c>
      <c r="D128" s="8" t="s">
        <v>70</v>
      </c>
      <c r="E128" s="13">
        <f>일위대가!F822</f>
        <v>3659</v>
      </c>
      <c r="F128" s="13">
        <f>일위대가!H822</f>
        <v>13682</v>
      </c>
      <c r="G128" s="13">
        <f>일위대가!J822</f>
        <v>117</v>
      </c>
      <c r="H128" s="13">
        <f t="shared" si="1"/>
        <v>17458</v>
      </c>
      <c r="I128" s="8" t="s">
        <v>2255</v>
      </c>
      <c r="J128" s="8" t="s">
        <v>52</v>
      </c>
      <c r="K128" s="2" t="s">
        <v>52</v>
      </c>
      <c r="L128" s="2" t="s">
        <v>52</v>
      </c>
      <c r="M128" s="2" t="s">
        <v>52</v>
      </c>
      <c r="N128" s="2" t="s">
        <v>52</v>
      </c>
    </row>
    <row r="129" spans="1:14" ht="30" customHeight="1">
      <c r="A129" s="8" t="s">
        <v>735</v>
      </c>
      <c r="B129" s="8" t="s">
        <v>730</v>
      </c>
      <c r="C129" s="8" t="s">
        <v>734</v>
      </c>
      <c r="D129" s="8" t="s">
        <v>70</v>
      </c>
      <c r="E129" s="13">
        <f>일위대가!F829</f>
        <v>4181</v>
      </c>
      <c r="F129" s="13">
        <f>일위대가!H829</f>
        <v>16418</v>
      </c>
      <c r="G129" s="13">
        <f>일위대가!J829</f>
        <v>117</v>
      </c>
      <c r="H129" s="13">
        <f t="shared" si="1"/>
        <v>20716</v>
      </c>
      <c r="I129" s="8" t="s">
        <v>2267</v>
      </c>
      <c r="J129" s="8" t="s">
        <v>52</v>
      </c>
      <c r="K129" s="2" t="s">
        <v>52</v>
      </c>
      <c r="L129" s="2" t="s">
        <v>52</v>
      </c>
      <c r="M129" s="2" t="s">
        <v>52</v>
      </c>
      <c r="N129" s="2" t="s">
        <v>52</v>
      </c>
    </row>
    <row r="130" spans="1:14" ht="30" customHeight="1">
      <c r="A130" s="8" t="s">
        <v>739</v>
      </c>
      <c r="B130" s="8" t="s">
        <v>737</v>
      </c>
      <c r="C130" s="8" t="s">
        <v>738</v>
      </c>
      <c r="D130" s="8" t="s">
        <v>70</v>
      </c>
      <c r="E130" s="13">
        <f>일위대가!F835</f>
        <v>1321</v>
      </c>
      <c r="F130" s="13">
        <f>일위대가!H835</f>
        <v>8567</v>
      </c>
      <c r="G130" s="13">
        <f>일위대가!J835</f>
        <v>0</v>
      </c>
      <c r="H130" s="13">
        <f t="shared" si="1"/>
        <v>9888</v>
      </c>
      <c r="I130" s="8" t="s">
        <v>2276</v>
      </c>
      <c r="J130" s="8" t="s">
        <v>52</v>
      </c>
      <c r="K130" s="2" t="s">
        <v>52</v>
      </c>
      <c r="L130" s="2" t="s">
        <v>52</v>
      </c>
      <c r="M130" s="2" t="s">
        <v>52</v>
      </c>
      <c r="N130" s="2" t="s">
        <v>52</v>
      </c>
    </row>
    <row r="131" spans="1:14" ht="30" customHeight="1">
      <c r="A131" s="8" t="s">
        <v>742</v>
      </c>
      <c r="B131" s="8" t="s">
        <v>737</v>
      </c>
      <c r="C131" s="8" t="s">
        <v>741</v>
      </c>
      <c r="D131" s="8" t="s">
        <v>70</v>
      </c>
      <c r="E131" s="13">
        <f>일위대가!F841</f>
        <v>2673</v>
      </c>
      <c r="F131" s="13">
        <f>일위대가!H841</f>
        <v>14308</v>
      </c>
      <c r="G131" s="13">
        <f>일위대가!J841</f>
        <v>154</v>
      </c>
      <c r="H131" s="13">
        <f t="shared" si="1"/>
        <v>17135</v>
      </c>
      <c r="I131" s="8" t="s">
        <v>2286</v>
      </c>
      <c r="J131" s="8" t="s">
        <v>52</v>
      </c>
      <c r="K131" s="2" t="s">
        <v>52</v>
      </c>
      <c r="L131" s="2" t="s">
        <v>52</v>
      </c>
      <c r="M131" s="2" t="s">
        <v>52</v>
      </c>
      <c r="N131" s="2" t="s">
        <v>52</v>
      </c>
    </row>
    <row r="132" spans="1:14" ht="30" customHeight="1">
      <c r="A132" s="8" t="s">
        <v>745</v>
      </c>
      <c r="B132" s="8" t="s">
        <v>744</v>
      </c>
      <c r="C132" s="8" t="s">
        <v>52</v>
      </c>
      <c r="D132" s="8" t="s">
        <v>70</v>
      </c>
      <c r="E132" s="13">
        <f>일위대가!F845</f>
        <v>3477</v>
      </c>
      <c r="F132" s="13">
        <f>일위대가!H845</f>
        <v>7586</v>
      </c>
      <c r="G132" s="13">
        <f>일위대가!J845</f>
        <v>650</v>
      </c>
      <c r="H132" s="13">
        <f t="shared" ref="H132:H195" si="2">E132+F132+G132</f>
        <v>11713</v>
      </c>
      <c r="I132" s="8" t="s">
        <v>2291</v>
      </c>
      <c r="J132" s="8" t="s">
        <v>52</v>
      </c>
      <c r="K132" s="2" t="s">
        <v>52</v>
      </c>
      <c r="L132" s="2" t="s">
        <v>52</v>
      </c>
      <c r="M132" s="2" t="s">
        <v>52</v>
      </c>
      <c r="N132" s="2" t="s">
        <v>52</v>
      </c>
    </row>
    <row r="133" spans="1:14" ht="30" customHeight="1">
      <c r="A133" s="8" t="s">
        <v>748</v>
      </c>
      <c r="B133" s="8" t="s">
        <v>747</v>
      </c>
      <c r="C133" s="8" t="s">
        <v>52</v>
      </c>
      <c r="D133" s="8" t="s">
        <v>359</v>
      </c>
      <c r="E133" s="13">
        <f>일위대가!F849</f>
        <v>300000</v>
      </c>
      <c r="F133" s="13">
        <f>일위대가!H849</f>
        <v>0</v>
      </c>
      <c r="G133" s="13">
        <f>일위대가!J849</f>
        <v>0</v>
      </c>
      <c r="H133" s="13">
        <f t="shared" si="2"/>
        <v>300000</v>
      </c>
      <c r="I133" s="8" t="s">
        <v>2297</v>
      </c>
      <c r="J133" s="8" t="s">
        <v>52</v>
      </c>
      <c r="K133" s="2" t="s">
        <v>52</v>
      </c>
      <c r="L133" s="2" t="s">
        <v>52</v>
      </c>
      <c r="M133" s="2" t="s">
        <v>52</v>
      </c>
      <c r="N133" s="2" t="s">
        <v>52</v>
      </c>
    </row>
    <row r="134" spans="1:14" ht="30" customHeight="1">
      <c r="A134" s="8" t="s">
        <v>751</v>
      </c>
      <c r="B134" s="8" t="s">
        <v>750</v>
      </c>
      <c r="C134" s="8" t="s">
        <v>52</v>
      </c>
      <c r="D134" s="8" t="s">
        <v>255</v>
      </c>
      <c r="E134" s="13">
        <f>일위대가!F853</f>
        <v>433</v>
      </c>
      <c r="F134" s="13">
        <f>일위대가!H853</f>
        <v>204</v>
      </c>
      <c r="G134" s="13">
        <f>일위대가!J853</f>
        <v>17</v>
      </c>
      <c r="H134" s="13">
        <f t="shared" si="2"/>
        <v>654</v>
      </c>
      <c r="I134" s="8" t="s">
        <v>2302</v>
      </c>
      <c r="J134" s="8" t="s">
        <v>52</v>
      </c>
      <c r="K134" s="2" t="s">
        <v>52</v>
      </c>
      <c r="L134" s="2" t="s">
        <v>52</v>
      </c>
      <c r="M134" s="2" t="s">
        <v>52</v>
      </c>
      <c r="N134" s="2" t="s">
        <v>52</v>
      </c>
    </row>
    <row r="135" spans="1:14" ht="30" customHeight="1">
      <c r="A135" s="8" t="s">
        <v>790</v>
      </c>
      <c r="B135" s="8" t="s">
        <v>788</v>
      </c>
      <c r="C135" s="8" t="s">
        <v>789</v>
      </c>
      <c r="D135" s="8" t="s">
        <v>70</v>
      </c>
      <c r="E135" s="13">
        <f>일위대가!F858</f>
        <v>27604</v>
      </c>
      <c r="F135" s="13">
        <f>일위대가!H858</f>
        <v>12557</v>
      </c>
      <c r="G135" s="13">
        <f>일위대가!J858</f>
        <v>0</v>
      </c>
      <c r="H135" s="13">
        <f t="shared" si="2"/>
        <v>40161</v>
      </c>
      <c r="I135" s="8" t="s">
        <v>2307</v>
      </c>
      <c r="J135" s="8" t="s">
        <v>52</v>
      </c>
      <c r="K135" s="2" t="s">
        <v>52</v>
      </c>
      <c r="L135" s="2" t="s">
        <v>52</v>
      </c>
      <c r="M135" s="2" t="s">
        <v>52</v>
      </c>
      <c r="N135" s="2" t="s">
        <v>52</v>
      </c>
    </row>
    <row r="136" spans="1:14" ht="30" customHeight="1">
      <c r="A136" s="8" t="s">
        <v>794</v>
      </c>
      <c r="B136" s="8" t="s">
        <v>792</v>
      </c>
      <c r="C136" s="8" t="s">
        <v>793</v>
      </c>
      <c r="D136" s="8" t="s">
        <v>70</v>
      </c>
      <c r="E136" s="13">
        <f>일위대가!F864</f>
        <v>8758</v>
      </c>
      <c r="F136" s="13">
        <f>일위대가!H864</f>
        <v>10734</v>
      </c>
      <c r="G136" s="13">
        <f>일위대가!J864</f>
        <v>322</v>
      </c>
      <c r="H136" s="13">
        <f t="shared" si="2"/>
        <v>19814</v>
      </c>
      <c r="I136" s="8" t="s">
        <v>2316</v>
      </c>
      <c r="J136" s="8" t="s">
        <v>52</v>
      </c>
      <c r="K136" s="2" t="s">
        <v>52</v>
      </c>
      <c r="L136" s="2" t="s">
        <v>52</v>
      </c>
      <c r="M136" s="2" t="s">
        <v>52</v>
      </c>
      <c r="N136" s="2" t="s">
        <v>52</v>
      </c>
    </row>
    <row r="137" spans="1:14" ht="30" customHeight="1">
      <c r="A137" s="8" t="s">
        <v>798</v>
      </c>
      <c r="B137" s="8" t="s">
        <v>796</v>
      </c>
      <c r="C137" s="8" t="s">
        <v>797</v>
      </c>
      <c r="D137" s="8" t="s">
        <v>70</v>
      </c>
      <c r="E137" s="13">
        <f>일위대가!F870</f>
        <v>4558</v>
      </c>
      <c r="F137" s="13">
        <f>일위대가!H870</f>
        <v>10734</v>
      </c>
      <c r="G137" s="13">
        <f>일위대가!J870</f>
        <v>322</v>
      </c>
      <c r="H137" s="13">
        <f t="shared" si="2"/>
        <v>15614</v>
      </c>
      <c r="I137" s="8" t="s">
        <v>2329</v>
      </c>
      <c r="J137" s="8" t="s">
        <v>52</v>
      </c>
      <c r="K137" s="2" t="s">
        <v>52</v>
      </c>
      <c r="L137" s="2" t="s">
        <v>52</v>
      </c>
      <c r="M137" s="2" t="s">
        <v>52</v>
      </c>
      <c r="N137" s="2" t="s">
        <v>52</v>
      </c>
    </row>
    <row r="138" spans="1:14" ht="30" customHeight="1">
      <c r="A138" s="8" t="s">
        <v>802</v>
      </c>
      <c r="B138" s="8" t="s">
        <v>800</v>
      </c>
      <c r="C138" s="8" t="s">
        <v>801</v>
      </c>
      <c r="D138" s="8" t="s">
        <v>70</v>
      </c>
      <c r="E138" s="13">
        <f>일위대가!F876</f>
        <v>32301</v>
      </c>
      <c r="F138" s="13">
        <f>일위대가!H876</f>
        <v>12061</v>
      </c>
      <c r="G138" s="13">
        <f>일위대가!J876</f>
        <v>0</v>
      </c>
      <c r="H138" s="13">
        <f t="shared" si="2"/>
        <v>44362</v>
      </c>
      <c r="I138" s="8" t="s">
        <v>2336</v>
      </c>
      <c r="J138" s="8" t="s">
        <v>52</v>
      </c>
      <c r="K138" s="2" t="s">
        <v>52</v>
      </c>
      <c r="L138" s="2" t="s">
        <v>52</v>
      </c>
      <c r="M138" s="2" t="s">
        <v>52</v>
      </c>
      <c r="N138" s="2" t="s">
        <v>52</v>
      </c>
    </row>
    <row r="139" spans="1:14" ht="30" customHeight="1">
      <c r="A139" s="8" t="s">
        <v>806</v>
      </c>
      <c r="B139" s="8" t="s">
        <v>804</v>
      </c>
      <c r="C139" s="8" t="s">
        <v>805</v>
      </c>
      <c r="D139" s="8" t="s">
        <v>70</v>
      </c>
      <c r="E139" s="13">
        <f>일위대가!F881</f>
        <v>45760</v>
      </c>
      <c r="F139" s="13">
        <f>일위대가!H881</f>
        <v>7703</v>
      </c>
      <c r="G139" s="13">
        <f>일위대가!J881</f>
        <v>0</v>
      </c>
      <c r="H139" s="13">
        <f t="shared" si="2"/>
        <v>53463</v>
      </c>
      <c r="I139" s="8" t="s">
        <v>2350</v>
      </c>
      <c r="J139" s="8" t="s">
        <v>52</v>
      </c>
      <c r="K139" s="2" t="s">
        <v>52</v>
      </c>
      <c r="L139" s="2" t="s">
        <v>52</v>
      </c>
      <c r="M139" s="2" t="s">
        <v>52</v>
      </c>
      <c r="N139" s="2" t="s">
        <v>52</v>
      </c>
    </row>
    <row r="140" spans="1:14" ht="30" customHeight="1">
      <c r="A140" s="8" t="s">
        <v>809</v>
      </c>
      <c r="B140" s="8" t="s">
        <v>804</v>
      </c>
      <c r="C140" s="8" t="s">
        <v>808</v>
      </c>
      <c r="D140" s="8" t="s">
        <v>70</v>
      </c>
      <c r="E140" s="13">
        <f>일위대가!F886</f>
        <v>63360</v>
      </c>
      <c r="F140" s="13">
        <f>일위대가!H886</f>
        <v>7703</v>
      </c>
      <c r="G140" s="13">
        <f>일위대가!J886</f>
        <v>0</v>
      </c>
      <c r="H140" s="13">
        <f t="shared" si="2"/>
        <v>71063</v>
      </c>
      <c r="I140" s="8" t="s">
        <v>2359</v>
      </c>
      <c r="J140" s="8" t="s">
        <v>52</v>
      </c>
      <c r="K140" s="2" t="s">
        <v>52</v>
      </c>
      <c r="L140" s="2" t="s">
        <v>52</v>
      </c>
      <c r="M140" s="2" t="s">
        <v>52</v>
      </c>
      <c r="N140" s="2" t="s">
        <v>52</v>
      </c>
    </row>
    <row r="141" spans="1:14" ht="30" customHeight="1">
      <c r="A141" s="8" t="s">
        <v>813</v>
      </c>
      <c r="B141" s="8" t="s">
        <v>811</v>
      </c>
      <c r="C141" s="8" t="s">
        <v>812</v>
      </c>
      <c r="D141" s="8" t="s">
        <v>70</v>
      </c>
      <c r="E141" s="13">
        <f>일위대가!F892</f>
        <v>3752</v>
      </c>
      <c r="F141" s="13">
        <f>일위대가!H892</f>
        <v>1957</v>
      </c>
      <c r="G141" s="13">
        <f>일위대가!J892</f>
        <v>0</v>
      </c>
      <c r="H141" s="13">
        <f t="shared" si="2"/>
        <v>5709</v>
      </c>
      <c r="I141" s="8" t="s">
        <v>2365</v>
      </c>
      <c r="J141" s="8" t="s">
        <v>52</v>
      </c>
      <c r="K141" s="2" t="s">
        <v>52</v>
      </c>
      <c r="L141" s="2" t="s">
        <v>52</v>
      </c>
      <c r="M141" s="2" t="s">
        <v>52</v>
      </c>
      <c r="N141" s="2" t="s">
        <v>52</v>
      </c>
    </row>
    <row r="142" spans="1:14" ht="30" customHeight="1">
      <c r="A142" s="8" t="s">
        <v>816</v>
      </c>
      <c r="B142" s="8" t="s">
        <v>815</v>
      </c>
      <c r="C142" s="8" t="s">
        <v>801</v>
      </c>
      <c r="D142" s="8" t="s">
        <v>70</v>
      </c>
      <c r="E142" s="13">
        <f>일위대가!F897</f>
        <v>30240</v>
      </c>
      <c r="F142" s="13">
        <f>일위대가!H897</f>
        <v>2272</v>
      </c>
      <c r="G142" s="13">
        <f>일위대가!J897</f>
        <v>0</v>
      </c>
      <c r="H142" s="13">
        <f t="shared" si="2"/>
        <v>32512</v>
      </c>
      <c r="I142" s="8" t="s">
        <v>2376</v>
      </c>
      <c r="J142" s="8" t="s">
        <v>52</v>
      </c>
      <c r="K142" s="2" t="s">
        <v>52</v>
      </c>
      <c r="L142" s="2" t="s">
        <v>52</v>
      </c>
      <c r="M142" s="2" t="s">
        <v>52</v>
      </c>
      <c r="N142" s="2" t="s">
        <v>52</v>
      </c>
    </row>
    <row r="143" spans="1:14" ht="30" customHeight="1">
      <c r="A143" s="8" t="s">
        <v>820</v>
      </c>
      <c r="B143" s="8" t="s">
        <v>818</v>
      </c>
      <c r="C143" s="8" t="s">
        <v>819</v>
      </c>
      <c r="D143" s="8" t="s">
        <v>70</v>
      </c>
      <c r="E143" s="13">
        <f>일위대가!F902</f>
        <v>372</v>
      </c>
      <c r="F143" s="13">
        <f>일위대가!H902</f>
        <v>1073</v>
      </c>
      <c r="G143" s="13">
        <f>일위대가!J902</f>
        <v>0</v>
      </c>
      <c r="H143" s="13">
        <f t="shared" si="2"/>
        <v>1445</v>
      </c>
      <c r="I143" s="8" t="s">
        <v>2381</v>
      </c>
      <c r="J143" s="8" t="s">
        <v>52</v>
      </c>
      <c r="K143" s="2" t="s">
        <v>52</v>
      </c>
      <c r="L143" s="2" t="s">
        <v>52</v>
      </c>
      <c r="M143" s="2" t="s">
        <v>52</v>
      </c>
      <c r="N143" s="2" t="s">
        <v>52</v>
      </c>
    </row>
    <row r="144" spans="1:14" ht="30" customHeight="1">
      <c r="A144" s="8" t="s">
        <v>824</v>
      </c>
      <c r="B144" s="8" t="s">
        <v>822</v>
      </c>
      <c r="C144" s="8" t="s">
        <v>823</v>
      </c>
      <c r="D144" s="8" t="s">
        <v>70</v>
      </c>
      <c r="E144" s="13">
        <f>일위대가!F913</f>
        <v>24717</v>
      </c>
      <c r="F144" s="13">
        <f>일위대가!H913</f>
        <v>59081</v>
      </c>
      <c r="G144" s="13">
        <f>일위대가!J913</f>
        <v>0</v>
      </c>
      <c r="H144" s="13">
        <f t="shared" si="2"/>
        <v>83798</v>
      </c>
      <c r="I144" s="8" t="s">
        <v>2390</v>
      </c>
      <c r="J144" s="8" t="s">
        <v>52</v>
      </c>
      <c r="K144" s="2" t="s">
        <v>52</v>
      </c>
      <c r="L144" s="2" t="s">
        <v>52</v>
      </c>
      <c r="M144" s="2" t="s">
        <v>52</v>
      </c>
      <c r="N144" s="2" t="s">
        <v>52</v>
      </c>
    </row>
    <row r="145" spans="1:14" ht="30" customHeight="1">
      <c r="A145" s="8" t="s">
        <v>828</v>
      </c>
      <c r="B145" s="8" t="s">
        <v>826</v>
      </c>
      <c r="C145" s="8" t="s">
        <v>827</v>
      </c>
      <c r="D145" s="8" t="s">
        <v>359</v>
      </c>
      <c r="E145" s="13">
        <f>일위대가!F919</f>
        <v>8000</v>
      </c>
      <c r="F145" s="13">
        <f>일위대가!H919</f>
        <v>3152</v>
      </c>
      <c r="G145" s="13">
        <f>일위대가!J919</f>
        <v>0</v>
      </c>
      <c r="H145" s="13">
        <f t="shared" si="2"/>
        <v>11152</v>
      </c>
      <c r="I145" s="8" t="s">
        <v>2415</v>
      </c>
      <c r="J145" s="8" t="s">
        <v>52</v>
      </c>
      <c r="K145" s="2" t="s">
        <v>52</v>
      </c>
      <c r="L145" s="2" t="s">
        <v>52</v>
      </c>
      <c r="M145" s="2" t="s">
        <v>52</v>
      </c>
      <c r="N145" s="2" t="s">
        <v>52</v>
      </c>
    </row>
    <row r="146" spans="1:14" ht="30" customHeight="1">
      <c r="A146" s="8" t="s">
        <v>832</v>
      </c>
      <c r="B146" s="8" t="s">
        <v>830</v>
      </c>
      <c r="C146" s="8" t="s">
        <v>831</v>
      </c>
      <c r="D146" s="8" t="s">
        <v>359</v>
      </c>
      <c r="E146" s="13">
        <f>일위대가!F923</f>
        <v>40000</v>
      </c>
      <c r="F146" s="13">
        <f>일위대가!H923</f>
        <v>0</v>
      </c>
      <c r="G146" s="13">
        <f>일위대가!J923</f>
        <v>0</v>
      </c>
      <c r="H146" s="13">
        <f t="shared" si="2"/>
        <v>40000</v>
      </c>
      <c r="I146" s="8" t="s">
        <v>2425</v>
      </c>
      <c r="J146" s="8" t="s">
        <v>52</v>
      </c>
      <c r="K146" s="2" t="s">
        <v>52</v>
      </c>
      <c r="L146" s="2" t="s">
        <v>52</v>
      </c>
      <c r="M146" s="2" t="s">
        <v>52</v>
      </c>
      <c r="N146" s="2" t="s">
        <v>52</v>
      </c>
    </row>
    <row r="147" spans="1:14" ht="30" customHeight="1">
      <c r="A147" s="8" t="s">
        <v>836</v>
      </c>
      <c r="B147" s="8" t="s">
        <v>834</v>
      </c>
      <c r="C147" s="8" t="s">
        <v>835</v>
      </c>
      <c r="D147" s="8" t="s">
        <v>359</v>
      </c>
      <c r="E147" s="13">
        <f>일위대가!F927</f>
        <v>70000</v>
      </c>
      <c r="F147" s="13">
        <f>일위대가!H927</f>
        <v>0</v>
      </c>
      <c r="G147" s="13">
        <f>일위대가!J927</f>
        <v>0</v>
      </c>
      <c r="H147" s="13">
        <f t="shared" si="2"/>
        <v>70000</v>
      </c>
      <c r="I147" s="8" t="s">
        <v>2430</v>
      </c>
      <c r="J147" s="8" t="s">
        <v>52</v>
      </c>
      <c r="K147" s="2" t="s">
        <v>52</v>
      </c>
      <c r="L147" s="2" t="s">
        <v>52</v>
      </c>
      <c r="M147" s="2" t="s">
        <v>52</v>
      </c>
      <c r="N147" s="2" t="s">
        <v>52</v>
      </c>
    </row>
    <row r="148" spans="1:14" ht="30" customHeight="1">
      <c r="A148" s="8" t="s">
        <v>840</v>
      </c>
      <c r="B148" s="8" t="s">
        <v>838</v>
      </c>
      <c r="C148" s="8" t="s">
        <v>839</v>
      </c>
      <c r="D148" s="8" t="s">
        <v>359</v>
      </c>
      <c r="E148" s="13">
        <f>일위대가!F931</f>
        <v>20000</v>
      </c>
      <c r="F148" s="13">
        <f>일위대가!H931</f>
        <v>0</v>
      </c>
      <c r="G148" s="13">
        <f>일위대가!J931</f>
        <v>0</v>
      </c>
      <c r="H148" s="13">
        <f t="shared" si="2"/>
        <v>20000</v>
      </c>
      <c r="I148" s="8" t="s">
        <v>2435</v>
      </c>
      <c r="J148" s="8" t="s">
        <v>52</v>
      </c>
      <c r="K148" s="2" t="s">
        <v>52</v>
      </c>
      <c r="L148" s="2" t="s">
        <v>52</v>
      </c>
      <c r="M148" s="2" t="s">
        <v>52</v>
      </c>
      <c r="N148" s="2" t="s">
        <v>52</v>
      </c>
    </row>
    <row r="149" spans="1:14" ht="30" customHeight="1">
      <c r="A149" s="8" t="s">
        <v>844</v>
      </c>
      <c r="B149" s="8" t="s">
        <v>842</v>
      </c>
      <c r="C149" s="8" t="s">
        <v>843</v>
      </c>
      <c r="D149" s="8" t="s">
        <v>359</v>
      </c>
      <c r="E149" s="13">
        <f>일위대가!F935</f>
        <v>900000</v>
      </c>
      <c r="F149" s="13">
        <f>일위대가!H935</f>
        <v>0</v>
      </c>
      <c r="G149" s="13">
        <f>일위대가!J935</f>
        <v>0</v>
      </c>
      <c r="H149" s="13">
        <f t="shared" si="2"/>
        <v>900000</v>
      </c>
      <c r="I149" s="8" t="s">
        <v>2441</v>
      </c>
      <c r="J149" s="8" t="s">
        <v>52</v>
      </c>
      <c r="K149" s="2" t="s">
        <v>52</v>
      </c>
      <c r="L149" s="2" t="s">
        <v>52</v>
      </c>
      <c r="M149" s="2" t="s">
        <v>52</v>
      </c>
      <c r="N149" s="2" t="s">
        <v>52</v>
      </c>
    </row>
    <row r="150" spans="1:14" ht="30" customHeight="1">
      <c r="A150" s="8" t="s">
        <v>848</v>
      </c>
      <c r="B150" s="8" t="s">
        <v>846</v>
      </c>
      <c r="C150" s="8" t="s">
        <v>847</v>
      </c>
      <c r="D150" s="8" t="s">
        <v>359</v>
      </c>
      <c r="E150" s="13">
        <f>일위대가!F939</f>
        <v>2000000</v>
      </c>
      <c r="F150" s="13">
        <f>일위대가!H939</f>
        <v>0</v>
      </c>
      <c r="G150" s="13">
        <f>일위대가!J939</f>
        <v>0</v>
      </c>
      <c r="H150" s="13">
        <f t="shared" si="2"/>
        <v>2000000</v>
      </c>
      <c r="I150" s="8" t="s">
        <v>2445</v>
      </c>
      <c r="J150" s="8" t="s">
        <v>52</v>
      </c>
      <c r="K150" s="2" t="s">
        <v>52</v>
      </c>
      <c r="L150" s="2" t="s">
        <v>52</v>
      </c>
      <c r="M150" s="2" t="s">
        <v>52</v>
      </c>
      <c r="N150" s="2" t="s">
        <v>52</v>
      </c>
    </row>
    <row r="151" spans="1:14" ht="30" customHeight="1">
      <c r="A151" s="8" t="s">
        <v>854</v>
      </c>
      <c r="B151" s="8" t="s">
        <v>852</v>
      </c>
      <c r="C151" s="8" t="s">
        <v>853</v>
      </c>
      <c r="D151" s="8" t="s">
        <v>255</v>
      </c>
      <c r="E151" s="13">
        <f>일위대가!F945</f>
        <v>13000</v>
      </c>
      <c r="F151" s="13">
        <f>일위대가!H945</f>
        <v>13872</v>
      </c>
      <c r="G151" s="13">
        <f>일위대가!J945</f>
        <v>0</v>
      </c>
      <c r="H151" s="13">
        <f t="shared" si="2"/>
        <v>26872</v>
      </c>
      <c r="I151" s="8" t="s">
        <v>2449</v>
      </c>
      <c r="J151" s="8" t="s">
        <v>52</v>
      </c>
      <c r="K151" s="2" t="s">
        <v>52</v>
      </c>
      <c r="L151" s="2" t="s">
        <v>52</v>
      </c>
      <c r="M151" s="2" t="s">
        <v>52</v>
      </c>
      <c r="N151" s="2" t="s">
        <v>52</v>
      </c>
    </row>
    <row r="152" spans="1:14" ht="30" customHeight="1">
      <c r="A152" s="8" t="s">
        <v>867</v>
      </c>
      <c r="B152" s="8" t="s">
        <v>865</v>
      </c>
      <c r="C152" s="8" t="s">
        <v>866</v>
      </c>
      <c r="D152" s="8" t="s">
        <v>70</v>
      </c>
      <c r="E152" s="13">
        <f>일위대가!F954</f>
        <v>127957</v>
      </c>
      <c r="F152" s="13">
        <f>일위대가!H954</f>
        <v>65182</v>
      </c>
      <c r="G152" s="13">
        <f>일위대가!J954</f>
        <v>1795</v>
      </c>
      <c r="H152" s="13">
        <f t="shared" si="2"/>
        <v>194934</v>
      </c>
      <c r="I152" s="8" t="s">
        <v>2456</v>
      </c>
      <c r="J152" s="8" t="s">
        <v>52</v>
      </c>
      <c r="K152" s="2" t="s">
        <v>52</v>
      </c>
      <c r="L152" s="2" t="s">
        <v>52</v>
      </c>
      <c r="M152" s="2" t="s">
        <v>52</v>
      </c>
      <c r="N152" s="2" t="s">
        <v>52</v>
      </c>
    </row>
    <row r="153" spans="1:14" ht="30" customHeight="1">
      <c r="A153" s="8" t="s">
        <v>871</v>
      </c>
      <c r="B153" s="8" t="s">
        <v>869</v>
      </c>
      <c r="C153" s="8" t="s">
        <v>870</v>
      </c>
      <c r="D153" s="8" t="s">
        <v>70</v>
      </c>
      <c r="E153" s="13">
        <f>일위대가!F960</f>
        <v>135216</v>
      </c>
      <c r="F153" s="13">
        <f>일위대가!H960</f>
        <v>40578</v>
      </c>
      <c r="G153" s="13">
        <f>일위대가!J960</f>
        <v>811</v>
      </c>
      <c r="H153" s="13">
        <f t="shared" si="2"/>
        <v>176605</v>
      </c>
      <c r="I153" s="8" t="s">
        <v>2474</v>
      </c>
      <c r="J153" s="8" t="s">
        <v>52</v>
      </c>
      <c r="K153" s="2" t="s">
        <v>52</v>
      </c>
      <c r="L153" s="2" t="s">
        <v>52</v>
      </c>
      <c r="M153" s="2" t="s">
        <v>52</v>
      </c>
      <c r="N153" s="2" t="s">
        <v>52</v>
      </c>
    </row>
    <row r="154" spans="1:14" ht="30" customHeight="1">
      <c r="A154" s="8" t="s">
        <v>875</v>
      </c>
      <c r="B154" s="8" t="s">
        <v>873</v>
      </c>
      <c r="C154" s="8" t="s">
        <v>874</v>
      </c>
      <c r="D154" s="8" t="s">
        <v>123</v>
      </c>
      <c r="E154" s="13">
        <f>일위대가!F965</f>
        <v>12600</v>
      </c>
      <c r="F154" s="13">
        <f>일위대가!H965</f>
        <v>1881</v>
      </c>
      <c r="G154" s="13">
        <f>일위대가!J965</f>
        <v>0</v>
      </c>
      <c r="H154" s="13">
        <f t="shared" si="2"/>
        <v>14481</v>
      </c>
      <c r="I154" s="8" t="s">
        <v>2479</v>
      </c>
      <c r="J154" s="8" t="s">
        <v>52</v>
      </c>
      <c r="K154" s="2" t="s">
        <v>52</v>
      </c>
      <c r="L154" s="2" t="s">
        <v>52</v>
      </c>
      <c r="M154" s="2" t="s">
        <v>52</v>
      </c>
      <c r="N154" s="2" t="s">
        <v>52</v>
      </c>
    </row>
    <row r="155" spans="1:14" ht="30" customHeight="1">
      <c r="A155" s="8" t="s">
        <v>878</v>
      </c>
      <c r="B155" s="8" t="s">
        <v>877</v>
      </c>
      <c r="C155" s="8" t="s">
        <v>874</v>
      </c>
      <c r="D155" s="8" t="s">
        <v>123</v>
      </c>
      <c r="E155" s="13">
        <f>일위대가!F970</f>
        <v>0</v>
      </c>
      <c r="F155" s="13">
        <f>일위대가!H970</f>
        <v>2006</v>
      </c>
      <c r="G155" s="13">
        <f>일위대가!J970</f>
        <v>0</v>
      </c>
      <c r="H155" s="13">
        <f t="shared" si="2"/>
        <v>2006</v>
      </c>
      <c r="I155" s="8" t="s">
        <v>2485</v>
      </c>
      <c r="J155" s="8" t="s">
        <v>52</v>
      </c>
      <c r="K155" s="2" t="s">
        <v>52</v>
      </c>
      <c r="L155" s="2" t="s">
        <v>52</v>
      </c>
      <c r="M155" s="2" t="s">
        <v>52</v>
      </c>
      <c r="N155" s="2" t="s">
        <v>52</v>
      </c>
    </row>
    <row r="156" spans="1:14" ht="30" customHeight="1">
      <c r="A156" s="8" t="s">
        <v>882</v>
      </c>
      <c r="B156" s="8" t="s">
        <v>880</v>
      </c>
      <c r="C156" s="8" t="s">
        <v>881</v>
      </c>
      <c r="D156" s="8" t="s">
        <v>70</v>
      </c>
      <c r="E156" s="13">
        <f>일위대가!F977</f>
        <v>8890</v>
      </c>
      <c r="F156" s="13">
        <f>일위대가!H977</f>
        <v>5548</v>
      </c>
      <c r="G156" s="13">
        <f>일위대가!J977</f>
        <v>0</v>
      </c>
      <c r="H156" s="13">
        <f t="shared" si="2"/>
        <v>14438</v>
      </c>
      <c r="I156" s="8" t="s">
        <v>2489</v>
      </c>
      <c r="J156" s="8" t="s">
        <v>52</v>
      </c>
      <c r="K156" s="2" t="s">
        <v>52</v>
      </c>
      <c r="L156" s="2" t="s">
        <v>52</v>
      </c>
      <c r="M156" s="2" t="s">
        <v>52</v>
      </c>
      <c r="N156" s="2" t="s">
        <v>52</v>
      </c>
    </row>
    <row r="157" spans="1:14" ht="30" customHeight="1">
      <c r="A157" s="8" t="s">
        <v>987</v>
      </c>
      <c r="B157" s="8" t="s">
        <v>985</v>
      </c>
      <c r="C157" s="8" t="s">
        <v>986</v>
      </c>
      <c r="D157" s="8" t="s">
        <v>60</v>
      </c>
      <c r="E157" s="13">
        <f>일위대가!F984</f>
        <v>0</v>
      </c>
      <c r="F157" s="13">
        <f>일위대가!H984</f>
        <v>0</v>
      </c>
      <c r="G157" s="13">
        <f>일위대가!J984</f>
        <v>157610</v>
      </c>
      <c r="H157" s="13">
        <f t="shared" si="2"/>
        <v>157610</v>
      </c>
      <c r="I157" s="8" t="s">
        <v>2501</v>
      </c>
      <c r="J157" s="8" t="s">
        <v>52</v>
      </c>
      <c r="K157" s="2" t="s">
        <v>52</v>
      </c>
      <c r="L157" s="2" t="s">
        <v>52</v>
      </c>
      <c r="M157" s="2" t="s">
        <v>52</v>
      </c>
      <c r="N157" s="2" t="s">
        <v>52</v>
      </c>
    </row>
    <row r="158" spans="1:14" ht="30" customHeight="1">
      <c r="A158" s="8" t="s">
        <v>990</v>
      </c>
      <c r="B158" s="8" t="s">
        <v>989</v>
      </c>
      <c r="C158" s="8" t="s">
        <v>986</v>
      </c>
      <c r="D158" s="8" t="s">
        <v>60</v>
      </c>
      <c r="E158" s="13">
        <f>일위대가!F991</f>
        <v>0</v>
      </c>
      <c r="F158" s="13">
        <f>일위대가!H991</f>
        <v>0</v>
      </c>
      <c r="G158" s="13">
        <f>일위대가!J991</f>
        <v>157610</v>
      </c>
      <c r="H158" s="13">
        <f t="shared" si="2"/>
        <v>157610</v>
      </c>
      <c r="I158" s="8" t="s">
        <v>2512</v>
      </c>
      <c r="J158" s="8" t="s">
        <v>52</v>
      </c>
      <c r="K158" s="2" t="s">
        <v>52</v>
      </c>
      <c r="L158" s="2" t="s">
        <v>52</v>
      </c>
      <c r="M158" s="2" t="s">
        <v>52</v>
      </c>
      <c r="N158" s="2" t="s">
        <v>52</v>
      </c>
    </row>
    <row r="159" spans="1:14" ht="30" customHeight="1">
      <c r="A159" s="8" t="s">
        <v>2508</v>
      </c>
      <c r="B159" s="8" t="s">
        <v>2506</v>
      </c>
      <c r="C159" s="8" t="s">
        <v>2507</v>
      </c>
      <c r="D159" s="8" t="s">
        <v>1164</v>
      </c>
      <c r="E159" s="13">
        <f>일위대가!F998</f>
        <v>6818</v>
      </c>
      <c r="F159" s="13">
        <f>일위대가!H998</f>
        <v>38972</v>
      </c>
      <c r="G159" s="13">
        <f>일위대가!J998</f>
        <v>26197</v>
      </c>
      <c r="H159" s="13">
        <f t="shared" si="2"/>
        <v>71987</v>
      </c>
      <c r="I159" s="8" t="s">
        <v>2518</v>
      </c>
      <c r="J159" s="8" t="s">
        <v>52</v>
      </c>
      <c r="K159" s="2" t="s">
        <v>2519</v>
      </c>
      <c r="L159" s="2" t="s">
        <v>52</v>
      </c>
      <c r="M159" s="2" t="s">
        <v>52</v>
      </c>
      <c r="N159" s="2" t="s">
        <v>62</v>
      </c>
    </row>
    <row r="160" spans="1:14" ht="30" customHeight="1">
      <c r="A160" s="8" t="s">
        <v>1028</v>
      </c>
      <c r="B160" s="8" t="s">
        <v>68</v>
      </c>
      <c r="C160" s="8" t="s">
        <v>1027</v>
      </c>
      <c r="D160" s="8" t="s">
        <v>70</v>
      </c>
      <c r="E160" s="13">
        <f>일위대가!F1004</f>
        <v>0</v>
      </c>
      <c r="F160" s="13">
        <f>일위대가!H1004</f>
        <v>13726</v>
      </c>
      <c r="G160" s="13">
        <f>일위대가!J1004</f>
        <v>274</v>
      </c>
      <c r="H160" s="13">
        <f t="shared" si="2"/>
        <v>14000</v>
      </c>
      <c r="I160" s="8" t="s">
        <v>2533</v>
      </c>
      <c r="J160" s="8" t="s">
        <v>52</v>
      </c>
      <c r="K160" s="2" t="s">
        <v>52</v>
      </c>
      <c r="L160" s="2" t="s">
        <v>52</v>
      </c>
      <c r="M160" s="2" t="s">
        <v>52</v>
      </c>
      <c r="N160" s="2" t="s">
        <v>52</v>
      </c>
    </row>
    <row r="161" spans="1:14" ht="30" customHeight="1">
      <c r="A161" s="8" t="s">
        <v>1039</v>
      </c>
      <c r="B161" s="8" t="s">
        <v>68</v>
      </c>
      <c r="C161" s="8" t="s">
        <v>1038</v>
      </c>
      <c r="D161" s="8" t="s">
        <v>70</v>
      </c>
      <c r="E161" s="13">
        <f>일위대가!F1010</f>
        <v>0</v>
      </c>
      <c r="F161" s="13">
        <f>일위대가!H1010</f>
        <v>15970</v>
      </c>
      <c r="G161" s="13">
        <f>일위대가!J1010</f>
        <v>319</v>
      </c>
      <c r="H161" s="13">
        <f t="shared" si="2"/>
        <v>16289</v>
      </c>
      <c r="I161" s="8" t="s">
        <v>2538</v>
      </c>
      <c r="J161" s="8" t="s">
        <v>52</v>
      </c>
      <c r="K161" s="2" t="s">
        <v>52</v>
      </c>
      <c r="L161" s="2" t="s">
        <v>52</v>
      </c>
      <c r="M161" s="2" t="s">
        <v>52</v>
      </c>
      <c r="N161" s="2" t="s">
        <v>52</v>
      </c>
    </row>
    <row r="162" spans="1:14" ht="30" customHeight="1">
      <c r="A162" s="8" t="s">
        <v>1052</v>
      </c>
      <c r="B162" s="8" t="s">
        <v>76</v>
      </c>
      <c r="C162" s="8" t="s">
        <v>1051</v>
      </c>
      <c r="D162" s="8" t="s">
        <v>70</v>
      </c>
      <c r="E162" s="13">
        <f>일위대가!F1016</f>
        <v>0</v>
      </c>
      <c r="F162" s="13">
        <f>일위대가!H1016</f>
        <v>71865</v>
      </c>
      <c r="G162" s="13">
        <f>일위대가!J1016</f>
        <v>1437</v>
      </c>
      <c r="H162" s="13">
        <f t="shared" si="2"/>
        <v>73302</v>
      </c>
      <c r="I162" s="8" t="s">
        <v>2543</v>
      </c>
      <c r="J162" s="8" t="s">
        <v>52</v>
      </c>
      <c r="K162" s="2" t="s">
        <v>52</v>
      </c>
      <c r="L162" s="2" t="s">
        <v>52</v>
      </c>
      <c r="M162" s="2" t="s">
        <v>52</v>
      </c>
      <c r="N162" s="2" t="s">
        <v>52</v>
      </c>
    </row>
    <row r="163" spans="1:14" ht="30" customHeight="1">
      <c r="A163" s="8" t="s">
        <v>1087</v>
      </c>
      <c r="B163" s="8" t="s">
        <v>1085</v>
      </c>
      <c r="C163" s="8" t="s">
        <v>1086</v>
      </c>
      <c r="D163" s="8" t="s">
        <v>82</v>
      </c>
      <c r="E163" s="13">
        <f>일위대가!F1021</f>
        <v>0</v>
      </c>
      <c r="F163" s="13">
        <f>일위대가!H1021</f>
        <v>73649</v>
      </c>
      <c r="G163" s="13">
        <f>일위대가!J1021</f>
        <v>0</v>
      </c>
      <c r="H163" s="13">
        <f t="shared" si="2"/>
        <v>73649</v>
      </c>
      <c r="I163" s="8" t="s">
        <v>2548</v>
      </c>
      <c r="J163" s="8" t="s">
        <v>52</v>
      </c>
      <c r="K163" s="2" t="s">
        <v>52</v>
      </c>
      <c r="L163" s="2" t="s">
        <v>52</v>
      </c>
      <c r="M163" s="2" t="s">
        <v>52</v>
      </c>
      <c r="N163" s="2" t="s">
        <v>52</v>
      </c>
    </row>
    <row r="164" spans="1:14" ht="30" customHeight="1">
      <c r="A164" s="8" t="s">
        <v>1118</v>
      </c>
      <c r="B164" s="8" t="s">
        <v>92</v>
      </c>
      <c r="C164" s="8" t="s">
        <v>93</v>
      </c>
      <c r="D164" s="8" t="s">
        <v>70</v>
      </c>
      <c r="E164" s="13">
        <f>일위대가!F1026</f>
        <v>0</v>
      </c>
      <c r="F164" s="13">
        <f>일위대가!H1026</f>
        <v>11351</v>
      </c>
      <c r="G164" s="13">
        <f>일위대가!J1026</f>
        <v>0</v>
      </c>
      <c r="H164" s="13">
        <f t="shared" si="2"/>
        <v>11351</v>
      </c>
      <c r="I164" s="8" t="s">
        <v>2552</v>
      </c>
      <c r="J164" s="8" t="s">
        <v>52</v>
      </c>
      <c r="K164" s="2" t="s">
        <v>52</v>
      </c>
      <c r="L164" s="2" t="s">
        <v>52</v>
      </c>
      <c r="M164" s="2" t="s">
        <v>52</v>
      </c>
      <c r="N164" s="2" t="s">
        <v>52</v>
      </c>
    </row>
    <row r="165" spans="1:14" ht="30" customHeight="1">
      <c r="A165" s="8" t="s">
        <v>1126</v>
      </c>
      <c r="B165" s="8" t="s">
        <v>92</v>
      </c>
      <c r="C165" s="8" t="s">
        <v>96</v>
      </c>
      <c r="D165" s="8" t="s">
        <v>70</v>
      </c>
      <c r="E165" s="13">
        <f>일위대가!F1031</f>
        <v>0</v>
      </c>
      <c r="F165" s="13">
        <f>일위대가!H1031</f>
        <v>13371</v>
      </c>
      <c r="G165" s="13">
        <f>일위대가!J1031</f>
        <v>0</v>
      </c>
      <c r="H165" s="13">
        <f t="shared" si="2"/>
        <v>13371</v>
      </c>
      <c r="I165" s="8" t="s">
        <v>2558</v>
      </c>
      <c r="J165" s="8" t="s">
        <v>52</v>
      </c>
      <c r="K165" s="2" t="s">
        <v>52</v>
      </c>
      <c r="L165" s="2" t="s">
        <v>52</v>
      </c>
      <c r="M165" s="2" t="s">
        <v>52</v>
      </c>
      <c r="N165" s="2" t="s">
        <v>52</v>
      </c>
    </row>
    <row r="166" spans="1:14" ht="30" customHeight="1">
      <c r="A166" s="8" t="s">
        <v>1135</v>
      </c>
      <c r="B166" s="8" t="s">
        <v>1133</v>
      </c>
      <c r="C166" s="8" t="s">
        <v>1134</v>
      </c>
      <c r="D166" s="8" t="s">
        <v>70</v>
      </c>
      <c r="E166" s="13">
        <f>일위대가!F1035</f>
        <v>0</v>
      </c>
      <c r="F166" s="13">
        <f>일위대가!H1035</f>
        <v>1004</v>
      </c>
      <c r="G166" s="13">
        <f>일위대가!J1035</f>
        <v>0</v>
      </c>
      <c r="H166" s="13">
        <f t="shared" si="2"/>
        <v>1004</v>
      </c>
      <c r="I166" s="8" t="s">
        <v>2562</v>
      </c>
      <c r="J166" s="8" t="s">
        <v>52</v>
      </c>
      <c r="K166" s="2" t="s">
        <v>52</v>
      </c>
      <c r="L166" s="2" t="s">
        <v>52</v>
      </c>
      <c r="M166" s="2" t="s">
        <v>52</v>
      </c>
      <c r="N166" s="2" t="s">
        <v>52</v>
      </c>
    </row>
    <row r="167" spans="1:14" ht="30" customHeight="1">
      <c r="A167" s="8" t="s">
        <v>1138</v>
      </c>
      <c r="B167" s="8" t="s">
        <v>1137</v>
      </c>
      <c r="C167" s="8" t="s">
        <v>1134</v>
      </c>
      <c r="D167" s="8" t="s">
        <v>70</v>
      </c>
      <c r="E167" s="13">
        <f>일위대가!F1039</f>
        <v>0</v>
      </c>
      <c r="F167" s="13">
        <f>일위대가!H1039</f>
        <v>2411</v>
      </c>
      <c r="G167" s="13">
        <f>일위대가!J1039</f>
        <v>0</v>
      </c>
      <c r="H167" s="13">
        <f t="shared" si="2"/>
        <v>2411</v>
      </c>
      <c r="I167" s="8" t="s">
        <v>2565</v>
      </c>
      <c r="J167" s="8" t="s">
        <v>52</v>
      </c>
      <c r="K167" s="2" t="s">
        <v>52</v>
      </c>
      <c r="L167" s="2" t="s">
        <v>52</v>
      </c>
      <c r="M167" s="2" t="s">
        <v>52</v>
      </c>
      <c r="N167" s="2" t="s">
        <v>52</v>
      </c>
    </row>
    <row r="168" spans="1:14" ht="30" customHeight="1">
      <c r="A168" s="8" t="s">
        <v>2568</v>
      </c>
      <c r="B168" s="8" t="s">
        <v>1162</v>
      </c>
      <c r="C168" s="8" t="s">
        <v>2569</v>
      </c>
      <c r="D168" s="8" t="s">
        <v>1164</v>
      </c>
      <c r="E168" s="13">
        <f>일위대가!F1046</f>
        <v>18268</v>
      </c>
      <c r="F168" s="13">
        <f>일위대가!H1046</f>
        <v>38972</v>
      </c>
      <c r="G168" s="13">
        <f>일위대가!J1046</f>
        <v>21214</v>
      </c>
      <c r="H168" s="13">
        <f t="shared" si="2"/>
        <v>78454</v>
      </c>
      <c r="I168" s="8" t="s">
        <v>2570</v>
      </c>
      <c r="J168" s="8" t="s">
        <v>52</v>
      </c>
      <c r="K168" s="2" t="s">
        <v>2519</v>
      </c>
      <c r="L168" s="2" t="s">
        <v>52</v>
      </c>
      <c r="M168" s="2" t="s">
        <v>52</v>
      </c>
      <c r="N168" s="2" t="s">
        <v>62</v>
      </c>
    </row>
    <row r="169" spans="1:14" ht="30" customHeight="1">
      <c r="A169" s="8" t="s">
        <v>2578</v>
      </c>
      <c r="B169" s="8" t="s">
        <v>2579</v>
      </c>
      <c r="C169" s="8" t="s">
        <v>2580</v>
      </c>
      <c r="D169" s="8" t="s">
        <v>1164</v>
      </c>
      <c r="E169" s="13">
        <f>일위대가!F1053</f>
        <v>40973</v>
      </c>
      <c r="F169" s="13">
        <f>일위대가!H1053</f>
        <v>38972</v>
      </c>
      <c r="G169" s="13">
        <f>일위대가!J1053</f>
        <v>27985</v>
      </c>
      <c r="H169" s="13">
        <f t="shared" si="2"/>
        <v>107930</v>
      </c>
      <c r="I169" s="8" t="s">
        <v>2581</v>
      </c>
      <c r="J169" s="8" t="s">
        <v>52</v>
      </c>
      <c r="K169" s="2" t="s">
        <v>2519</v>
      </c>
      <c r="L169" s="2" t="s">
        <v>52</v>
      </c>
      <c r="M169" s="2" t="s">
        <v>52</v>
      </c>
      <c r="N169" s="2" t="s">
        <v>62</v>
      </c>
    </row>
    <row r="170" spans="1:14" ht="30" customHeight="1">
      <c r="A170" s="8" t="s">
        <v>2589</v>
      </c>
      <c r="B170" s="8" t="s">
        <v>2590</v>
      </c>
      <c r="C170" s="8" t="s">
        <v>2580</v>
      </c>
      <c r="D170" s="8" t="s">
        <v>1164</v>
      </c>
      <c r="E170" s="13">
        <f>일위대가!F1057</f>
        <v>0</v>
      </c>
      <c r="F170" s="13">
        <f>일위대가!H1057</f>
        <v>0</v>
      </c>
      <c r="G170" s="13">
        <f>일위대가!J1057</f>
        <v>440</v>
      </c>
      <c r="H170" s="13">
        <f t="shared" si="2"/>
        <v>440</v>
      </c>
      <c r="I170" s="8" t="s">
        <v>2591</v>
      </c>
      <c r="J170" s="8" t="s">
        <v>52</v>
      </c>
      <c r="K170" s="2" t="s">
        <v>2519</v>
      </c>
      <c r="L170" s="2" t="s">
        <v>52</v>
      </c>
      <c r="M170" s="2" t="s">
        <v>52</v>
      </c>
      <c r="N170" s="2" t="s">
        <v>62</v>
      </c>
    </row>
    <row r="171" spans="1:14" ht="30" customHeight="1">
      <c r="A171" s="8" t="s">
        <v>2595</v>
      </c>
      <c r="B171" s="8" t="s">
        <v>2596</v>
      </c>
      <c r="C171" s="8" t="s">
        <v>2597</v>
      </c>
      <c r="D171" s="8" t="s">
        <v>1164</v>
      </c>
      <c r="E171" s="13">
        <f>일위대가!F1064</f>
        <v>1765</v>
      </c>
      <c r="F171" s="13">
        <f>일위대가!H1064</f>
        <v>25683</v>
      </c>
      <c r="G171" s="13">
        <f>일위대가!J1064</f>
        <v>546</v>
      </c>
      <c r="H171" s="13">
        <f t="shared" si="2"/>
        <v>27994</v>
      </c>
      <c r="I171" s="8" t="s">
        <v>2598</v>
      </c>
      <c r="J171" s="8" t="s">
        <v>52</v>
      </c>
      <c r="K171" s="2" t="s">
        <v>2519</v>
      </c>
      <c r="L171" s="2" t="s">
        <v>52</v>
      </c>
      <c r="M171" s="2" t="s">
        <v>52</v>
      </c>
      <c r="N171" s="2" t="s">
        <v>62</v>
      </c>
    </row>
    <row r="172" spans="1:14" ht="30" customHeight="1">
      <c r="A172" s="8" t="s">
        <v>1165</v>
      </c>
      <c r="B172" s="8" t="s">
        <v>1162</v>
      </c>
      <c r="C172" s="8" t="s">
        <v>1163</v>
      </c>
      <c r="D172" s="8" t="s">
        <v>1164</v>
      </c>
      <c r="E172" s="13">
        <f>일위대가!F1071</f>
        <v>7809</v>
      </c>
      <c r="F172" s="13">
        <f>일위대가!H1071</f>
        <v>38972</v>
      </c>
      <c r="G172" s="13">
        <f>일위대가!J1071</f>
        <v>12464</v>
      </c>
      <c r="H172" s="13">
        <f t="shared" si="2"/>
        <v>59245</v>
      </c>
      <c r="I172" s="8" t="s">
        <v>2611</v>
      </c>
      <c r="J172" s="8" t="s">
        <v>52</v>
      </c>
      <c r="K172" s="2" t="s">
        <v>2519</v>
      </c>
      <c r="L172" s="2" t="s">
        <v>52</v>
      </c>
      <c r="M172" s="2" t="s">
        <v>52</v>
      </c>
      <c r="N172" s="2" t="s">
        <v>62</v>
      </c>
    </row>
    <row r="173" spans="1:14" ht="30" customHeight="1">
      <c r="A173" s="8" t="s">
        <v>1169</v>
      </c>
      <c r="B173" s="8" t="s">
        <v>1167</v>
      </c>
      <c r="C173" s="8" t="s">
        <v>1168</v>
      </c>
      <c r="D173" s="8" t="s">
        <v>1164</v>
      </c>
      <c r="E173" s="13">
        <f>일위대가!F1078</f>
        <v>3209</v>
      </c>
      <c r="F173" s="13">
        <f>일위대가!H1078</f>
        <v>38972</v>
      </c>
      <c r="G173" s="13">
        <f>일위대가!J1078</f>
        <v>1649</v>
      </c>
      <c r="H173" s="13">
        <f t="shared" si="2"/>
        <v>43830</v>
      </c>
      <c r="I173" s="8" t="s">
        <v>2619</v>
      </c>
      <c r="J173" s="8" t="s">
        <v>52</v>
      </c>
      <c r="K173" s="2" t="s">
        <v>2519</v>
      </c>
      <c r="L173" s="2" t="s">
        <v>52</v>
      </c>
      <c r="M173" s="2" t="s">
        <v>52</v>
      </c>
      <c r="N173" s="2" t="s">
        <v>62</v>
      </c>
    </row>
    <row r="174" spans="1:14" ht="30" customHeight="1">
      <c r="A174" s="8" t="s">
        <v>2627</v>
      </c>
      <c r="B174" s="8" t="s">
        <v>2628</v>
      </c>
      <c r="C174" s="8" t="s">
        <v>2629</v>
      </c>
      <c r="D174" s="8" t="s">
        <v>1164</v>
      </c>
      <c r="E174" s="13">
        <f>일위대가!F1085</f>
        <v>30148</v>
      </c>
      <c r="F174" s="13">
        <f>일위대가!H1085</f>
        <v>38972</v>
      </c>
      <c r="G174" s="13">
        <f>일위대가!J1085</f>
        <v>59755</v>
      </c>
      <c r="H174" s="13">
        <f t="shared" si="2"/>
        <v>128875</v>
      </c>
      <c r="I174" s="8" t="s">
        <v>2630</v>
      </c>
      <c r="J174" s="8" t="s">
        <v>52</v>
      </c>
      <c r="K174" s="2" t="s">
        <v>2519</v>
      </c>
      <c r="L174" s="2" t="s">
        <v>52</v>
      </c>
      <c r="M174" s="2" t="s">
        <v>52</v>
      </c>
      <c r="N174" s="2" t="s">
        <v>62</v>
      </c>
    </row>
    <row r="175" spans="1:14" ht="30" customHeight="1">
      <c r="A175" s="8" t="s">
        <v>1195</v>
      </c>
      <c r="B175" s="8" t="s">
        <v>1193</v>
      </c>
      <c r="C175" s="8" t="s">
        <v>1194</v>
      </c>
      <c r="D175" s="8" t="s">
        <v>1164</v>
      </c>
      <c r="E175" s="13">
        <f>일위대가!F1090</f>
        <v>0</v>
      </c>
      <c r="F175" s="13">
        <f>일위대가!H1090</f>
        <v>0</v>
      </c>
      <c r="G175" s="13">
        <f>일위대가!J1090</f>
        <v>9583</v>
      </c>
      <c r="H175" s="13">
        <f t="shared" si="2"/>
        <v>9583</v>
      </c>
      <c r="I175" s="8" t="s">
        <v>2638</v>
      </c>
      <c r="J175" s="8" t="s">
        <v>52</v>
      </c>
      <c r="K175" s="2" t="s">
        <v>2519</v>
      </c>
      <c r="L175" s="2" t="s">
        <v>52</v>
      </c>
      <c r="M175" s="2" t="s">
        <v>52</v>
      </c>
      <c r="N175" s="2" t="s">
        <v>62</v>
      </c>
    </row>
    <row r="176" spans="1:14" ht="30" customHeight="1">
      <c r="A176" s="8" t="s">
        <v>1199</v>
      </c>
      <c r="B176" s="8" t="s">
        <v>1197</v>
      </c>
      <c r="C176" s="8" t="s">
        <v>1198</v>
      </c>
      <c r="D176" s="8" t="s">
        <v>1164</v>
      </c>
      <c r="E176" s="13">
        <f>일위대가!F1097</f>
        <v>1950</v>
      </c>
      <c r="F176" s="13">
        <f>일위대가!H1097</f>
        <v>0</v>
      </c>
      <c r="G176" s="13">
        <f>일위대가!J1097</f>
        <v>1986</v>
      </c>
      <c r="H176" s="13">
        <f t="shared" si="2"/>
        <v>3936</v>
      </c>
      <c r="I176" s="8" t="s">
        <v>2644</v>
      </c>
      <c r="J176" s="8" t="s">
        <v>52</v>
      </c>
      <c r="K176" s="2" t="s">
        <v>2519</v>
      </c>
      <c r="L176" s="2" t="s">
        <v>52</v>
      </c>
      <c r="M176" s="2" t="s">
        <v>52</v>
      </c>
      <c r="N176" s="2" t="s">
        <v>62</v>
      </c>
    </row>
    <row r="177" spans="1:14" ht="30" customHeight="1">
      <c r="A177" s="8" t="s">
        <v>1203</v>
      </c>
      <c r="B177" s="8" t="s">
        <v>1201</v>
      </c>
      <c r="C177" s="8" t="s">
        <v>1202</v>
      </c>
      <c r="D177" s="8" t="s">
        <v>1164</v>
      </c>
      <c r="E177" s="13">
        <f>일위대가!F1102</f>
        <v>0</v>
      </c>
      <c r="F177" s="13">
        <f>일위대가!H1102</f>
        <v>0</v>
      </c>
      <c r="G177" s="13">
        <f>일위대가!J1102</f>
        <v>140</v>
      </c>
      <c r="H177" s="13">
        <f t="shared" si="2"/>
        <v>140</v>
      </c>
      <c r="I177" s="8" t="s">
        <v>2652</v>
      </c>
      <c r="J177" s="8" t="s">
        <v>52</v>
      </c>
      <c r="K177" s="2" t="s">
        <v>2519</v>
      </c>
      <c r="L177" s="2" t="s">
        <v>52</v>
      </c>
      <c r="M177" s="2" t="s">
        <v>52</v>
      </c>
      <c r="N177" s="2" t="s">
        <v>62</v>
      </c>
    </row>
    <row r="178" spans="1:14" ht="30" customHeight="1">
      <c r="A178" s="8" t="s">
        <v>1207</v>
      </c>
      <c r="B178" s="8" t="s">
        <v>1205</v>
      </c>
      <c r="C178" s="8" t="s">
        <v>1206</v>
      </c>
      <c r="D178" s="8" t="s">
        <v>1164</v>
      </c>
      <c r="E178" s="13">
        <f>일위대가!F1106</f>
        <v>0</v>
      </c>
      <c r="F178" s="13">
        <f>일위대가!H1106</f>
        <v>0</v>
      </c>
      <c r="G178" s="13">
        <f>일위대가!J1106</f>
        <v>7</v>
      </c>
      <c r="H178" s="13">
        <f t="shared" si="2"/>
        <v>7</v>
      </c>
      <c r="I178" s="8" t="s">
        <v>2658</v>
      </c>
      <c r="J178" s="8" t="s">
        <v>52</v>
      </c>
      <c r="K178" s="2" t="s">
        <v>2519</v>
      </c>
      <c r="L178" s="2" t="s">
        <v>52</v>
      </c>
      <c r="M178" s="2" t="s">
        <v>52</v>
      </c>
      <c r="N178" s="2" t="s">
        <v>62</v>
      </c>
    </row>
    <row r="179" spans="1:14" ht="30" customHeight="1">
      <c r="A179" s="8" t="s">
        <v>1218</v>
      </c>
      <c r="B179" s="8" t="s">
        <v>1216</v>
      </c>
      <c r="C179" s="8" t="s">
        <v>1217</v>
      </c>
      <c r="D179" s="8" t="s">
        <v>70</v>
      </c>
      <c r="E179" s="13">
        <f>일위대가!F1113</f>
        <v>10857</v>
      </c>
      <c r="F179" s="13">
        <f>일위대가!H1113</f>
        <v>0</v>
      </c>
      <c r="G179" s="13">
        <f>일위대가!J1113</f>
        <v>0</v>
      </c>
      <c r="H179" s="13">
        <f t="shared" si="2"/>
        <v>10857</v>
      </c>
      <c r="I179" s="8" t="s">
        <v>2663</v>
      </c>
      <c r="J179" s="8" t="s">
        <v>52</v>
      </c>
      <c r="K179" s="2" t="s">
        <v>52</v>
      </c>
      <c r="L179" s="2" t="s">
        <v>52</v>
      </c>
      <c r="M179" s="2" t="s">
        <v>52</v>
      </c>
      <c r="N179" s="2" t="s">
        <v>52</v>
      </c>
    </row>
    <row r="180" spans="1:14" ht="30" customHeight="1">
      <c r="A180" s="8" t="s">
        <v>1221</v>
      </c>
      <c r="B180" s="8" t="s">
        <v>1220</v>
      </c>
      <c r="C180" s="8" t="s">
        <v>192</v>
      </c>
      <c r="D180" s="8" t="s">
        <v>70</v>
      </c>
      <c r="E180" s="13">
        <f>일위대가!F1119</f>
        <v>0</v>
      </c>
      <c r="F180" s="13">
        <f>일위대가!H1119</f>
        <v>37329</v>
      </c>
      <c r="G180" s="13">
        <f>일위대가!J1119</f>
        <v>373</v>
      </c>
      <c r="H180" s="13">
        <f t="shared" si="2"/>
        <v>37702</v>
      </c>
      <c r="I180" s="8" t="s">
        <v>2676</v>
      </c>
      <c r="J180" s="8" t="s">
        <v>52</v>
      </c>
      <c r="K180" s="2" t="s">
        <v>52</v>
      </c>
      <c r="L180" s="2" t="s">
        <v>52</v>
      </c>
      <c r="M180" s="2" t="s">
        <v>52</v>
      </c>
      <c r="N180" s="2" t="s">
        <v>52</v>
      </c>
    </row>
    <row r="181" spans="1:14" ht="30" customHeight="1">
      <c r="A181" s="8" t="s">
        <v>1226</v>
      </c>
      <c r="B181" s="8" t="s">
        <v>1216</v>
      </c>
      <c r="C181" s="8" t="s">
        <v>1225</v>
      </c>
      <c r="D181" s="8" t="s">
        <v>70</v>
      </c>
      <c r="E181" s="13">
        <f>일위대가!F1126</f>
        <v>13355</v>
      </c>
      <c r="F181" s="13">
        <f>일위대가!H1126</f>
        <v>0</v>
      </c>
      <c r="G181" s="13">
        <f>일위대가!J1126</f>
        <v>0</v>
      </c>
      <c r="H181" s="13">
        <f t="shared" si="2"/>
        <v>13355</v>
      </c>
      <c r="I181" s="8" t="s">
        <v>2682</v>
      </c>
      <c r="J181" s="8" t="s">
        <v>52</v>
      </c>
      <c r="K181" s="2" t="s">
        <v>52</v>
      </c>
      <c r="L181" s="2" t="s">
        <v>52</v>
      </c>
      <c r="M181" s="2" t="s">
        <v>52</v>
      </c>
      <c r="N181" s="2" t="s">
        <v>52</v>
      </c>
    </row>
    <row r="182" spans="1:14" ht="30" customHeight="1">
      <c r="A182" s="8" t="s">
        <v>1229</v>
      </c>
      <c r="B182" s="8" t="s">
        <v>1220</v>
      </c>
      <c r="C182" s="8" t="s">
        <v>1228</v>
      </c>
      <c r="D182" s="8" t="s">
        <v>70</v>
      </c>
      <c r="E182" s="13">
        <f>일위대가!F1132</f>
        <v>0</v>
      </c>
      <c r="F182" s="13">
        <f>일위대가!H1132</f>
        <v>42622</v>
      </c>
      <c r="G182" s="13">
        <f>일위대가!J1132</f>
        <v>426</v>
      </c>
      <c r="H182" s="13">
        <f t="shared" si="2"/>
        <v>43048</v>
      </c>
      <c r="I182" s="8" t="s">
        <v>2690</v>
      </c>
      <c r="J182" s="8" t="s">
        <v>52</v>
      </c>
      <c r="K182" s="2" t="s">
        <v>52</v>
      </c>
      <c r="L182" s="2" t="s">
        <v>52</v>
      </c>
      <c r="M182" s="2" t="s">
        <v>52</v>
      </c>
      <c r="N182" s="2" t="s">
        <v>52</v>
      </c>
    </row>
    <row r="183" spans="1:14" ht="30" customHeight="1">
      <c r="A183" s="8" t="s">
        <v>1234</v>
      </c>
      <c r="B183" s="8" t="s">
        <v>1233</v>
      </c>
      <c r="C183" s="8" t="s">
        <v>52</v>
      </c>
      <c r="D183" s="8" t="s">
        <v>70</v>
      </c>
      <c r="E183" s="13">
        <f>일위대가!F1142</f>
        <v>2637</v>
      </c>
      <c r="F183" s="13">
        <f>일위대가!H1142</f>
        <v>0</v>
      </c>
      <c r="G183" s="13">
        <f>일위대가!J1142</f>
        <v>0</v>
      </c>
      <c r="H183" s="13">
        <f t="shared" si="2"/>
        <v>2637</v>
      </c>
      <c r="I183" s="8" t="s">
        <v>2695</v>
      </c>
      <c r="J183" s="8" t="s">
        <v>52</v>
      </c>
      <c r="K183" s="2" t="s">
        <v>52</v>
      </c>
      <c r="L183" s="2" t="s">
        <v>52</v>
      </c>
      <c r="M183" s="2" t="s">
        <v>52</v>
      </c>
      <c r="N183" s="2" t="s">
        <v>52</v>
      </c>
    </row>
    <row r="184" spans="1:14" ht="30" customHeight="1">
      <c r="A184" s="8" t="s">
        <v>1237</v>
      </c>
      <c r="B184" s="8" t="s">
        <v>1236</v>
      </c>
      <c r="C184" s="8" t="s">
        <v>192</v>
      </c>
      <c r="D184" s="8" t="s">
        <v>70</v>
      </c>
      <c r="E184" s="13">
        <f>일위대가!F1148</f>
        <v>0</v>
      </c>
      <c r="F184" s="13">
        <f>일위대가!H1148</f>
        <v>32035</v>
      </c>
      <c r="G184" s="13">
        <f>일위대가!J1148</f>
        <v>961</v>
      </c>
      <c r="H184" s="13">
        <f t="shared" si="2"/>
        <v>32996</v>
      </c>
      <c r="I184" s="8" t="s">
        <v>2718</v>
      </c>
      <c r="J184" s="8" t="s">
        <v>52</v>
      </c>
      <c r="K184" s="2" t="s">
        <v>52</v>
      </c>
      <c r="L184" s="2" t="s">
        <v>52</v>
      </c>
      <c r="M184" s="2" t="s">
        <v>52</v>
      </c>
      <c r="N184" s="2" t="s">
        <v>52</v>
      </c>
    </row>
    <row r="185" spans="1:14" ht="30" customHeight="1">
      <c r="A185" s="8" t="s">
        <v>1242</v>
      </c>
      <c r="B185" s="8" t="s">
        <v>1236</v>
      </c>
      <c r="C185" s="8" t="s">
        <v>195</v>
      </c>
      <c r="D185" s="8" t="s">
        <v>70</v>
      </c>
      <c r="E185" s="13">
        <f>일위대가!F1154</f>
        <v>0</v>
      </c>
      <c r="F185" s="13">
        <f>일위대가!H1154</f>
        <v>23957</v>
      </c>
      <c r="G185" s="13">
        <f>일위대가!J1154</f>
        <v>718</v>
      </c>
      <c r="H185" s="13">
        <f t="shared" si="2"/>
        <v>24675</v>
      </c>
      <c r="I185" s="8" t="s">
        <v>2723</v>
      </c>
      <c r="J185" s="8" t="s">
        <v>52</v>
      </c>
      <c r="K185" s="2" t="s">
        <v>52</v>
      </c>
      <c r="L185" s="2" t="s">
        <v>52</v>
      </c>
      <c r="M185" s="2" t="s">
        <v>52</v>
      </c>
      <c r="N185" s="2" t="s">
        <v>52</v>
      </c>
    </row>
    <row r="186" spans="1:14" ht="30" customHeight="1">
      <c r="A186" s="8" t="s">
        <v>1247</v>
      </c>
      <c r="B186" s="8" t="s">
        <v>1236</v>
      </c>
      <c r="C186" s="8" t="s">
        <v>198</v>
      </c>
      <c r="D186" s="8" t="s">
        <v>70</v>
      </c>
      <c r="E186" s="13">
        <f>일위대가!F1160</f>
        <v>0</v>
      </c>
      <c r="F186" s="13">
        <f>일위대가!H1160</f>
        <v>20684</v>
      </c>
      <c r="G186" s="13">
        <f>일위대가!J1160</f>
        <v>620</v>
      </c>
      <c r="H186" s="13">
        <f t="shared" si="2"/>
        <v>21304</v>
      </c>
      <c r="I186" s="8" t="s">
        <v>2728</v>
      </c>
      <c r="J186" s="8" t="s">
        <v>52</v>
      </c>
      <c r="K186" s="2" t="s">
        <v>52</v>
      </c>
      <c r="L186" s="2" t="s">
        <v>52</v>
      </c>
      <c r="M186" s="2" t="s">
        <v>52</v>
      </c>
      <c r="N186" s="2" t="s">
        <v>52</v>
      </c>
    </row>
    <row r="187" spans="1:14" ht="30" customHeight="1">
      <c r="A187" s="8" t="s">
        <v>1266</v>
      </c>
      <c r="B187" s="8" t="s">
        <v>1264</v>
      </c>
      <c r="C187" s="8" t="s">
        <v>1265</v>
      </c>
      <c r="D187" s="8" t="s">
        <v>123</v>
      </c>
      <c r="E187" s="13">
        <f>일위대가!F1165</f>
        <v>0</v>
      </c>
      <c r="F187" s="13">
        <f>일위대가!H1165</f>
        <v>0</v>
      </c>
      <c r="G187" s="13">
        <f>일위대가!J1165</f>
        <v>0</v>
      </c>
      <c r="H187" s="13">
        <f t="shared" si="2"/>
        <v>0</v>
      </c>
      <c r="I187" s="8" t="s">
        <v>2733</v>
      </c>
      <c r="J187" s="8" t="s">
        <v>52</v>
      </c>
      <c r="K187" s="2" t="s">
        <v>52</v>
      </c>
      <c r="L187" s="2" t="s">
        <v>52</v>
      </c>
      <c r="M187" s="2" t="s">
        <v>52</v>
      </c>
      <c r="N187" s="2" t="s">
        <v>52</v>
      </c>
    </row>
    <row r="188" spans="1:14" ht="30" customHeight="1">
      <c r="A188" s="8" t="s">
        <v>1305</v>
      </c>
      <c r="B188" s="8" t="s">
        <v>1303</v>
      </c>
      <c r="C188" s="8" t="s">
        <v>1304</v>
      </c>
      <c r="D188" s="8" t="s">
        <v>203</v>
      </c>
      <c r="E188" s="13">
        <f>일위대가!F1171</f>
        <v>15465</v>
      </c>
      <c r="F188" s="13">
        <f>일위대가!H1171</f>
        <v>797607</v>
      </c>
      <c r="G188" s="13">
        <f>일위대가!J1171</f>
        <v>0</v>
      </c>
      <c r="H188" s="13">
        <f t="shared" si="2"/>
        <v>813072</v>
      </c>
      <c r="I188" s="8" t="s">
        <v>2737</v>
      </c>
      <c r="J188" s="8" t="s">
        <v>52</v>
      </c>
      <c r="K188" s="2" t="s">
        <v>52</v>
      </c>
      <c r="L188" s="2" t="s">
        <v>52</v>
      </c>
      <c r="M188" s="2" t="s">
        <v>52</v>
      </c>
      <c r="N188" s="2" t="s">
        <v>52</v>
      </c>
    </row>
    <row r="189" spans="1:14" ht="30" customHeight="1">
      <c r="A189" s="8" t="s">
        <v>1313</v>
      </c>
      <c r="B189" s="8" t="s">
        <v>1311</v>
      </c>
      <c r="C189" s="8" t="s">
        <v>1312</v>
      </c>
      <c r="D189" s="8" t="s">
        <v>123</v>
      </c>
      <c r="E189" s="13">
        <f>일위대가!F1177</f>
        <v>0</v>
      </c>
      <c r="F189" s="13">
        <f>일위대가!H1177</f>
        <v>85206</v>
      </c>
      <c r="G189" s="13">
        <f>일위대가!J1177</f>
        <v>1704</v>
      </c>
      <c r="H189" s="13">
        <f t="shared" si="2"/>
        <v>86910</v>
      </c>
      <c r="I189" s="8" t="s">
        <v>2747</v>
      </c>
      <c r="J189" s="8" t="s">
        <v>52</v>
      </c>
      <c r="K189" s="2" t="s">
        <v>52</v>
      </c>
      <c r="L189" s="2" t="s">
        <v>52</v>
      </c>
      <c r="M189" s="2" t="s">
        <v>52</v>
      </c>
      <c r="N189" s="2" t="s">
        <v>52</v>
      </c>
    </row>
    <row r="190" spans="1:14" ht="30" customHeight="1">
      <c r="A190" s="8" t="s">
        <v>2741</v>
      </c>
      <c r="B190" s="8" t="s">
        <v>2739</v>
      </c>
      <c r="C190" s="8" t="s">
        <v>2740</v>
      </c>
      <c r="D190" s="8" t="s">
        <v>203</v>
      </c>
      <c r="E190" s="13">
        <f>일위대가!F1183</f>
        <v>6339</v>
      </c>
      <c r="F190" s="13">
        <f>일위대가!H1183</f>
        <v>316961</v>
      </c>
      <c r="G190" s="13">
        <f>일위대가!J1183</f>
        <v>0</v>
      </c>
      <c r="H190" s="13">
        <f t="shared" si="2"/>
        <v>323300</v>
      </c>
      <c r="I190" s="8" t="s">
        <v>2752</v>
      </c>
      <c r="J190" s="8" t="s">
        <v>52</v>
      </c>
      <c r="K190" s="2" t="s">
        <v>52</v>
      </c>
      <c r="L190" s="2" t="s">
        <v>52</v>
      </c>
      <c r="M190" s="2" t="s">
        <v>52</v>
      </c>
      <c r="N190" s="2" t="s">
        <v>52</v>
      </c>
    </row>
    <row r="191" spans="1:14" ht="30" customHeight="1">
      <c r="A191" s="8" t="s">
        <v>2744</v>
      </c>
      <c r="B191" s="8" t="s">
        <v>2743</v>
      </c>
      <c r="C191" s="8" t="s">
        <v>2740</v>
      </c>
      <c r="D191" s="8" t="s">
        <v>203</v>
      </c>
      <c r="E191" s="13">
        <f>일위대가!F1188</f>
        <v>0</v>
      </c>
      <c r="F191" s="13">
        <f>일위대가!H1188</f>
        <v>480646</v>
      </c>
      <c r="G191" s="13">
        <f>일위대가!J1188</f>
        <v>0</v>
      </c>
      <c r="H191" s="13">
        <f t="shared" si="2"/>
        <v>480646</v>
      </c>
      <c r="I191" s="8" t="s">
        <v>2758</v>
      </c>
      <c r="J191" s="8" t="s">
        <v>52</v>
      </c>
      <c r="K191" s="2" t="s">
        <v>52</v>
      </c>
      <c r="L191" s="2" t="s">
        <v>52</v>
      </c>
      <c r="M191" s="2" t="s">
        <v>52</v>
      </c>
      <c r="N191" s="2" t="s">
        <v>52</v>
      </c>
    </row>
    <row r="192" spans="1:14" ht="30" customHeight="1">
      <c r="A192" s="8" t="s">
        <v>1331</v>
      </c>
      <c r="B192" s="8" t="s">
        <v>1330</v>
      </c>
      <c r="C192" s="8" t="s">
        <v>1265</v>
      </c>
      <c r="D192" s="8" t="s">
        <v>123</v>
      </c>
      <c r="E192" s="13">
        <f>일위대가!F1193</f>
        <v>0</v>
      </c>
      <c r="F192" s="13">
        <f>일위대가!H1193</f>
        <v>0</v>
      </c>
      <c r="G192" s="13">
        <f>일위대가!J1193</f>
        <v>0</v>
      </c>
      <c r="H192" s="13">
        <f t="shared" si="2"/>
        <v>0</v>
      </c>
      <c r="I192" s="8" t="s">
        <v>2762</v>
      </c>
      <c r="J192" s="8" t="s">
        <v>52</v>
      </c>
      <c r="K192" s="2" t="s">
        <v>52</v>
      </c>
      <c r="L192" s="2" t="s">
        <v>52</v>
      </c>
      <c r="M192" s="2" t="s">
        <v>52</v>
      </c>
      <c r="N192" s="2" t="s">
        <v>52</v>
      </c>
    </row>
    <row r="193" spans="1:14" ht="30" customHeight="1">
      <c r="A193" s="8" t="s">
        <v>1335</v>
      </c>
      <c r="B193" s="8" t="s">
        <v>1333</v>
      </c>
      <c r="C193" s="8" t="s">
        <v>1334</v>
      </c>
      <c r="D193" s="8" t="s">
        <v>70</v>
      </c>
      <c r="E193" s="13">
        <f>일위대가!F1198</f>
        <v>0</v>
      </c>
      <c r="F193" s="13">
        <f>일위대가!H1198</f>
        <v>68247</v>
      </c>
      <c r="G193" s="13">
        <f>일위대가!J1198</f>
        <v>0</v>
      </c>
      <c r="H193" s="13">
        <f t="shared" si="2"/>
        <v>68247</v>
      </c>
      <c r="I193" s="8" t="s">
        <v>2766</v>
      </c>
      <c r="J193" s="8" t="s">
        <v>52</v>
      </c>
      <c r="K193" s="2" t="s">
        <v>52</v>
      </c>
      <c r="L193" s="2" t="s">
        <v>52</v>
      </c>
      <c r="M193" s="2" t="s">
        <v>52</v>
      </c>
      <c r="N193" s="2" t="s">
        <v>52</v>
      </c>
    </row>
    <row r="194" spans="1:14" ht="30" customHeight="1">
      <c r="A194" s="8" t="s">
        <v>1344</v>
      </c>
      <c r="B194" s="8" t="s">
        <v>1343</v>
      </c>
      <c r="C194" s="8" t="s">
        <v>1265</v>
      </c>
      <c r="D194" s="8" t="s">
        <v>123</v>
      </c>
      <c r="E194" s="13">
        <f>일위대가!F1203</f>
        <v>0</v>
      </c>
      <c r="F194" s="13">
        <f>일위대가!H1203</f>
        <v>0</v>
      </c>
      <c r="G194" s="13">
        <f>일위대가!J1203</f>
        <v>0</v>
      </c>
      <c r="H194" s="13">
        <f t="shared" si="2"/>
        <v>0</v>
      </c>
      <c r="I194" s="8" t="s">
        <v>2772</v>
      </c>
      <c r="J194" s="8" t="s">
        <v>52</v>
      </c>
      <c r="K194" s="2" t="s">
        <v>52</v>
      </c>
      <c r="L194" s="2" t="s">
        <v>52</v>
      </c>
      <c r="M194" s="2" t="s">
        <v>52</v>
      </c>
      <c r="N194" s="2" t="s">
        <v>52</v>
      </c>
    </row>
    <row r="195" spans="1:14" ht="30" customHeight="1">
      <c r="A195" s="8" t="s">
        <v>1352</v>
      </c>
      <c r="B195" s="8" t="s">
        <v>1350</v>
      </c>
      <c r="C195" s="8" t="s">
        <v>1351</v>
      </c>
      <c r="D195" s="8" t="s">
        <v>70</v>
      </c>
      <c r="E195" s="13">
        <f>일위대가!F1209</f>
        <v>0</v>
      </c>
      <c r="F195" s="13">
        <f>일위대가!H1209</f>
        <v>91678</v>
      </c>
      <c r="G195" s="13">
        <f>일위대가!J1209</f>
        <v>916</v>
      </c>
      <c r="H195" s="13">
        <f t="shared" si="2"/>
        <v>92594</v>
      </c>
      <c r="I195" s="8" t="s">
        <v>2776</v>
      </c>
      <c r="J195" s="8" t="s">
        <v>52</v>
      </c>
      <c r="K195" s="2" t="s">
        <v>52</v>
      </c>
      <c r="L195" s="2" t="s">
        <v>52</v>
      </c>
      <c r="M195" s="2" t="s">
        <v>52</v>
      </c>
      <c r="N195" s="2" t="s">
        <v>52</v>
      </c>
    </row>
    <row r="196" spans="1:14" ht="30" customHeight="1">
      <c r="A196" s="8" t="s">
        <v>1369</v>
      </c>
      <c r="B196" s="8" t="s">
        <v>1367</v>
      </c>
      <c r="C196" s="8" t="s">
        <v>1368</v>
      </c>
      <c r="D196" s="8" t="s">
        <v>70</v>
      </c>
      <c r="E196" s="13">
        <f>일위대가!F1215</f>
        <v>0</v>
      </c>
      <c r="F196" s="13">
        <f>일위대가!H1215</f>
        <v>92932</v>
      </c>
      <c r="G196" s="13">
        <f>일위대가!J1215</f>
        <v>2787</v>
      </c>
      <c r="H196" s="13">
        <f t="shared" ref="H196:H259" si="3">E196+F196+G196</f>
        <v>95719</v>
      </c>
      <c r="I196" s="8" t="s">
        <v>2781</v>
      </c>
      <c r="J196" s="8" t="s">
        <v>52</v>
      </c>
      <c r="K196" s="2" t="s">
        <v>52</v>
      </c>
      <c r="L196" s="2" t="s">
        <v>52</v>
      </c>
      <c r="M196" s="2" t="s">
        <v>52</v>
      </c>
      <c r="N196" s="2" t="s">
        <v>52</v>
      </c>
    </row>
    <row r="197" spans="1:14" ht="30" customHeight="1">
      <c r="A197" s="8" t="s">
        <v>1383</v>
      </c>
      <c r="B197" s="8" t="s">
        <v>1350</v>
      </c>
      <c r="C197" s="8" t="s">
        <v>1334</v>
      </c>
      <c r="D197" s="8" t="s">
        <v>70</v>
      </c>
      <c r="E197" s="13">
        <f>일위대가!F1221</f>
        <v>0</v>
      </c>
      <c r="F197" s="13">
        <f>일위대가!H1221</f>
        <v>80986</v>
      </c>
      <c r="G197" s="13">
        <f>일위대가!J1221</f>
        <v>809</v>
      </c>
      <c r="H197" s="13">
        <f t="shared" si="3"/>
        <v>81795</v>
      </c>
      <c r="I197" s="8" t="s">
        <v>2786</v>
      </c>
      <c r="J197" s="8" t="s">
        <v>52</v>
      </c>
      <c r="K197" s="2" t="s">
        <v>52</v>
      </c>
      <c r="L197" s="2" t="s">
        <v>52</v>
      </c>
      <c r="M197" s="2" t="s">
        <v>52</v>
      </c>
      <c r="N197" s="2" t="s">
        <v>52</v>
      </c>
    </row>
    <row r="198" spans="1:14" ht="30" customHeight="1">
      <c r="A198" s="8" t="s">
        <v>1430</v>
      </c>
      <c r="B198" s="8" t="s">
        <v>1428</v>
      </c>
      <c r="C198" s="8" t="s">
        <v>1429</v>
      </c>
      <c r="D198" s="8" t="s">
        <v>255</v>
      </c>
      <c r="E198" s="13">
        <f>일위대가!F1227</f>
        <v>0</v>
      </c>
      <c r="F198" s="13">
        <f>일위대가!H1227</f>
        <v>9167</v>
      </c>
      <c r="G198" s="13">
        <f>일위대가!J1227</f>
        <v>183</v>
      </c>
      <c r="H198" s="13">
        <f t="shared" si="3"/>
        <v>9350</v>
      </c>
      <c r="I198" s="8" t="s">
        <v>2791</v>
      </c>
      <c r="J198" s="8" t="s">
        <v>52</v>
      </c>
      <c r="K198" s="2" t="s">
        <v>52</v>
      </c>
      <c r="L198" s="2" t="s">
        <v>52</v>
      </c>
      <c r="M198" s="2" t="s">
        <v>52</v>
      </c>
      <c r="N198" s="2" t="s">
        <v>52</v>
      </c>
    </row>
    <row r="199" spans="1:14" ht="30" customHeight="1">
      <c r="A199" s="8" t="s">
        <v>1454</v>
      </c>
      <c r="B199" s="8" t="s">
        <v>1452</v>
      </c>
      <c r="C199" s="8" t="s">
        <v>1453</v>
      </c>
      <c r="D199" s="8" t="s">
        <v>70</v>
      </c>
      <c r="E199" s="13">
        <f>일위대가!F1234</f>
        <v>1229</v>
      </c>
      <c r="F199" s="13">
        <f>일위대가!H1234</f>
        <v>44070</v>
      </c>
      <c r="G199" s="13">
        <f>일위대가!J1234</f>
        <v>1234</v>
      </c>
      <c r="H199" s="13">
        <f t="shared" si="3"/>
        <v>46533</v>
      </c>
      <c r="I199" s="8" t="s">
        <v>2796</v>
      </c>
      <c r="J199" s="8" t="s">
        <v>52</v>
      </c>
      <c r="K199" s="2" t="s">
        <v>52</v>
      </c>
      <c r="L199" s="2" t="s">
        <v>52</v>
      </c>
      <c r="M199" s="2" t="s">
        <v>52</v>
      </c>
      <c r="N199" s="2" t="s">
        <v>52</v>
      </c>
    </row>
    <row r="200" spans="1:14" ht="30" customHeight="1">
      <c r="A200" s="8" t="s">
        <v>2800</v>
      </c>
      <c r="B200" s="8" t="s">
        <v>2798</v>
      </c>
      <c r="C200" s="8" t="s">
        <v>2799</v>
      </c>
      <c r="D200" s="8" t="s">
        <v>123</v>
      </c>
      <c r="E200" s="13">
        <f>일위대가!F1239</f>
        <v>245925</v>
      </c>
      <c r="F200" s="13">
        <f>일위대가!H1239</f>
        <v>0</v>
      </c>
      <c r="G200" s="13">
        <f>일위대가!J1239</f>
        <v>0</v>
      </c>
      <c r="H200" s="13">
        <f t="shared" si="3"/>
        <v>245925</v>
      </c>
      <c r="I200" s="8" t="s">
        <v>2810</v>
      </c>
      <c r="J200" s="8" t="s">
        <v>52</v>
      </c>
      <c r="K200" s="2" t="s">
        <v>52</v>
      </c>
      <c r="L200" s="2" t="s">
        <v>52</v>
      </c>
      <c r="M200" s="2" t="s">
        <v>52</v>
      </c>
      <c r="N200" s="2" t="s">
        <v>52</v>
      </c>
    </row>
    <row r="201" spans="1:14" ht="30" customHeight="1">
      <c r="A201" s="8" t="s">
        <v>2804</v>
      </c>
      <c r="B201" s="8" t="s">
        <v>2802</v>
      </c>
      <c r="C201" s="8" t="s">
        <v>2803</v>
      </c>
      <c r="D201" s="8" t="s">
        <v>70</v>
      </c>
      <c r="E201" s="13">
        <f>일위대가!F1245</f>
        <v>0</v>
      </c>
      <c r="F201" s="13">
        <f>일위대가!H1245</f>
        <v>41135</v>
      </c>
      <c r="G201" s="13">
        <f>일위대가!J1245</f>
        <v>1234</v>
      </c>
      <c r="H201" s="13">
        <f t="shared" si="3"/>
        <v>42369</v>
      </c>
      <c r="I201" s="8" t="s">
        <v>2817</v>
      </c>
      <c r="J201" s="8" t="s">
        <v>52</v>
      </c>
      <c r="K201" s="2" t="s">
        <v>52</v>
      </c>
      <c r="L201" s="2" t="s">
        <v>52</v>
      </c>
      <c r="M201" s="2" t="s">
        <v>52</v>
      </c>
      <c r="N201" s="2" t="s">
        <v>52</v>
      </c>
    </row>
    <row r="202" spans="1:14" ht="30" customHeight="1">
      <c r="A202" s="8" t="s">
        <v>2807</v>
      </c>
      <c r="B202" s="8" t="s">
        <v>2806</v>
      </c>
      <c r="C202" s="8" t="s">
        <v>2803</v>
      </c>
      <c r="D202" s="8" t="s">
        <v>70</v>
      </c>
      <c r="E202" s="13">
        <f>일위대가!F1249</f>
        <v>0</v>
      </c>
      <c r="F202" s="13">
        <f>일위대가!H1249</f>
        <v>2935</v>
      </c>
      <c r="G202" s="13">
        <f>일위대가!J1249</f>
        <v>0</v>
      </c>
      <c r="H202" s="13">
        <f t="shared" si="3"/>
        <v>2935</v>
      </c>
      <c r="I202" s="8" t="s">
        <v>2824</v>
      </c>
      <c r="J202" s="8" t="s">
        <v>52</v>
      </c>
      <c r="K202" s="2" t="s">
        <v>52</v>
      </c>
      <c r="L202" s="2" t="s">
        <v>52</v>
      </c>
      <c r="M202" s="2" t="s">
        <v>52</v>
      </c>
      <c r="N202" s="2" t="s">
        <v>52</v>
      </c>
    </row>
    <row r="203" spans="1:14" ht="30" customHeight="1">
      <c r="A203" s="8" t="s">
        <v>1471</v>
      </c>
      <c r="B203" s="8" t="s">
        <v>1469</v>
      </c>
      <c r="C203" s="8" t="s">
        <v>1470</v>
      </c>
      <c r="D203" s="8" t="s">
        <v>70</v>
      </c>
      <c r="E203" s="13">
        <f>일위대가!F1254</f>
        <v>0</v>
      </c>
      <c r="F203" s="13">
        <f>일위대가!H1254</f>
        <v>9593</v>
      </c>
      <c r="G203" s="13">
        <f>일위대가!J1254</f>
        <v>0</v>
      </c>
      <c r="H203" s="13">
        <f t="shared" si="3"/>
        <v>9593</v>
      </c>
      <c r="I203" s="8" t="s">
        <v>2829</v>
      </c>
      <c r="J203" s="8" t="s">
        <v>52</v>
      </c>
      <c r="K203" s="2" t="s">
        <v>52</v>
      </c>
      <c r="L203" s="2" t="s">
        <v>52</v>
      </c>
      <c r="M203" s="2" t="s">
        <v>52</v>
      </c>
      <c r="N203" s="2" t="s">
        <v>52</v>
      </c>
    </row>
    <row r="204" spans="1:14" ht="30" customHeight="1">
      <c r="A204" s="8" t="s">
        <v>1475</v>
      </c>
      <c r="B204" s="8" t="s">
        <v>1473</v>
      </c>
      <c r="C204" s="8" t="s">
        <v>1474</v>
      </c>
      <c r="D204" s="8" t="s">
        <v>70</v>
      </c>
      <c r="E204" s="13">
        <f>일위대가!F1261</f>
        <v>245</v>
      </c>
      <c r="F204" s="13">
        <f>일위대가!H1261</f>
        <v>32248</v>
      </c>
      <c r="G204" s="13">
        <f>일위대가!J1261</f>
        <v>897</v>
      </c>
      <c r="H204" s="13">
        <f t="shared" si="3"/>
        <v>33390</v>
      </c>
      <c r="I204" s="8" t="s">
        <v>2833</v>
      </c>
      <c r="J204" s="8" t="s">
        <v>52</v>
      </c>
      <c r="K204" s="2" t="s">
        <v>52</v>
      </c>
      <c r="L204" s="2" t="s">
        <v>52</v>
      </c>
      <c r="M204" s="2" t="s">
        <v>52</v>
      </c>
      <c r="N204" s="2" t="s">
        <v>52</v>
      </c>
    </row>
    <row r="205" spans="1:14" ht="30" customHeight="1">
      <c r="A205" s="8" t="s">
        <v>2835</v>
      </c>
      <c r="B205" s="8" t="s">
        <v>1264</v>
      </c>
      <c r="C205" s="8" t="s">
        <v>2834</v>
      </c>
      <c r="D205" s="8" t="s">
        <v>123</v>
      </c>
      <c r="E205" s="13">
        <f>일위대가!F1266</f>
        <v>0</v>
      </c>
      <c r="F205" s="13">
        <f>일위대가!H1266</f>
        <v>0</v>
      </c>
      <c r="G205" s="13">
        <f>일위대가!J1266</f>
        <v>0</v>
      </c>
      <c r="H205" s="13">
        <f t="shared" si="3"/>
        <v>0</v>
      </c>
      <c r="I205" s="8" t="s">
        <v>2847</v>
      </c>
      <c r="J205" s="8" t="s">
        <v>52</v>
      </c>
      <c r="K205" s="2" t="s">
        <v>52</v>
      </c>
      <c r="L205" s="2" t="s">
        <v>52</v>
      </c>
      <c r="M205" s="2" t="s">
        <v>52</v>
      </c>
      <c r="N205" s="2" t="s">
        <v>52</v>
      </c>
    </row>
    <row r="206" spans="1:14" ht="30" customHeight="1">
      <c r="A206" s="8" t="s">
        <v>2840</v>
      </c>
      <c r="B206" s="8" t="s">
        <v>2838</v>
      </c>
      <c r="C206" s="8" t="s">
        <v>2839</v>
      </c>
      <c r="D206" s="8" t="s">
        <v>70</v>
      </c>
      <c r="E206" s="13">
        <f>일위대가!F1272</f>
        <v>0</v>
      </c>
      <c r="F206" s="13">
        <f>일위대가!H1272</f>
        <v>29900</v>
      </c>
      <c r="G206" s="13">
        <f>일위대가!J1272</f>
        <v>897</v>
      </c>
      <c r="H206" s="13">
        <f t="shared" si="3"/>
        <v>30797</v>
      </c>
      <c r="I206" s="8" t="s">
        <v>2851</v>
      </c>
      <c r="J206" s="8" t="s">
        <v>52</v>
      </c>
      <c r="K206" s="2" t="s">
        <v>52</v>
      </c>
      <c r="L206" s="2" t="s">
        <v>52</v>
      </c>
      <c r="M206" s="2" t="s">
        <v>52</v>
      </c>
      <c r="N206" s="2" t="s">
        <v>52</v>
      </c>
    </row>
    <row r="207" spans="1:14" ht="30" customHeight="1">
      <c r="A207" s="8" t="s">
        <v>2844</v>
      </c>
      <c r="B207" s="8" t="s">
        <v>2842</v>
      </c>
      <c r="C207" s="8" t="s">
        <v>2843</v>
      </c>
      <c r="D207" s="8" t="s">
        <v>70</v>
      </c>
      <c r="E207" s="13">
        <f>일위대가!F1276</f>
        <v>0</v>
      </c>
      <c r="F207" s="13">
        <f>일위대가!H1276</f>
        <v>2348</v>
      </c>
      <c r="G207" s="13">
        <f>일위대가!J1276</f>
        <v>0</v>
      </c>
      <c r="H207" s="13">
        <f t="shared" si="3"/>
        <v>2348</v>
      </c>
      <c r="I207" s="8" t="s">
        <v>2856</v>
      </c>
      <c r="J207" s="8" t="s">
        <v>52</v>
      </c>
      <c r="K207" s="2" t="s">
        <v>52</v>
      </c>
      <c r="L207" s="2" t="s">
        <v>52</v>
      </c>
      <c r="M207" s="2" t="s">
        <v>52</v>
      </c>
      <c r="N207" s="2" t="s">
        <v>52</v>
      </c>
    </row>
    <row r="208" spans="1:14" ht="30" customHeight="1">
      <c r="A208" s="8" t="s">
        <v>1486</v>
      </c>
      <c r="B208" s="8" t="s">
        <v>329</v>
      </c>
      <c r="C208" s="8" t="s">
        <v>330</v>
      </c>
      <c r="D208" s="8" t="s">
        <v>70</v>
      </c>
      <c r="E208" s="13">
        <f>일위대가!F1282</f>
        <v>0</v>
      </c>
      <c r="F208" s="13">
        <f>일위대가!H1282</f>
        <v>16189</v>
      </c>
      <c r="G208" s="13">
        <f>일위대가!J1282</f>
        <v>485</v>
      </c>
      <c r="H208" s="13">
        <f t="shared" si="3"/>
        <v>16674</v>
      </c>
      <c r="I208" s="8" t="s">
        <v>2859</v>
      </c>
      <c r="J208" s="8" t="s">
        <v>52</v>
      </c>
      <c r="K208" s="2" t="s">
        <v>52</v>
      </c>
      <c r="L208" s="2" t="s">
        <v>52</v>
      </c>
      <c r="M208" s="2" t="s">
        <v>52</v>
      </c>
      <c r="N208" s="2" t="s">
        <v>52</v>
      </c>
    </row>
    <row r="209" spans="1:14" ht="30" customHeight="1">
      <c r="A209" s="8" t="s">
        <v>1493</v>
      </c>
      <c r="B209" s="8" t="s">
        <v>329</v>
      </c>
      <c r="C209" s="8" t="s">
        <v>333</v>
      </c>
      <c r="D209" s="8" t="s">
        <v>70</v>
      </c>
      <c r="E209" s="13">
        <f>일위대가!F1288</f>
        <v>0</v>
      </c>
      <c r="F209" s="13">
        <f>일위대가!H1288</f>
        <v>12701</v>
      </c>
      <c r="G209" s="13">
        <f>일위대가!J1288</f>
        <v>381</v>
      </c>
      <c r="H209" s="13">
        <f t="shared" si="3"/>
        <v>13082</v>
      </c>
      <c r="I209" s="8" t="s">
        <v>2866</v>
      </c>
      <c r="J209" s="8" t="s">
        <v>52</v>
      </c>
      <c r="K209" s="2" t="s">
        <v>52</v>
      </c>
      <c r="L209" s="2" t="s">
        <v>52</v>
      </c>
      <c r="M209" s="2" t="s">
        <v>52</v>
      </c>
      <c r="N209" s="2" t="s">
        <v>52</v>
      </c>
    </row>
    <row r="210" spans="1:14" ht="30" customHeight="1">
      <c r="A210" s="8" t="s">
        <v>1499</v>
      </c>
      <c r="B210" s="8" t="s">
        <v>1497</v>
      </c>
      <c r="C210" s="8" t="s">
        <v>1498</v>
      </c>
      <c r="D210" s="8" t="s">
        <v>255</v>
      </c>
      <c r="E210" s="13">
        <f>일위대가!F1294</f>
        <v>381</v>
      </c>
      <c r="F210" s="13">
        <f>일위대가!H1294</f>
        <v>1908</v>
      </c>
      <c r="G210" s="13">
        <f>일위대가!J1294</f>
        <v>58</v>
      </c>
      <c r="H210" s="13">
        <f t="shared" si="3"/>
        <v>2347</v>
      </c>
      <c r="I210" s="8" t="s">
        <v>2871</v>
      </c>
      <c r="J210" s="8" t="s">
        <v>52</v>
      </c>
      <c r="K210" s="2" t="s">
        <v>52</v>
      </c>
      <c r="L210" s="2" t="s">
        <v>52</v>
      </c>
      <c r="M210" s="2" t="s">
        <v>52</v>
      </c>
      <c r="N210" s="2" t="s">
        <v>52</v>
      </c>
    </row>
    <row r="211" spans="1:14" ht="30" customHeight="1">
      <c r="A211" s="8" t="s">
        <v>1503</v>
      </c>
      <c r="B211" s="8" t="s">
        <v>1501</v>
      </c>
      <c r="C211" s="8" t="s">
        <v>1502</v>
      </c>
      <c r="D211" s="8" t="s">
        <v>255</v>
      </c>
      <c r="E211" s="13">
        <f>일위대가!F1299</f>
        <v>585</v>
      </c>
      <c r="F211" s="13">
        <f>일위대가!H1299</f>
        <v>4197</v>
      </c>
      <c r="G211" s="13">
        <f>일위대가!J1299</f>
        <v>0</v>
      </c>
      <c r="H211" s="13">
        <f t="shared" si="3"/>
        <v>4782</v>
      </c>
      <c r="I211" s="8" t="s">
        <v>2880</v>
      </c>
      <c r="J211" s="8" t="s">
        <v>52</v>
      </c>
      <c r="K211" s="2" t="s">
        <v>52</v>
      </c>
      <c r="L211" s="2" t="s">
        <v>52</v>
      </c>
      <c r="M211" s="2" t="s">
        <v>52</v>
      </c>
      <c r="N211" s="2" t="s">
        <v>52</v>
      </c>
    </row>
    <row r="212" spans="1:14" ht="30" customHeight="1">
      <c r="A212" s="8" t="s">
        <v>2877</v>
      </c>
      <c r="B212" s="8" t="s">
        <v>2875</v>
      </c>
      <c r="C212" s="8" t="s">
        <v>2876</v>
      </c>
      <c r="D212" s="8" t="s">
        <v>1164</v>
      </c>
      <c r="E212" s="13">
        <f>일위대가!F1306</f>
        <v>9884</v>
      </c>
      <c r="F212" s="13">
        <f>일위대가!H1306</f>
        <v>25683</v>
      </c>
      <c r="G212" s="13">
        <f>일위대가!J1306</f>
        <v>1763</v>
      </c>
      <c r="H212" s="13">
        <f t="shared" si="3"/>
        <v>37330</v>
      </c>
      <c r="I212" s="8" t="s">
        <v>2886</v>
      </c>
      <c r="J212" s="8" t="s">
        <v>52</v>
      </c>
      <c r="K212" s="2" t="s">
        <v>2519</v>
      </c>
      <c r="L212" s="2" t="s">
        <v>52</v>
      </c>
      <c r="M212" s="2" t="s">
        <v>52</v>
      </c>
      <c r="N212" s="2" t="s">
        <v>62</v>
      </c>
    </row>
    <row r="213" spans="1:14" ht="30" customHeight="1">
      <c r="A213" s="8" t="s">
        <v>1551</v>
      </c>
      <c r="B213" s="8" t="s">
        <v>1550</v>
      </c>
      <c r="C213" s="8" t="s">
        <v>647</v>
      </c>
      <c r="D213" s="8" t="s">
        <v>255</v>
      </c>
      <c r="E213" s="13">
        <f>일위대가!F1310</f>
        <v>0</v>
      </c>
      <c r="F213" s="13">
        <f>일위대가!H1310</f>
        <v>4197</v>
      </c>
      <c r="G213" s="13">
        <f>일위대가!J1310</f>
        <v>0</v>
      </c>
      <c r="H213" s="13">
        <f t="shared" si="3"/>
        <v>4197</v>
      </c>
      <c r="I213" s="8" t="s">
        <v>2893</v>
      </c>
      <c r="J213" s="8" t="s">
        <v>52</v>
      </c>
      <c r="K213" s="2" t="s">
        <v>52</v>
      </c>
      <c r="L213" s="2" t="s">
        <v>52</v>
      </c>
      <c r="M213" s="2" t="s">
        <v>52</v>
      </c>
      <c r="N213" s="2" t="s">
        <v>52</v>
      </c>
    </row>
    <row r="214" spans="1:14" ht="30" customHeight="1">
      <c r="A214" s="8" t="s">
        <v>1508</v>
      </c>
      <c r="B214" s="8" t="s">
        <v>1507</v>
      </c>
      <c r="C214" s="8" t="s">
        <v>330</v>
      </c>
      <c r="D214" s="8" t="s">
        <v>70</v>
      </c>
      <c r="E214" s="13">
        <f>일위대가!F1316</f>
        <v>0</v>
      </c>
      <c r="F214" s="13">
        <f>일위대가!H1316</f>
        <v>7244</v>
      </c>
      <c r="G214" s="13">
        <f>일위대가!J1316</f>
        <v>434</v>
      </c>
      <c r="H214" s="13">
        <f t="shared" si="3"/>
        <v>7678</v>
      </c>
      <c r="I214" s="8" t="s">
        <v>2899</v>
      </c>
      <c r="J214" s="8" t="s">
        <v>52</v>
      </c>
      <c r="K214" s="2" t="s">
        <v>52</v>
      </c>
      <c r="L214" s="2" t="s">
        <v>52</v>
      </c>
      <c r="M214" s="2" t="s">
        <v>52</v>
      </c>
      <c r="N214" s="2" t="s">
        <v>52</v>
      </c>
    </row>
    <row r="215" spans="1:14" ht="30" customHeight="1">
      <c r="A215" s="8" t="s">
        <v>1512</v>
      </c>
      <c r="B215" s="8" t="s">
        <v>1510</v>
      </c>
      <c r="C215" s="8" t="s">
        <v>1511</v>
      </c>
      <c r="D215" s="8" t="s">
        <v>70</v>
      </c>
      <c r="E215" s="13">
        <f>일위대가!F1321</f>
        <v>0</v>
      </c>
      <c r="F215" s="13">
        <f>일위대가!H1321</f>
        <v>2265</v>
      </c>
      <c r="G215" s="13">
        <f>일위대가!J1321</f>
        <v>0</v>
      </c>
      <c r="H215" s="13">
        <f t="shared" si="3"/>
        <v>2265</v>
      </c>
      <c r="I215" s="8" t="s">
        <v>2905</v>
      </c>
      <c r="J215" s="8" t="s">
        <v>52</v>
      </c>
      <c r="K215" s="2" t="s">
        <v>52</v>
      </c>
      <c r="L215" s="2" t="s">
        <v>52</v>
      </c>
      <c r="M215" s="2" t="s">
        <v>52</v>
      </c>
      <c r="N215" s="2" t="s">
        <v>52</v>
      </c>
    </row>
    <row r="216" spans="1:14" ht="30" customHeight="1">
      <c r="A216" s="8" t="s">
        <v>1529</v>
      </c>
      <c r="B216" s="8" t="s">
        <v>1527</v>
      </c>
      <c r="C216" s="8" t="s">
        <v>1528</v>
      </c>
      <c r="D216" s="8" t="s">
        <v>70</v>
      </c>
      <c r="E216" s="13">
        <f>일위대가!F1327</f>
        <v>67</v>
      </c>
      <c r="F216" s="13">
        <f>일위대가!H1327</f>
        <v>3363</v>
      </c>
      <c r="G216" s="13">
        <f>일위대가!J1327</f>
        <v>0</v>
      </c>
      <c r="H216" s="13">
        <f t="shared" si="3"/>
        <v>3430</v>
      </c>
      <c r="I216" s="8" t="s">
        <v>2909</v>
      </c>
      <c r="J216" s="8" t="s">
        <v>52</v>
      </c>
      <c r="K216" s="2" t="s">
        <v>52</v>
      </c>
      <c r="L216" s="2" t="s">
        <v>52</v>
      </c>
      <c r="M216" s="2" t="s">
        <v>52</v>
      </c>
      <c r="N216" s="2" t="s">
        <v>52</v>
      </c>
    </row>
    <row r="217" spans="1:14" ht="30" customHeight="1">
      <c r="A217" s="8" t="s">
        <v>1535</v>
      </c>
      <c r="B217" s="8" t="s">
        <v>1510</v>
      </c>
      <c r="C217" s="8" t="s">
        <v>1534</v>
      </c>
      <c r="D217" s="8" t="s">
        <v>70</v>
      </c>
      <c r="E217" s="13">
        <f>일위대가!F1332</f>
        <v>0</v>
      </c>
      <c r="F217" s="13">
        <f>일위대가!H1332</f>
        <v>2265</v>
      </c>
      <c r="G217" s="13">
        <f>일위대가!J1332</f>
        <v>0</v>
      </c>
      <c r="H217" s="13">
        <f t="shared" si="3"/>
        <v>2265</v>
      </c>
      <c r="I217" s="8" t="s">
        <v>2914</v>
      </c>
      <c r="J217" s="8" t="s">
        <v>52</v>
      </c>
      <c r="K217" s="2" t="s">
        <v>52</v>
      </c>
      <c r="L217" s="2" t="s">
        <v>52</v>
      </c>
      <c r="M217" s="2" t="s">
        <v>52</v>
      </c>
      <c r="N217" s="2" t="s">
        <v>52</v>
      </c>
    </row>
    <row r="218" spans="1:14" ht="30" customHeight="1">
      <c r="A218" s="8" t="s">
        <v>1542</v>
      </c>
      <c r="B218" s="8" t="s">
        <v>1527</v>
      </c>
      <c r="C218" s="8" t="s">
        <v>1541</v>
      </c>
      <c r="D218" s="8" t="s">
        <v>70</v>
      </c>
      <c r="E218" s="13">
        <f>일위대가!F1338</f>
        <v>89</v>
      </c>
      <c r="F218" s="13">
        <f>일위대가!H1338</f>
        <v>4484</v>
      </c>
      <c r="G218" s="13">
        <f>일위대가!J1338</f>
        <v>0</v>
      </c>
      <c r="H218" s="13">
        <f t="shared" si="3"/>
        <v>4573</v>
      </c>
      <c r="I218" s="8" t="s">
        <v>2918</v>
      </c>
      <c r="J218" s="8" t="s">
        <v>52</v>
      </c>
      <c r="K218" s="2" t="s">
        <v>52</v>
      </c>
      <c r="L218" s="2" t="s">
        <v>52</v>
      </c>
      <c r="M218" s="2" t="s">
        <v>52</v>
      </c>
      <c r="N218" s="2" t="s">
        <v>52</v>
      </c>
    </row>
    <row r="219" spans="1:14" ht="30" customHeight="1">
      <c r="A219" s="8" t="s">
        <v>1561</v>
      </c>
      <c r="B219" s="8" t="s">
        <v>1559</v>
      </c>
      <c r="C219" s="8" t="s">
        <v>1560</v>
      </c>
      <c r="D219" s="8" t="s">
        <v>255</v>
      </c>
      <c r="E219" s="13">
        <f>일위대가!F1344</f>
        <v>0</v>
      </c>
      <c r="F219" s="13">
        <f>일위대가!H1344</f>
        <v>18349</v>
      </c>
      <c r="G219" s="13">
        <f>일위대가!J1344</f>
        <v>366</v>
      </c>
      <c r="H219" s="13">
        <f t="shared" si="3"/>
        <v>18715</v>
      </c>
      <c r="I219" s="8" t="s">
        <v>2923</v>
      </c>
      <c r="J219" s="8" t="s">
        <v>52</v>
      </c>
      <c r="K219" s="2" t="s">
        <v>52</v>
      </c>
      <c r="L219" s="2" t="s">
        <v>52</v>
      </c>
      <c r="M219" s="2" t="s">
        <v>52</v>
      </c>
      <c r="N219" s="2" t="s">
        <v>52</v>
      </c>
    </row>
    <row r="220" spans="1:14" ht="30" customHeight="1">
      <c r="A220" s="8" t="s">
        <v>1571</v>
      </c>
      <c r="B220" s="8" t="s">
        <v>1569</v>
      </c>
      <c r="C220" s="8" t="s">
        <v>1570</v>
      </c>
      <c r="D220" s="8" t="s">
        <v>221</v>
      </c>
      <c r="E220" s="13">
        <f>일위대가!F1349</f>
        <v>374</v>
      </c>
      <c r="F220" s="13">
        <f>일위대가!H1349</f>
        <v>5639</v>
      </c>
      <c r="G220" s="13">
        <f>일위대가!J1349</f>
        <v>13</v>
      </c>
      <c r="H220" s="13">
        <f t="shared" si="3"/>
        <v>6026</v>
      </c>
      <c r="I220" s="8" t="s">
        <v>2930</v>
      </c>
      <c r="J220" s="8" t="s">
        <v>52</v>
      </c>
      <c r="K220" s="2" t="s">
        <v>52</v>
      </c>
      <c r="L220" s="2" t="s">
        <v>52</v>
      </c>
      <c r="M220" s="2" t="s">
        <v>52</v>
      </c>
      <c r="N220" s="2" t="s">
        <v>52</v>
      </c>
    </row>
    <row r="221" spans="1:14" ht="30" customHeight="1">
      <c r="A221" s="8" t="s">
        <v>2932</v>
      </c>
      <c r="B221" s="8" t="s">
        <v>2931</v>
      </c>
      <c r="C221" s="8" t="s">
        <v>1570</v>
      </c>
      <c r="D221" s="8" t="s">
        <v>221</v>
      </c>
      <c r="E221" s="13">
        <f>일위대가!F1362</f>
        <v>310</v>
      </c>
      <c r="F221" s="13">
        <f>일위대가!H1362</f>
        <v>4490</v>
      </c>
      <c r="G221" s="13">
        <f>일위대가!J1362</f>
        <v>11</v>
      </c>
      <c r="H221" s="13">
        <f t="shared" si="3"/>
        <v>4811</v>
      </c>
      <c r="I221" s="8" t="s">
        <v>2938</v>
      </c>
      <c r="J221" s="8" t="s">
        <v>52</v>
      </c>
      <c r="K221" s="2" t="s">
        <v>52</v>
      </c>
      <c r="L221" s="2" t="s">
        <v>52</v>
      </c>
      <c r="M221" s="2" t="s">
        <v>52</v>
      </c>
      <c r="N221" s="2" t="s">
        <v>52</v>
      </c>
    </row>
    <row r="222" spans="1:14" ht="30" customHeight="1">
      <c r="A222" s="8" t="s">
        <v>2935</v>
      </c>
      <c r="B222" s="8" t="s">
        <v>2934</v>
      </c>
      <c r="C222" s="8" t="s">
        <v>1570</v>
      </c>
      <c r="D222" s="8" t="s">
        <v>221</v>
      </c>
      <c r="E222" s="13">
        <f>일위대가!F1375</f>
        <v>64</v>
      </c>
      <c r="F222" s="13">
        <f>일위대가!H1375</f>
        <v>1149</v>
      </c>
      <c r="G222" s="13">
        <f>일위대가!J1375</f>
        <v>2</v>
      </c>
      <c r="H222" s="13">
        <f t="shared" si="3"/>
        <v>1215</v>
      </c>
      <c r="I222" s="8" t="s">
        <v>2965</v>
      </c>
      <c r="J222" s="8" t="s">
        <v>52</v>
      </c>
      <c r="K222" s="2" t="s">
        <v>52</v>
      </c>
      <c r="L222" s="2" t="s">
        <v>52</v>
      </c>
      <c r="M222" s="2" t="s">
        <v>52</v>
      </c>
      <c r="N222" s="2" t="s">
        <v>52</v>
      </c>
    </row>
    <row r="223" spans="1:14" ht="30" customHeight="1">
      <c r="A223" s="8" t="s">
        <v>2954</v>
      </c>
      <c r="B223" s="8" t="s">
        <v>2952</v>
      </c>
      <c r="C223" s="8" t="s">
        <v>2953</v>
      </c>
      <c r="D223" s="8" t="s">
        <v>1164</v>
      </c>
      <c r="E223" s="13">
        <f>일위대가!F1379</f>
        <v>0</v>
      </c>
      <c r="F223" s="13">
        <f>일위대가!H1379</f>
        <v>0</v>
      </c>
      <c r="G223" s="13">
        <f>일위대가!J1379</f>
        <v>137</v>
      </c>
      <c r="H223" s="13">
        <f t="shared" si="3"/>
        <v>137</v>
      </c>
      <c r="I223" s="8" t="s">
        <v>2977</v>
      </c>
      <c r="J223" s="8" t="s">
        <v>52</v>
      </c>
      <c r="K223" s="2" t="s">
        <v>2519</v>
      </c>
      <c r="L223" s="2" t="s">
        <v>52</v>
      </c>
      <c r="M223" s="2" t="s">
        <v>52</v>
      </c>
      <c r="N223" s="2" t="s">
        <v>62</v>
      </c>
    </row>
    <row r="224" spans="1:14" ht="30" customHeight="1">
      <c r="A224" s="8" t="s">
        <v>1582</v>
      </c>
      <c r="B224" s="8" t="s">
        <v>1581</v>
      </c>
      <c r="C224" s="8" t="s">
        <v>52</v>
      </c>
      <c r="D224" s="8" t="s">
        <v>60</v>
      </c>
      <c r="E224" s="13">
        <f>일위대가!F1384</f>
        <v>0</v>
      </c>
      <c r="F224" s="13">
        <f>일위대가!H1384</f>
        <v>34938</v>
      </c>
      <c r="G224" s="13">
        <f>일위대가!J1384</f>
        <v>0</v>
      </c>
      <c r="H224" s="13">
        <f t="shared" si="3"/>
        <v>34938</v>
      </c>
      <c r="I224" s="8" t="s">
        <v>2981</v>
      </c>
      <c r="J224" s="8" t="s">
        <v>52</v>
      </c>
      <c r="K224" s="2" t="s">
        <v>52</v>
      </c>
      <c r="L224" s="2" t="s">
        <v>52</v>
      </c>
      <c r="M224" s="2" t="s">
        <v>52</v>
      </c>
      <c r="N224" s="2" t="s">
        <v>52</v>
      </c>
    </row>
    <row r="225" spans="1:14" ht="30" customHeight="1">
      <c r="A225" s="8" t="s">
        <v>1628</v>
      </c>
      <c r="B225" s="8" t="s">
        <v>1626</v>
      </c>
      <c r="C225" s="8" t="s">
        <v>1627</v>
      </c>
      <c r="D225" s="8" t="s">
        <v>614</v>
      </c>
      <c r="E225" s="13">
        <f>일위대가!F1390</f>
        <v>107</v>
      </c>
      <c r="F225" s="13">
        <f>일위대가!H1390</f>
        <v>153</v>
      </c>
      <c r="G225" s="13">
        <f>일위대가!J1390</f>
        <v>0</v>
      </c>
      <c r="H225" s="13">
        <f t="shared" si="3"/>
        <v>260</v>
      </c>
      <c r="I225" s="8" t="s">
        <v>2985</v>
      </c>
      <c r="J225" s="8" t="s">
        <v>52</v>
      </c>
      <c r="K225" s="2" t="s">
        <v>52</v>
      </c>
      <c r="L225" s="2" t="s">
        <v>52</v>
      </c>
      <c r="M225" s="2" t="s">
        <v>52</v>
      </c>
      <c r="N225" s="2" t="s">
        <v>52</v>
      </c>
    </row>
    <row r="226" spans="1:14" ht="30" customHeight="1">
      <c r="A226" s="8" t="s">
        <v>1643</v>
      </c>
      <c r="B226" s="8" t="s">
        <v>1641</v>
      </c>
      <c r="C226" s="8" t="s">
        <v>1642</v>
      </c>
      <c r="D226" s="8" t="s">
        <v>221</v>
      </c>
      <c r="E226" s="13">
        <f>일위대가!F1398</f>
        <v>99</v>
      </c>
      <c r="F226" s="13">
        <f>일위대가!H1398</f>
        <v>4965</v>
      </c>
      <c r="G226" s="13">
        <f>일위대가!J1398</f>
        <v>99</v>
      </c>
      <c r="H226" s="13">
        <f t="shared" si="3"/>
        <v>5163</v>
      </c>
      <c r="I226" s="8" t="s">
        <v>2992</v>
      </c>
      <c r="J226" s="8" t="s">
        <v>52</v>
      </c>
      <c r="K226" s="2" t="s">
        <v>52</v>
      </c>
      <c r="L226" s="2" t="s">
        <v>52</v>
      </c>
      <c r="M226" s="2" t="s">
        <v>52</v>
      </c>
      <c r="N226" s="2" t="s">
        <v>52</v>
      </c>
    </row>
    <row r="227" spans="1:14" ht="30" customHeight="1">
      <c r="A227" s="8" t="s">
        <v>1711</v>
      </c>
      <c r="B227" s="8" t="s">
        <v>1709</v>
      </c>
      <c r="C227" s="8" t="s">
        <v>1710</v>
      </c>
      <c r="D227" s="8" t="s">
        <v>70</v>
      </c>
      <c r="E227" s="13">
        <f>일위대가!F1402</f>
        <v>0</v>
      </c>
      <c r="F227" s="13">
        <f>일위대가!H1402</f>
        <v>912</v>
      </c>
      <c r="G227" s="13">
        <f>일위대가!J1402</f>
        <v>0</v>
      </c>
      <c r="H227" s="13">
        <f t="shared" si="3"/>
        <v>912</v>
      </c>
      <c r="I227" s="8" t="s">
        <v>2999</v>
      </c>
      <c r="J227" s="8" t="s">
        <v>52</v>
      </c>
      <c r="K227" s="2" t="s">
        <v>52</v>
      </c>
      <c r="L227" s="2" t="s">
        <v>52</v>
      </c>
      <c r="M227" s="2" t="s">
        <v>52</v>
      </c>
      <c r="N227" s="2" t="s">
        <v>52</v>
      </c>
    </row>
    <row r="228" spans="1:14" ht="30" customHeight="1">
      <c r="A228" s="8" t="s">
        <v>1748</v>
      </c>
      <c r="B228" s="8" t="s">
        <v>1747</v>
      </c>
      <c r="C228" s="8" t="s">
        <v>52</v>
      </c>
      <c r="D228" s="8" t="s">
        <v>70</v>
      </c>
      <c r="E228" s="13">
        <f>일위대가!F1408</f>
        <v>0</v>
      </c>
      <c r="F228" s="13">
        <f>일위대가!H1408</f>
        <v>8654</v>
      </c>
      <c r="G228" s="13">
        <f>일위대가!J1408</f>
        <v>519</v>
      </c>
      <c r="H228" s="13">
        <f t="shared" si="3"/>
        <v>9173</v>
      </c>
      <c r="I228" s="8" t="s">
        <v>3002</v>
      </c>
      <c r="J228" s="8" t="s">
        <v>52</v>
      </c>
      <c r="K228" s="2" t="s">
        <v>52</v>
      </c>
      <c r="L228" s="2" t="s">
        <v>52</v>
      </c>
      <c r="M228" s="2" t="s">
        <v>52</v>
      </c>
      <c r="N228" s="2" t="s">
        <v>52</v>
      </c>
    </row>
    <row r="229" spans="1:14" ht="30" customHeight="1">
      <c r="A229" s="8" t="s">
        <v>1867</v>
      </c>
      <c r="B229" s="8" t="s">
        <v>1866</v>
      </c>
      <c r="C229" s="8" t="s">
        <v>52</v>
      </c>
      <c r="D229" s="8" t="s">
        <v>203</v>
      </c>
      <c r="E229" s="13">
        <f>일위대가!F1413</f>
        <v>0</v>
      </c>
      <c r="F229" s="13">
        <f>일위대가!H1413</f>
        <v>390033</v>
      </c>
      <c r="G229" s="13">
        <f>일위대가!J1413</f>
        <v>0</v>
      </c>
      <c r="H229" s="13">
        <f t="shared" si="3"/>
        <v>390033</v>
      </c>
      <c r="I229" s="8" t="s">
        <v>3007</v>
      </c>
      <c r="J229" s="8" t="s">
        <v>52</v>
      </c>
      <c r="K229" s="2" t="s">
        <v>52</v>
      </c>
      <c r="L229" s="2" t="s">
        <v>52</v>
      </c>
      <c r="M229" s="2" t="s">
        <v>52</v>
      </c>
      <c r="N229" s="2" t="s">
        <v>52</v>
      </c>
    </row>
    <row r="230" spans="1:14" ht="30" customHeight="1">
      <c r="A230" s="8" t="s">
        <v>1877</v>
      </c>
      <c r="B230" s="8" t="s">
        <v>1876</v>
      </c>
      <c r="C230" s="8" t="s">
        <v>1570</v>
      </c>
      <c r="D230" s="8" t="s">
        <v>221</v>
      </c>
      <c r="E230" s="13">
        <f>일위대가!F1418</f>
        <v>363</v>
      </c>
      <c r="F230" s="13">
        <f>일위대가!H1418</f>
        <v>5261</v>
      </c>
      <c r="G230" s="13">
        <f>일위대가!J1418</f>
        <v>13</v>
      </c>
      <c r="H230" s="13">
        <f t="shared" si="3"/>
        <v>5637</v>
      </c>
      <c r="I230" s="8" t="s">
        <v>3013</v>
      </c>
      <c r="J230" s="8" t="s">
        <v>52</v>
      </c>
      <c r="K230" s="2" t="s">
        <v>52</v>
      </c>
      <c r="L230" s="2" t="s">
        <v>52</v>
      </c>
      <c r="M230" s="2" t="s">
        <v>52</v>
      </c>
      <c r="N230" s="2" t="s">
        <v>52</v>
      </c>
    </row>
    <row r="231" spans="1:14" ht="30" customHeight="1">
      <c r="A231" s="8" t="s">
        <v>1880</v>
      </c>
      <c r="B231" s="8" t="s">
        <v>1879</v>
      </c>
      <c r="C231" s="8" t="s">
        <v>1570</v>
      </c>
      <c r="D231" s="8" t="s">
        <v>221</v>
      </c>
      <c r="E231" s="13">
        <f>일위대가!F1423</f>
        <v>243</v>
      </c>
      <c r="F231" s="13">
        <f>일위대가!H1423</f>
        <v>5261</v>
      </c>
      <c r="G231" s="13">
        <f>일위대가!J1423</f>
        <v>13</v>
      </c>
      <c r="H231" s="13">
        <f t="shared" si="3"/>
        <v>5517</v>
      </c>
      <c r="I231" s="8" t="s">
        <v>3021</v>
      </c>
      <c r="J231" s="8" t="s">
        <v>52</v>
      </c>
      <c r="K231" s="2" t="s">
        <v>52</v>
      </c>
      <c r="L231" s="2" t="s">
        <v>52</v>
      </c>
      <c r="M231" s="2" t="s">
        <v>52</v>
      </c>
      <c r="N231" s="2" t="s">
        <v>52</v>
      </c>
    </row>
    <row r="232" spans="1:14" ht="30" customHeight="1">
      <c r="A232" s="8" t="s">
        <v>3015</v>
      </c>
      <c r="B232" s="8" t="s">
        <v>3014</v>
      </c>
      <c r="C232" s="8" t="s">
        <v>1570</v>
      </c>
      <c r="D232" s="8" t="s">
        <v>221</v>
      </c>
      <c r="E232" s="13">
        <f>일위대가!F1436</f>
        <v>301</v>
      </c>
      <c r="F232" s="13">
        <f>일위대가!H1436</f>
        <v>4192</v>
      </c>
      <c r="G232" s="13">
        <f>일위대가!J1436</f>
        <v>11</v>
      </c>
      <c r="H232" s="13">
        <f t="shared" si="3"/>
        <v>4504</v>
      </c>
      <c r="I232" s="8" t="s">
        <v>3029</v>
      </c>
      <c r="J232" s="8" t="s">
        <v>52</v>
      </c>
      <c r="K232" s="2" t="s">
        <v>52</v>
      </c>
      <c r="L232" s="2" t="s">
        <v>52</v>
      </c>
      <c r="M232" s="2" t="s">
        <v>52</v>
      </c>
      <c r="N232" s="2" t="s">
        <v>52</v>
      </c>
    </row>
    <row r="233" spans="1:14" ht="30" customHeight="1">
      <c r="A233" s="8" t="s">
        <v>3018</v>
      </c>
      <c r="B233" s="8" t="s">
        <v>3017</v>
      </c>
      <c r="C233" s="8" t="s">
        <v>1570</v>
      </c>
      <c r="D233" s="8" t="s">
        <v>221</v>
      </c>
      <c r="E233" s="13">
        <f>일위대가!F1449</f>
        <v>62</v>
      </c>
      <c r="F233" s="13">
        <f>일위대가!H1449</f>
        <v>1069</v>
      </c>
      <c r="G233" s="13">
        <f>일위대가!J1449</f>
        <v>2</v>
      </c>
      <c r="H233" s="13">
        <f t="shared" si="3"/>
        <v>1133</v>
      </c>
      <c r="I233" s="8" t="s">
        <v>3043</v>
      </c>
      <c r="J233" s="8" t="s">
        <v>52</v>
      </c>
      <c r="K233" s="2" t="s">
        <v>52</v>
      </c>
      <c r="L233" s="2" t="s">
        <v>52</v>
      </c>
      <c r="M233" s="2" t="s">
        <v>52</v>
      </c>
      <c r="N233" s="2" t="s">
        <v>52</v>
      </c>
    </row>
    <row r="234" spans="1:14" ht="30" customHeight="1">
      <c r="A234" s="8" t="s">
        <v>3023</v>
      </c>
      <c r="B234" s="8" t="s">
        <v>3022</v>
      </c>
      <c r="C234" s="8" t="s">
        <v>1570</v>
      </c>
      <c r="D234" s="8" t="s">
        <v>221</v>
      </c>
      <c r="E234" s="13">
        <f>일위대가!F1462</f>
        <v>199</v>
      </c>
      <c r="F234" s="13">
        <f>일위대가!H1462</f>
        <v>4192</v>
      </c>
      <c r="G234" s="13">
        <f>일위대가!J1462</f>
        <v>11</v>
      </c>
      <c r="H234" s="13">
        <f t="shared" si="3"/>
        <v>4402</v>
      </c>
      <c r="I234" s="8" t="s">
        <v>3055</v>
      </c>
      <c r="J234" s="8" t="s">
        <v>52</v>
      </c>
      <c r="K234" s="2" t="s">
        <v>52</v>
      </c>
      <c r="L234" s="2" t="s">
        <v>52</v>
      </c>
      <c r="M234" s="2" t="s">
        <v>52</v>
      </c>
      <c r="N234" s="2" t="s">
        <v>52</v>
      </c>
    </row>
    <row r="235" spans="1:14" ht="30" customHeight="1">
      <c r="A235" s="8" t="s">
        <v>3026</v>
      </c>
      <c r="B235" s="8" t="s">
        <v>3025</v>
      </c>
      <c r="C235" s="8" t="s">
        <v>1570</v>
      </c>
      <c r="D235" s="8" t="s">
        <v>221</v>
      </c>
      <c r="E235" s="13">
        <f>일위대가!F1475</f>
        <v>44</v>
      </c>
      <c r="F235" s="13">
        <f>일위대가!H1475</f>
        <v>1069</v>
      </c>
      <c r="G235" s="13">
        <f>일위대가!J1475</f>
        <v>2</v>
      </c>
      <c r="H235" s="13">
        <f t="shared" si="3"/>
        <v>1115</v>
      </c>
      <c r="I235" s="8" t="s">
        <v>3070</v>
      </c>
      <c r="J235" s="8" t="s">
        <v>52</v>
      </c>
      <c r="K235" s="2" t="s">
        <v>52</v>
      </c>
      <c r="L235" s="2" t="s">
        <v>52</v>
      </c>
      <c r="M235" s="2" t="s">
        <v>52</v>
      </c>
      <c r="N235" s="2" t="s">
        <v>52</v>
      </c>
    </row>
    <row r="236" spans="1:14" ht="30" customHeight="1">
      <c r="A236" s="8" t="s">
        <v>1903</v>
      </c>
      <c r="B236" s="8" t="s">
        <v>1902</v>
      </c>
      <c r="C236" s="8" t="s">
        <v>52</v>
      </c>
      <c r="D236" s="8" t="s">
        <v>255</v>
      </c>
      <c r="E236" s="13">
        <f>일위대가!F1480</f>
        <v>0</v>
      </c>
      <c r="F236" s="13">
        <f>일위대가!H1480</f>
        <v>6636</v>
      </c>
      <c r="G236" s="13">
        <f>일위대가!J1480</f>
        <v>265</v>
      </c>
      <c r="H236" s="13">
        <f t="shared" si="3"/>
        <v>6901</v>
      </c>
      <c r="I236" s="8" t="s">
        <v>3082</v>
      </c>
      <c r="J236" s="8" t="s">
        <v>52</v>
      </c>
      <c r="K236" s="2" t="s">
        <v>52</v>
      </c>
      <c r="L236" s="2" t="s">
        <v>52</v>
      </c>
      <c r="M236" s="2" t="s">
        <v>52</v>
      </c>
      <c r="N236" s="2" t="s">
        <v>52</v>
      </c>
    </row>
    <row r="237" spans="1:14" ht="30" customHeight="1">
      <c r="A237" s="8" t="s">
        <v>1908</v>
      </c>
      <c r="B237" s="8" t="s">
        <v>1907</v>
      </c>
      <c r="C237" s="8" t="s">
        <v>1265</v>
      </c>
      <c r="D237" s="8" t="s">
        <v>123</v>
      </c>
      <c r="E237" s="13">
        <f>일위대가!F1486</f>
        <v>0</v>
      </c>
      <c r="F237" s="13">
        <f>일위대가!H1486</f>
        <v>38882</v>
      </c>
      <c r="G237" s="13">
        <f>일위대가!J1486</f>
        <v>0</v>
      </c>
      <c r="H237" s="13">
        <f t="shared" si="3"/>
        <v>38882</v>
      </c>
      <c r="I237" s="8" t="s">
        <v>3087</v>
      </c>
      <c r="J237" s="8" t="s">
        <v>52</v>
      </c>
      <c r="K237" s="2" t="s">
        <v>52</v>
      </c>
      <c r="L237" s="2" t="s">
        <v>52</v>
      </c>
      <c r="M237" s="2" t="s">
        <v>52</v>
      </c>
      <c r="N237" s="2" t="s">
        <v>52</v>
      </c>
    </row>
    <row r="238" spans="1:14" ht="30" customHeight="1">
      <c r="A238" s="8" t="s">
        <v>1911</v>
      </c>
      <c r="B238" s="8" t="s">
        <v>1910</v>
      </c>
      <c r="C238" s="8" t="s">
        <v>233</v>
      </c>
      <c r="D238" s="8" t="s">
        <v>70</v>
      </c>
      <c r="E238" s="13">
        <f>일위대가!F1491</f>
        <v>0</v>
      </c>
      <c r="F238" s="13">
        <f>일위대가!H1491</f>
        <v>12989</v>
      </c>
      <c r="G238" s="13">
        <f>일위대가!J1491</f>
        <v>0</v>
      </c>
      <c r="H238" s="13">
        <f t="shared" si="3"/>
        <v>12989</v>
      </c>
      <c r="I238" s="8" t="s">
        <v>3095</v>
      </c>
      <c r="J238" s="8" t="s">
        <v>52</v>
      </c>
      <c r="K238" s="2" t="s">
        <v>52</v>
      </c>
      <c r="L238" s="2" t="s">
        <v>52</v>
      </c>
      <c r="M238" s="2" t="s">
        <v>52</v>
      </c>
      <c r="N238" s="2" t="s">
        <v>52</v>
      </c>
    </row>
    <row r="239" spans="1:14" ht="30" customHeight="1">
      <c r="A239" s="8" t="s">
        <v>3092</v>
      </c>
      <c r="B239" s="8" t="s">
        <v>3090</v>
      </c>
      <c r="C239" s="8" t="s">
        <v>3091</v>
      </c>
      <c r="D239" s="8" t="s">
        <v>123</v>
      </c>
      <c r="E239" s="13">
        <f>일위대가!F1495</f>
        <v>0</v>
      </c>
      <c r="F239" s="13">
        <f>일위대가!H1495</f>
        <v>38882</v>
      </c>
      <c r="G239" s="13">
        <f>일위대가!J1495</f>
        <v>0</v>
      </c>
      <c r="H239" s="13">
        <f t="shared" si="3"/>
        <v>38882</v>
      </c>
      <c r="I239" s="8" t="s">
        <v>3099</v>
      </c>
      <c r="J239" s="8" t="s">
        <v>52</v>
      </c>
      <c r="K239" s="2" t="s">
        <v>52</v>
      </c>
      <c r="L239" s="2" t="s">
        <v>52</v>
      </c>
      <c r="M239" s="2" t="s">
        <v>52</v>
      </c>
      <c r="N239" s="2" t="s">
        <v>52</v>
      </c>
    </row>
    <row r="240" spans="1:14" ht="30" customHeight="1">
      <c r="A240" s="8" t="s">
        <v>1918</v>
      </c>
      <c r="B240" s="8" t="s">
        <v>1917</v>
      </c>
      <c r="C240" s="8" t="s">
        <v>233</v>
      </c>
      <c r="D240" s="8" t="s">
        <v>70</v>
      </c>
      <c r="E240" s="13">
        <f>일위대가!F1500</f>
        <v>0</v>
      </c>
      <c r="F240" s="13">
        <f>일위대가!H1500</f>
        <v>18435</v>
      </c>
      <c r="G240" s="13">
        <f>일위대가!J1500</f>
        <v>0</v>
      </c>
      <c r="H240" s="13">
        <f t="shared" si="3"/>
        <v>18435</v>
      </c>
      <c r="I240" s="8" t="s">
        <v>3102</v>
      </c>
      <c r="J240" s="8" t="s">
        <v>52</v>
      </c>
      <c r="K240" s="2" t="s">
        <v>52</v>
      </c>
      <c r="L240" s="2" t="s">
        <v>52</v>
      </c>
      <c r="M240" s="2" t="s">
        <v>52</v>
      </c>
      <c r="N240" s="2" t="s">
        <v>52</v>
      </c>
    </row>
    <row r="241" spans="1:14" ht="30" customHeight="1">
      <c r="A241" s="8" t="s">
        <v>1924</v>
      </c>
      <c r="B241" s="8" t="s">
        <v>1469</v>
      </c>
      <c r="C241" s="8" t="s">
        <v>1923</v>
      </c>
      <c r="D241" s="8" t="s">
        <v>70</v>
      </c>
      <c r="E241" s="13">
        <f>일위대가!F1505</f>
        <v>0</v>
      </c>
      <c r="F241" s="13">
        <f>일위대가!H1505</f>
        <v>12736</v>
      </c>
      <c r="G241" s="13">
        <f>일위대가!J1505</f>
        <v>0</v>
      </c>
      <c r="H241" s="13">
        <f t="shared" si="3"/>
        <v>12736</v>
      </c>
      <c r="I241" s="8" t="s">
        <v>3106</v>
      </c>
      <c r="J241" s="8" t="s">
        <v>52</v>
      </c>
      <c r="K241" s="2" t="s">
        <v>52</v>
      </c>
      <c r="L241" s="2" t="s">
        <v>52</v>
      </c>
      <c r="M241" s="2" t="s">
        <v>52</v>
      </c>
      <c r="N241" s="2" t="s">
        <v>52</v>
      </c>
    </row>
    <row r="242" spans="1:14" ht="30" customHeight="1">
      <c r="A242" s="8" t="s">
        <v>1941</v>
      </c>
      <c r="B242" s="8" t="s">
        <v>1940</v>
      </c>
      <c r="C242" s="8" t="s">
        <v>52</v>
      </c>
      <c r="D242" s="8" t="s">
        <v>70</v>
      </c>
      <c r="E242" s="13">
        <f>일위대가!F1511</f>
        <v>0</v>
      </c>
      <c r="F242" s="13">
        <f>일위대가!H1511</f>
        <v>4441</v>
      </c>
      <c r="G242" s="13">
        <f>일위대가!J1511</f>
        <v>0</v>
      </c>
      <c r="H242" s="13">
        <f t="shared" si="3"/>
        <v>4441</v>
      </c>
      <c r="I242" s="8" t="s">
        <v>3110</v>
      </c>
      <c r="J242" s="8" t="s">
        <v>52</v>
      </c>
      <c r="K242" s="2" t="s">
        <v>52</v>
      </c>
      <c r="L242" s="2" t="s">
        <v>52</v>
      </c>
      <c r="M242" s="2" t="s">
        <v>52</v>
      </c>
      <c r="N242" s="2" t="s">
        <v>52</v>
      </c>
    </row>
    <row r="243" spans="1:14" ht="30" customHeight="1">
      <c r="A243" s="8" t="s">
        <v>2061</v>
      </c>
      <c r="B243" s="8" t="s">
        <v>2059</v>
      </c>
      <c r="C243" s="8" t="s">
        <v>2060</v>
      </c>
      <c r="D243" s="8" t="s">
        <v>60</v>
      </c>
      <c r="E243" s="13">
        <f>일위대가!F1517</f>
        <v>0</v>
      </c>
      <c r="F243" s="13">
        <f>일위대가!H1517</f>
        <v>50591</v>
      </c>
      <c r="G243" s="13">
        <f>일위대가!J1517</f>
        <v>1011</v>
      </c>
      <c r="H243" s="13">
        <f t="shared" si="3"/>
        <v>51602</v>
      </c>
      <c r="I243" s="8" t="s">
        <v>3115</v>
      </c>
      <c r="J243" s="8" t="s">
        <v>52</v>
      </c>
      <c r="K243" s="2" t="s">
        <v>52</v>
      </c>
      <c r="L243" s="2" t="s">
        <v>52</v>
      </c>
      <c r="M243" s="2" t="s">
        <v>52</v>
      </c>
      <c r="N243" s="2" t="s">
        <v>52</v>
      </c>
    </row>
    <row r="244" spans="1:14" ht="30" customHeight="1">
      <c r="A244" s="8" t="s">
        <v>2169</v>
      </c>
      <c r="B244" s="8" t="s">
        <v>2168</v>
      </c>
      <c r="C244" s="8" t="s">
        <v>1570</v>
      </c>
      <c r="D244" s="8" t="s">
        <v>221</v>
      </c>
      <c r="E244" s="13">
        <f>일위대가!F1522</f>
        <v>254</v>
      </c>
      <c r="F244" s="13">
        <f>일위대가!H1522</f>
        <v>5639</v>
      </c>
      <c r="G244" s="13">
        <f>일위대가!J1522</f>
        <v>5</v>
      </c>
      <c r="H244" s="13">
        <f t="shared" si="3"/>
        <v>5898</v>
      </c>
      <c r="I244" s="8" t="s">
        <v>3120</v>
      </c>
      <c r="J244" s="8" t="s">
        <v>52</v>
      </c>
      <c r="K244" s="2" t="s">
        <v>52</v>
      </c>
      <c r="L244" s="2" t="s">
        <v>52</v>
      </c>
      <c r="M244" s="2" t="s">
        <v>52</v>
      </c>
      <c r="N244" s="2" t="s">
        <v>52</v>
      </c>
    </row>
    <row r="245" spans="1:14" ht="30" customHeight="1">
      <c r="A245" s="8" t="s">
        <v>2173</v>
      </c>
      <c r="B245" s="8" t="s">
        <v>2171</v>
      </c>
      <c r="C245" s="8" t="s">
        <v>2172</v>
      </c>
      <c r="D245" s="8" t="s">
        <v>70</v>
      </c>
      <c r="E245" s="13">
        <f>일위대가!F1527</f>
        <v>1596</v>
      </c>
      <c r="F245" s="13">
        <f>일위대가!H1527</f>
        <v>6287</v>
      </c>
      <c r="G245" s="13">
        <f>일위대가!J1527</f>
        <v>0</v>
      </c>
      <c r="H245" s="13">
        <f t="shared" si="3"/>
        <v>7883</v>
      </c>
      <c r="I245" s="8" t="s">
        <v>3128</v>
      </c>
      <c r="J245" s="8" t="s">
        <v>52</v>
      </c>
      <c r="K245" s="2" t="s">
        <v>52</v>
      </c>
      <c r="L245" s="2" t="s">
        <v>52</v>
      </c>
      <c r="M245" s="2" t="s">
        <v>52</v>
      </c>
      <c r="N245" s="2" t="s">
        <v>52</v>
      </c>
    </row>
    <row r="246" spans="1:14" ht="30" customHeight="1">
      <c r="A246" s="8" t="s">
        <v>3122</v>
      </c>
      <c r="B246" s="8" t="s">
        <v>3121</v>
      </c>
      <c r="C246" s="8" t="s">
        <v>1570</v>
      </c>
      <c r="D246" s="8" t="s">
        <v>221</v>
      </c>
      <c r="E246" s="13">
        <f>일위대가!F1540</f>
        <v>208</v>
      </c>
      <c r="F246" s="13">
        <f>일위대가!H1540</f>
        <v>4490</v>
      </c>
      <c r="G246" s="13">
        <f>일위대가!J1540</f>
        <v>3</v>
      </c>
      <c r="H246" s="13">
        <f t="shared" si="3"/>
        <v>4701</v>
      </c>
      <c r="I246" s="8" t="s">
        <v>3137</v>
      </c>
      <c r="J246" s="8" t="s">
        <v>52</v>
      </c>
      <c r="K246" s="2" t="s">
        <v>52</v>
      </c>
      <c r="L246" s="2" t="s">
        <v>52</v>
      </c>
      <c r="M246" s="2" t="s">
        <v>52</v>
      </c>
      <c r="N246" s="2" t="s">
        <v>52</v>
      </c>
    </row>
    <row r="247" spans="1:14" ht="30" customHeight="1">
      <c r="A247" s="8" t="s">
        <v>3125</v>
      </c>
      <c r="B247" s="8" t="s">
        <v>3124</v>
      </c>
      <c r="C247" s="8" t="s">
        <v>1570</v>
      </c>
      <c r="D247" s="8" t="s">
        <v>221</v>
      </c>
      <c r="E247" s="13">
        <f>일위대가!F1553</f>
        <v>46</v>
      </c>
      <c r="F247" s="13">
        <f>일위대가!H1553</f>
        <v>1149</v>
      </c>
      <c r="G247" s="13">
        <f>일위대가!J1553</f>
        <v>2</v>
      </c>
      <c r="H247" s="13">
        <f t="shared" si="3"/>
        <v>1197</v>
      </c>
      <c r="I247" s="8" t="s">
        <v>3149</v>
      </c>
      <c r="J247" s="8" t="s">
        <v>52</v>
      </c>
      <c r="K247" s="2" t="s">
        <v>52</v>
      </c>
      <c r="L247" s="2" t="s">
        <v>52</v>
      </c>
      <c r="M247" s="2" t="s">
        <v>52</v>
      </c>
      <c r="N247" s="2" t="s">
        <v>52</v>
      </c>
    </row>
    <row r="248" spans="1:14" ht="30" customHeight="1">
      <c r="A248" s="8" t="s">
        <v>3130</v>
      </c>
      <c r="B248" s="8" t="s">
        <v>3129</v>
      </c>
      <c r="C248" s="8" t="s">
        <v>2172</v>
      </c>
      <c r="D248" s="8" t="s">
        <v>70</v>
      </c>
      <c r="E248" s="13">
        <f>일위대가!F1559</f>
        <v>1596</v>
      </c>
      <c r="F248" s="13">
        <f>일위대가!H1559</f>
        <v>0</v>
      </c>
      <c r="G248" s="13">
        <f>일위대가!J1559</f>
        <v>0</v>
      </c>
      <c r="H248" s="13">
        <f t="shared" si="3"/>
        <v>1596</v>
      </c>
      <c r="I248" s="8" t="s">
        <v>3161</v>
      </c>
      <c r="J248" s="8" t="s">
        <v>52</v>
      </c>
      <c r="K248" s="2" t="s">
        <v>52</v>
      </c>
      <c r="L248" s="2" t="s">
        <v>52</v>
      </c>
      <c r="M248" s="2" t="s">
        <v>52</v>
      </c>
      <c r="N248" s="2" t="s">
        <v>52</v>
      </c>
    </row>
    <row r="249" spans="1:14" ht="30" customHeight="1">
      <c r="A249" s="8" t="s">
        <v>3134</v>
      </c>
      <c r="B249" s="8" t="s">
        <v>3132</v>
      </c>
      <c r="C249" s="8" t="s">
        <v>3133</v>
      </c>
      <c r="D249" s="8" t="s">
        <v>70</v>
      </c>
      <c r="E249" s="13">
        <f>일위대가!F1566</f>
        <v>0</v>
      </c>
      <c r="F249" s="13">
        <f>일위대가!H1566</f>
        <v>6287</v>
      </c>
      <c r="G249" s="13">
        <f>일위대가!J1566</f>
        <v>0</v>
      </c>
      <c r="H249" s="13">
        <f t="shared" si="3"/>
        <v>6287</v>
      </c>
      <c r="I249" s="8" t="s">
        <v>3172</v>
      </c>
      <c r="J249" s="8" t="s">
        <v>52</v>
      </c>
      <c r="K249" s="2" t="s">
        <v>52</v>
      </c>
      <c r="L249" s="2" t="s">
        <v>52</v>
      </c>
      <c r="M249" s="2" t="s">
        <v>52</v>
      </c>
      <c r="N249" s="2" t="s">
        <v>52</v>
      </c>
    </row>
    <row r="250" spans="1:14" ht="30" customHeight="1">
      <c r="A250" s="8" t="s">
        <v>2208</v>
      </c>
      <c r="B250" s="8" t="s">
        <v>2206</v>
      </c>
      <c r="C250" s="8" t="s">
        <v>2207</v>
      </c>
      <c r="D250" s="8" t="s">
        <v>70</v>
      </c>
      <c r="E250" s="13">
        <f>일위대가!F1573</f>
        <v>126</v>
      </c>
      <c r="F250" s="13">
        <f>일위대가!H1573</f>
        <v>1970</v>
      </c>
      <c r="G250" s="13">
        <f>일위대가!J1573</f>
        <v>0</v>
      </c>
      <c r="H250" s="13">
        <f t="shared" si="3"/>
        <v>2096</v>
      </c>
      <c r="I250" s="8" t="s">
        <v>3178</v>
      </c>
      <c r="J250" s="8" t="s">
        <v>52</v>
      </c>
      <c r="K250" s="2" t="s">
        <v>52</v>
      </c>
      <c r="L250" s="2" t="s">
        <v>52</v>
      </c>
      <c r="M250" s="2" t="s">
        <v>52</v>
      </c>
      <c r="N250" s="2" t="s">
        <v>52</v>
      </c>
    </row>
    <row r="251" spans="1:14" ht="30" customHeight="1">
      <c r="A251" s="8" t="s">
        <v>2211</v>
      </c>
      <c r="B251" s="8" t="s">
        <v>2210</v>
      </c>
      <c r="C251" s="8" t="s">
        <v>52</v>
      </c>
      <c r="D251" s="8" t="s">
        <v>70</v>
      </c>
      <c r="E251" s="13">
        <f>일위대가!F1580</f>
        <v>1099</v>
      </c>
      <c r="F251" s="13">
        <f>일위대가!H1580</f>
        <v>0</v>
      </c>
      <c r="G251" s="13">
        <f>일위대가!J1580</f>
        <v>0</v>
      </c>
      <c r="H251" s="13">
        <f t="shared" si="3"/>
        <v>1099</v>
      </c>
      <c r="I251" s="8" t="s">
        <v>3191</v>
      </c>
      <c r="J251" s="8" t="s">
        <v>52</v>
      </c>
      <c r="K251" s="2" t="s">
        <v>52</v>
      </c>
      <c r="L251" s="2" t="s">
        <v>52</v>
      </c>
      <c r="M251" s="2" t="s">
        <v>52</v>
      </c>
      <c r="N251" s="2" t="s">
        <v>52</v>
      </c>
    </row>
    <row r="252" spans="1:14" ht="30" customHeight="1">
      <c r="A252" s="8" t="s">
        <v>2215</v>
      </c>
      <c r="B252" s="8" t="s">
        <v>2213</v>
      </c>
      <c r="C252" s="8" t="s">
        <v>2214</v>
      </c>
      <c r="D252" s="8" t="s">
        <v>70</v>
      </c>
      <c r="E252" s="13">
        <f>일위대가!F1585</f>
        <v>0</v>
      </c>
      <c r="F252" s="13">
        <f>일위대가!H1585</f>
        <v>13741</v>
      </c>
      <c r="G252" s="13">
        <f>일위대가!J1585</f>
        <v>0</v>
      </c>
      <c r="H252" s="13">
        <f t="shared" si="3"/>
        <v>13741</v>
      </c>
      <c r="I252" s="8" t="s">
        <v>3202</v>
      </c>
      <c r="J252" s="8" t="s">
        <v>52</v>
      </c>
      <c r="K252" s="2" t="s">
        <v>52</v>
      </c>
      <c r="L252" s="2" t="s">
        <v>52</v>
      </c>
      <c r="M252" s="2" t="s">
        <v>52</v>
      </c>
      <c r="N252" s="2" t="s">
        <v>52</v>
      </c>
    </row>
    <row r="253" spans="1:14" ht="30" customHeight="1">
      <c r="A253" s="8" t="s">
        <v>2220</v>
      </c>
      <c r="B253" s="8" t="s">
        <v>2206</v>
      </c>
      <c r="C253" s="8" t="s">
        <v>2219</v>
      </c>
      <c r="D253" s="8" t="s">
        <v>70</v>
      </c>
      <c r="E253" s="13">
        <f>일위대가!F1595</f>
        <v>1478</v>
      </c>
      <c r="F253" s="13">
        <f>일위대가!H1595</f>
        <v>7711</v>
      </c>
      <c r="G253" s="13">
        <f>일위대가!J1595</f>
        <v>154</v>
      </c>
      <c r="H253" s="13">
        <f t="shared" si="3"/>
        <v>9343</v>
      </c>
      <c r="I253" s="8" t="s">
        <v>3206</v>
      </c>
      <c r="J253" s="8" t="s">
        <v>52</v>
      </c>
      <c r="K253" s="2" t="s">
        <v>52</v>
      </c>
      <c r="L253" s="2" t="s">
        <v>52</v>
      </c>
      <c r="M253" s="2" t="s">
        <v>52</v>
      </c>
      <c r="N253" s="2" t="s">
        <v>52</v>
      </c>
    </row>
    <row r="254" spans="1:14" ht="30" customHeight="1">
      <c r="A254" s="8" t="s">
        <v>2229</v>
      </c>
      <c r="B254" s="8" t="s">
        <v>2227</v>
      </c>
      <c r="C254" s="8" t="s">
        <v>2228</v>
      </c>
      <c r="D254" s="8" t="s">
        <v>70</v>
      </c>
      <c r="E254" s="13">
        <f>일위대가!F1600</f>
        <v>1060</v>
      </c>
      <c r="F254" s="13">
        <f>일위대가!H1600</f>
        <v>0</v>
      </c>
      <c r="G254" s="13">
        <f>일위대가!J1600</f>
        <v>0</v>
      </c>
      <c r="H254" s="13">
        <f t="shared" si="3"/>
        <v>1060</v>
      </c>
      <c r="I254" s="8" t="s">
        <v>3220</v>
      </c>
      <c r="J254" s="8" t="s">
        <v>52</v>
      </c>
      <c r="K254" s="2" t="s">
        <v>52</v>
      </c>
      <c r="L254" s="2" t="s">
        <v>52</v>
      </c>
      <c r="M254" s="2" t="s">
        <v>52</v>
      </c>
      <c r="N254" s="2" t="s">
        <v>52</v>
      </c>
    </row>
    <row r="255" spans="1:14" ht="30" customHeight="1">
      <c r="A255" s="8" t="s">
        <v>2233</v>
      </c>
      <c r="B255" s="8" t="s">
        <v>2231</v>
      </c>
      <c r="C255" s="8" t="s">
        <v>2232</v>
      </c>
      <c r="D255" s="8" t="s">
        <v>70</v>
      </c>
      <c r="E255" s="13">
        <f>일위대가!F1609</f>
        <v>0</v>
      </c>
      <c r="F255" s="13">
        <f>일위대가!H1609</f>
        <v>7394</v>
      </c>
      <c r="G255" s="13">
        <f>일위대가!J1609</f>
        <v>0</v>
      </c>
      <c r="H255" s="13">
        <f t="shared" si="3"/>
        <v>7394</v>
      </c>
      <c r="I255" s="8" t="s">
        <v>3228</v>
      </c>
      <c r="J255" s="8" t="s">
        <v>52</v>
      </c>
      <c r="K255" s="2" t="s">
        <v>52</v>
      </c>
      <c r="L255" s="2" t="s">
        <v>52</v>
      </c>
      <c r="M255" s="2" t="s">
        <v>52</v>
      </c>
      <c r="N255" s="2" t="s">
        <v>52</v>
      </c>
    </row>
    <row r="256" spans="1:14" ht="30" customHeight="1">
      <c r="A256" s="8" t="s">
        <v>2239</v>
      </c>
      <c r="B256" s="8" t="s">
        <v>2237</v>
      </c>
      <c r="C256" s="8" t="s">
        <v>2238</v>
      </c>
      <c r="D256" s="8" t="s">
        <v>70</v>
      </c>
      <c r="E256" s="13">
        <f>일위대가!F1616</f>
        <v>57</v>
      </c>
      <c r="F256" s="13">
        <f>일위대가!H1616</f>
        <v>1970</v>
      </c>
      <c r="G256" s="13">
        <f>일위대가!J1616</f>
        <v>0</v>
      </c>
      <c r="H256" s="13">
        <f t="shared" si="3"/>
        <v>2027</v>
      </c>
      <c r="I256" s="8" t="s">
        <v>3232</v>
      </c>
      <c r="J256" s="8" t="s">
        <v>52</v>
      </c>
      <c r="K256" s="2" t="s">
        <v>52</v>
      </c>
      <c r="L256" s="2" t="s">
        <v>52</v>
      </c>
      <c r="M256" s="2" t="s">
        <v>52</v>
      </c>
      <c r="N256" s="2" t="s">
        <v>52</v>
      </c>
    </row>
    <row r="257" spans="1:14" ht="30" customHeight="1">
      <c r="A257" s="8" t="s">
        <v>2243</v>
      </c>
      <c r="B257" s="8" t="s">
        <v>2241</v>
      </c>
      <c r="C257" s="8" t="s">
        <v>2242</v>
      </c>
      <c r="D257" s="8" t="s">
        <v>70</v>
      </c>
      <c r="E257" s="13">
        <f>일위대가!F1621</f>
        <v>1165</v>
      </c>
      <c r="F257" s="13">
        <f>일위대가!H1621</f>
        <v>0</v>
      </c>
      <c r="G257" s="13">
        <f>일위대가!J1621</f>
        <v>0</v>
      </c>
      <c r="H257" s="13">
        <f t="shared" si="3"/>
        <v>1165</v>
      </c>
      <c r="I257" s="8" t="s">
        <v>3240</v>
      </c>
      <c r="J257" s="8" t="s">
        <v>52</v>
      </c>
      <c r="K257" s="2" t="s">
        <v>52</v>
      </c>
      <c r="L257" s="2" t="s">
        <v>52</v>
      </c>
      <c r="M257" s="2" t="s">
        <v>52</v>
      </c>
      <c r="N257" s="2" t="s">
        <v>52</v>
      </c>
    </row>
    <row r="258" spans="1:14" ht="30" customHeight="1">
      <c r="A258" s="8" t="s">
        <v>2246</v>
      </c>
      <c r="B258" s="8" t="s">
        <v>2231</v>
      </c>
      <c r="C258" s="8" t="s">
        <v>2245</v>
      </c>
      <c r="D258" s="8" t="s">
        <v>70</v>
      </c>
      <c r="E258" s="13">
        <f>일위대가!F1628</f>
        <v>0</v>
      </c>
      <c r="F258" s="13">
        <f>일위대가!H1628</f>
        <v>4929</v>
      </c>
      <c r="G258" s="13">
        <f>일위대가!J1628</f>
        <v>0</v>
      </c>
      <c r="H258" s="13">
        <f t="shared" si="3"/>
        <v>4929</v>
      </c>
      <c r="I258" s="8" t="s">
        <v>3246</v>
      </c>
      <c r="J258" s="8" t="s">
        <v>52</v>
      </c>
      <c r="K258" s="2" t="s">
        <v>52</v>
      </c>
      <c r="L258" s="2" t="s">
        <v>52</v>
      </c>
      <c r="M258" s="2" t="s">
        <v>52</v>
      </c>
      <c r="N258" s="2" t="s">
        <v>52</v>
      </c>
    </row>
    <row r="259" spans="1:14" ht="30" customHeight="1">
      <c r="A259" s="8" t="s">
        <v>2250</v>
      </c>
      <c r="B259" s="8" t="s">
        <v>2237</v>
      </c>
      <c r="C259" s="8" t="s">
        <v>2219</v>
      </c>
      <c r="D259" s="8" t="s">
        <v>70</v>
      </c>
      <c r="E259" s="13">
        <f>일위대가!F1638</f>
        <v>849</v>
      </c>
      <c r="F259" s="13">
        <f>일위대가!H1638</f>
        <v>7711</v>
      </c>
      <c r="G259" s="13">
        <f>일위대가!J1638</f>
        <v>154</v>
      </c>
      <c r="H259" s="13">
        <f t="shared" si="3"/>
        <v>8714</v>
      </c>
      <c r="I259" s="8" t="s">
        <v>3250</v>
      </c>
      <c r="J259" s="8" t="s">
        <v>52</v>
      </c>
      <c r="K259" s="2" t="s">
        <v>52</v>
      </c>
      <c r="L259" s="2" t="s">
        <v>52</v>
      </c>
      <c r="M259" s="2" t="s">
        <v>52</v>
      </c>
      <c r="N259" s="2" t="s">
        <v>52</v>
      </c>
    </row>
    <row r="260" spans="1:14" ht="30" customHeight="1">
      <c r="A260" s="8" t="s">
        <v>2264</v>
      </c>
      <c r="B260" s="8" t="s">
        <v>2263</v>
      </c>
      <c r="C260" s="8" t="s">
        <v>731</v>
      </c>
      <c r="D260" s="8" t="s">
        <v>70</v>
      </c>
      <c r="E260" s="13">
        <f>일위대가!F1644</f>
        <v>0</v>
      </c>
      <c r="F260" s="13">
        <f>일위대가!H1644</f>
        <v>11712</v>
      </c>
      <c r="G260" s="13">
        <f>일위대가!J1644</f>
        <v>117</v>
      </c>
      <c r="H260" s="13">
        <f t="shared" ref="H260:H323" si="4">E260+F260+G260</f>
        <v>11829</v>
      </c>
      <c r="I260" s="8" t="s">
        <v>3259</v>
      </c>
      <c r="J260" s="8" t="s">
        <v>52</v>
      </c>
      <c r="K260" s="2" t="s">
        <v>52</v>
      </c>
      <c r="L260" s="2" t="s">
        <v>52</v>
      </c>
      <c r="M260" s="2" t="s">
        <v>52</v>
      </c>
      <c r="N260" s="2" t="s">
        <v>52</v>
      </c>
    </row>
    <row r="261" spans="1:14" ht="30" customHeight="1">
      <c r="A261" s="8" t="s">
        <v>2269</v>
      </c>
      <c r="B261" s="8" t="s">
        <v>2206</v>
      </c>
      <c r="C261" s="8" t="s">
        <v>2268</v>
      </c>
      <c r="D261" s="8" t="s">
        <v>70</v>
      </c>
      <c r="E261" s="13">
        <f>일위대가!F1652</f>
        <v>126</v>
      </c>
      <c r="F261" s="13">
        <f>일위대가!H1652</f>
        <v>2364</v>
      </c>
      <c r="G261" s="13">
        <f>일위대가!J1652</f>
        <v>0</v>
      </c>
      <c r="H261" s="13">
        <f t="shared" si="4"/>
        <v>2490</v>
      </c>
      <c r="I261" s="8" t="s">
        <v>3264</v>
      </c>
      <c r="J261" s="8" t="s">
        <v>52</v>
      </c>
      <c r="K261" s="2" t="s">
        <v>52</v>
      </c>
      <c r="L261" s="2" t="s">
        <v>52</v>
      </c>
      <c r="M261" s="2" t="s">
        <v>52</v>
      </c>
      <c r="N261" s="2" t="s">
        <v>52</v>
      </c>
    </row>
    <row r="262" spans="1:14" ht="30" customHeight="1">
      <c r="A262" s="8" t="s">
        <v>2273</v>
      </c>
      <c r="B262" s="8" t="s">
        <v>2263</v>
      </c>
      <c r="C262" s="8" t="s">
        <v>734</v>
      </c>
      <c r="D262" s="8" t="s">
        <v>70</v>
      </c>
      <c r="E262" s="13">
        <f>일위대가!F1659</f>
        <v>0</v>
      </c>
      <c r="F262" s="13">
        <f>일위대가!H1659</f>
        <v>14054</v>
      </c>
      <c r="G262" s="13">
        <f>일위대가!J1659</f>
        <v>117</v>
      </c>
      <c r="H262" s="13">
        <f t="shared" si="4"/>
        <v>14171</v>
      </c>
      <c r="I262" s="8" t="s">
        <v>3271</v>
      </c>
      <c r="J262" s="8" t="s">
        <v>52</v>
      </c>
      <c r="K262" s="2" t="s">
        <v>52</v>
      </c>
      <c r="L262" s="2" t="s">
        <v>52</v>
      </c>
      <c r="M262" s="2" t="s">
        <v>52</v>
      </c>
      <c r="N262" s="2" t="s">
        <v>52</v>
      </c>
    </row>
    <row r="263" spans="1:14" ht="30" customHeight="1">
      <c r="A263" s="8" t="s">
        <v>2280</v>
      </c>
      <c r="B263" s="8" t="s">
        <v>2278</v>
      </c>
      <c r="C263" s="8" t="s">
        <v>2279</v>
      </c>
      <c r="D263" s="8" t="s">
        <v>70</v>
      </c>
      <c r="E263" s="13">
        <f>일위대가!F1666</f>
        <v>1195</v>
      </c>
      <c r="F263" s="13">
        <f>일위대가!H1666</f>
        <v>0</v>
      </c>
      <c r="G263" s="13">
        <f>일위대가!J1666</f>
        <v>0</v>
      </c>
      <c r="H263" s="13">
        <f t="shared" si="4"/>
        <v>1195</v>
      </c>
      <c r="I263" s="8" t="s">
        <v>3277</v>
      </c>
      <c r="J263" s="8" t="s">
        <v>52</v>
      </c>
      <c r="K263" s="2" t="s">
        <v>52</v>
      </c>
      <c r="L263" s="2" t="s">
        <v>52</v>
      </c>
      <c r="M263" s="2" t="s">
        <v>52</v>
      </c>
      <c r="N263" s="2" t="s">
        <v>52</v>
      </c>
    </row>
    <row r="264" spans="1:14" ht="30" customHeight="1">
      <c r="A264" s="8" t="s">
        <v>2283</v>
      </c>
      <c r="B264" s="8" t="s">
        <v>2282</v>
      </c>
      <c r="C264" s="8" t="s">
        <v>2279</v>
      </c>
      <c r="D264" s="8" t="s">
        <v>70</v>
      </c>
      <c r="E264" s="13">
        <f>일위대가!F1671</f>
        <v>0</v>
      </c>
      <c r="F264" s="13">
        <f>일위대가!H1671</f>
        <v>6597</v>
      </c>
      <c r="G264" s="13">
        <f>일위대가!J1671</f>
        <v>0</v>
      </c>
      <c r="H264" s="13">
        <f t="shared" si="4"/>
        <v>6597</v>
      </c>
      <c r="I264" s="8" t="s">
        <v>3285</v>
      </c>
      <c r="J264" s="8" t="s">
        <v>52</v>
      </c>
      <c r="K264" s="2" t="s">
        <v>52</v>
      </c>
      <c r="L264" s="2" t="s">
        <v>52</v>
      </c>
      <c r="M264" s="2" t="s">
        <v>52</v>
      </c>
      <c r="N264" s="2" t="s">
        <v>52</v>
      </c>
    </row>
    <row r="265" spans="1:14" ht="30" customHeight="1">
      <c r="A265" s="8" t="s">
        <v>2294</v>
      </c>
      <c r="B265" s="8" t="s">
        <v>2292</v>
      </c>
      <c r="C265" s="8" t="s">
        <v>2293</v>
      </c>
      <c r="D265" s="8" t="s">
        <v>70</v>
      </c>
      <c r="E265" s="13">
        <f>일위대가!F1675</f>
        <v>3477</v>
      </c>
      <c r="F265" s="13">
        <f>일위대가!H1675</f>
        <v>7586</v>
      </c>
      <c r="G265" s="13">
        <f>일위대가!J1675</f>
        <v>650</v>
      </c>
      <c r="H265" s="13">
        <f t="shared" si="4"/>
        <v>11713</v>
      </c>
      <c r="I265" s="8" t="s">
        <v>3289</v>
      </c>
      <c r="J265" s="8" t="s">
        <v>52</v>
      </c>
      <c r="K265" s="2" t="s">
        <v>52</v>
      </c>
      <c r="L265" s="2" t="s">
        <v>52</v>
      </c>
      <c r="M265" s="2" t="s">
        <v>52</v>
      </c>
      <c r="N265" s="2" t="s">
        <v>52</v>
      </c>
    </row>
    <row r="266" spans="1:14" ht="30" customHeight="1">
      <c r="A266" s="8" t="s">
        <v>3292</v>
      </c>
      <c r="B266" s="8" t="s">
        <v>2292</v>
      </c>
      <c r="C266" s="8" t="s">
        <v>3290</v>
      </c>
      <c r="D266" s="8" t="s">
        <v>3291</v>
      </c>
      <c r="E266" s="13">
        <f>일위대가!F1682</f>
        <v>34772</v>
      </c>
      <c r="F266" s="13">
        <f>일위대가!H1682</f>
        <v>75860</v>
      </c>
      <c r="G266" s="13">
        <f>일위대가!J1682</f>
        <v>6500</v>
      </c>
      <c r="H266" s="13">
        <f t="shared" si="4"/>
        <v>117132</v>
      </c>
      <c r="I266" s="8" t="s">
        <v>3295</v>
      </c>
      <c r="J266" s="8" t="s">
        <v>52</v>
      </c>
      <c r="K266" s="2" t="s">
        <v>52</v>
      </c>
      <c r="L266" s="2" t="s">
        <v>52</v>
      </c>
      <c r="M266" s="2" t="s">
        <v>52</v>
      </c>
      <c r="N266" s="2" t="s">
        <v>52</v>
      </c>
    </row>
    <row r="267" spans="1:14" ht="30" customHeight="1">
      <c r="A267" s="8" t="s">
        <v>3311</v>
      </c>
      <c r="B267" s="8" t="s">
        <v>2579</v>
      </c>
      <c r="C267" s="8" t="s">
        <v>3312</v>
      </c>
      <c r="D267" s="8" t="s">
        <v>1164</v>
      </c>
      <c r="E267" s="13">
        <f>일위대가!F1689</f>
        <v>8907</v>
      </c>
      <c r="F267" s="13">
        <f>일위대가!H1689</f>
        <v>33064</v>
      </c>
      <c r="G267" s="13">
        <f>일위대가!J1689</f>
        <v>6705</v>
      </c>
      <c r="H267" s="13">
        <f t="shared" si="4"/>
        <v>48676</v>
      </c>
      <c r="I267" s="8" t="s">
        <v>3313</v>
      </c>
      <c r="J267" s="8" t="s">
        <v>52</v>
      </c>
      <c r="K267" s="2" t="s">
        <v>2519</v>
      </c>
      <c r="L267" s="2" t="s">
        <v>52</v>
      </c>
      <c r="M267" s="2" t="s">
        <v>52</v>
      </c>
      <c r="N267" s="2" t="s">
        <v>62</v>
      </c>
    </row>
    <row r="268" spans="1:14" ht="30" customHeight="1">
      <c r="A268" s="8" t="s">
        <v>2304</v>
      </c>
      <c r="B268" s="8" t="s">
        <v>2292</v>
      </c>
      <c r="C268" s="8" t="s">
        <v>2303</v>
      </c>
      <c r="D268" s="8" t="s">
        <v>255</v>
      </c>
      <c r="E268" s="13">
        <f>일위대가!F1693</f>
        <v>433</v>
      </c>
      <c r="F268" s="13">
        <f>일위대가!H1693</f>
        <v>204</v>
      </c>
      <c r="G268" s="13">
        <f>일위대가!J1693</f>
        <v>17</v>
      </c>
      <c r="H268" s="13">
        <f t="shared" si="4"/>
        <v>654</v>
      </c>
      <c r="I268" s="8" t="s">
        <v>3322</v>
      </c>
      <c r="J268" s="8" t="s">
        <v>52</v>
      </c>
      <c r="K268" s="2" t="s">
        <v>52</v>
      </c>
      <c r="L268" s="2" t="s">
        <v>52</v>
      </c>
      <c r="M268" s="2" t="s">
        <v>52</v>
      </c>
      <c r="N268" s="2" t="s">
        <v>52</v>
      </c>
    </row>
    <row r="269" spans="1:14" ht="30" customHeight="1">
      <c r="A269" s="8" t="s">
        <v>3324</v>
      </c>
      <c r="B269" s="8" t="s">
        <v>2292</v>
      </c>
      <c r="C269" s="8" t="s">
        <v>3323</v>
      </c>
      <c r="D269" s="8" t="s">
        <v>3291</v>
      </c>
      <c r="E269" s="13">
        <f>일위대가!F1700</f>
        <v>28890</v>
      </c>
      <c r="F269" s="13">
        <f>일위대가!H1700</f>
        <v>13650</v>
      </c>
      <c r="G269" s="13">
        <f>일위대가!J1700</f>
        <v>1170</v>
      </c>
      <c r="H269" s="13">
        <f t="shared" si="4"/>
        <v>43710</v>
      </c>
      <c r="I269" s="8" t="s">
        <v>3327</v>
      </c>
      <c r="J269" s="8" t="s">
        <v>52</v>
      </c>
      <c r="K269" s="2" t="s">
        <v>52</v>
      </c>
      <c r="L269" s="2" t="s">
        <v>52</v>
      </c>
      <c r="M269" s="2" t="s">
        <v>52</v>
      </c>
      <c r="N269" s="2" t="s">
        <v>52</v>
      </c>
    </row>
    <row r="270" spans="1:14" ht="30" customHeight="1">
      <c r="A270" s="8" t="s">
        <v>2313</v>
      </c>
      <c r="B270" s="8" t="s">
        <v>2311</v>
      </c>
      <c r="C270" s="8" t="s">
        <v>2312</v>
      </c>
      <c r="D270" s="8" t="s">
        <v>70</v>
      </c>
      <c r="E270" s="13">
        <f>일위대가!F1706</f>
        <v>724</v>
      </c>
      <c r="F270" s="13">
        <f>일위대가!H1706</f>
        <v>12557</v>
      </c>
      <c r="G270" s="13">
        <f>일위대가!J1706</f>
        <v>0</v>
      </c>
      <c r="H270" s="13">
        <f t="shared" si="4"/>
        <v>13281</v>
      </c>
      <c r="I270" s="8" t="s">
        <v>3337</v>
      </c>
      <c r="J270" s="8" t="s">
        <v>52</v>
      </c>
      <c r="K270" s="2" t="s">
        <v>52</v>
      </c>
      <c r="L270" s="2" t="s">
        <v>52</v>
      </c>
      <c r="M270" s="2" t="s">
        <v>52</v>
      </c>
      <c r="N270" s="2" t="s">
        <v>52</v>
      </c>
    </row>
    <row r="271" spans="1:14" ht="30" customHeight="1">
      <c r="A271" s="8" t="s">
        <v>2326</v>
      </c>
      <c r="B271" s="8" t="s">
        <v>2325</v>
      </c>
      <c r="C271" s="8" t="s">
        <v>52</v>
      </c>
      <c r="D271" s="8" t="s">
        <v>70</v>
      </c>
      <c r="E271" s="13">
        <f>일위대가!F1712</f>
        <v>0</v>
      </c>
      <c r="F271" s="13">
        <f>일위대가!H1712</f>
        <v>10734</v>
      </c>
      <c r="G271" s="13">
        <f>일위대가!J1712</f>
        <v>322</v>
      </c>
      <c r="H271" s="13">
        <f t="shared" si="4"/>
        <v>11056</v>
      </c>
      <c r="I271" s="8" t="s">
        <v>3344</v>
      </c>
      <c r="J271" s="8" t="s">
        <v>52</v>
      </c>
      <c r="K271" s="2" t="s">
        <v>52</v>
      </c>
      <c r="L271" s="2" t="s">
        <v>52</v>
      </c>
      <c r="M271" s="2" t="s">
        <v>52</v>
      </c>
      <c r="N271" s="2" t="s">
        <v>52</v>
      </c>
    </row>
    <row r="272" spans="1:14" ht="30" customHeight="1">
      <c r="A272" s="8" t="s">
        <v>2347</v>
      </c>
      <c r="B272" s="8" t="s">
        <v>2345</v>
      </c>
      <c r="C272" s="8" t="s">
        <v>2346</v>
      </c>
      <c r="D272" s="8" t="s">
        <v>70</v>
      </c>
      <c r="E272" s="13">
        <f>일위대가!F1717</f>
        <v>0</v>
      </c>
      <c r="F272" s="13">
        <f>일위대가!H1717</f>
        <v>12061</v>
      </c>
      <c r="G272" s="13">
        <f>일위대가!J1717</f>
        <v>0</v>
      </c>
      <c r="H272" s="13">
        <f t="shared" si="4"/>
        <v>12061</v>
      </c>
      <c r="I272" s="8" t="s">
        <v>3349</v>
      </c>
      <c r="J272" s="8" t="s">
        <v>52</v>
      </c>
      <c r="K272" s="2" t="s">
        <v>52</v>
      </c>
      <c r="L272" s="2" t="s">
        <v>52</v>
      </c>
      <c r="M272" s="2" t="s">
        <v>52</v>
      </c>
      <c r="N272" s="2" t="s">
        <v>52</v>
      </c>
    </row>
    <row r="273" spans="1:14" ht="30" customHeight="1">
      <c r="A273" s="8" t="s">
        <v>2356</v>
      </c>
      <c r="B273" s="8" t="s">
        <v>2354</v>
      </c>
      <c r="C273" s="8" t="s">
        <v>2355</v>
      </c>
      <c r="D273" s="8" t="s">
        <v>70</v>
      </c>
      <c r="E273" s="13">
        <f>일위대가!F1722</f>
        <v>0</v>
      </c>
      <c r="F273" s="13">
        <f>일위대가!H1722</f>
        <v>7703</v>
      </c>
      <c r="G273" s="13">
        <f>일위대가!J1722</f>
        <v>0</v>
      </c>
      <c r="H273" s="13">
        <f t="shared" si="4"/>
        <v>7703</v>
      </c>
      <c r="I273" s="8" t="s">
        <v>3353</v>
      </c>
      <c r="J273" s="8" t="s">
        <v>52</v>
      </c>
      <c r="K273" s="2" t="s">
        <v>52</v>
      </c>
      <c r="L273" s="2" t="s">
        <v>52</v>
      </c>
      <c r="M273" s="2" t="s">
        <v>52</v>
      </c>
      <c r="N273" s="2" t="s">
        <v>52</v>
      </c>
    </row>
    <row r="274" spans="1:14" ht="30" customHeight="1">
      <c r="A274" s="8" t="s">
        <v>2373</v>
      </c>
      <c r="B274" s="8" t="s">
        <v>2371</v>
      </c>
      <c r="C274" s="8" t="s">
        <v>2372</v>
      </c>
      <c r="D274" s="8" t="s">
        <v>70</v>
      </c>
      <c r="E274" s="13">
        <f>일위대가!F1727</f>
        <v>0</v>
      </c>
      <c r="F274" s="13">
        <f>일위대가!H1727</f>
        <v>1957</v>
      </c>
      <c r="G274" s="13">
        <f>일위대가!J1727</f>
        <v>0</v>
      </c>
      <c r="H274" s="13">
        <f t="shared" si="4"/>
        <v>1957</v>
      </c>
      <c r="I274" s="8" t="s">
        <v>3357</v>
      </c>
      <c r="J274" s="8" t="s">
        <v>52</v>
      </c>
      <c r="K274" s="2" t="s">
        <v>52</v>
      </c>
      <c r="L274" s="2" t="s">
        <v>52</v>
      </c>
      <c r="M274" s="2" t="s">
        <v>52</v>
      </c>
      <c r="N274" s="2" t="s">
        <v>52</v>
      </c>
    </row>
    <row r="275" spans="1:14" ht="30" customHeight="1">
      <c r="A275" s="8" t="s">
        <v>2378</v>
      </c>
      <c r="B275" s="8" t="s">
        <v>2371</v>
      </c>
      <c r="C275" s="8" t="s">
        <v>2346</v>
      </c>
      <c r="D275" s="8" t="s">
        <v>70</v>
      </c>
      <c r="E275" s="13">
        <f>일위대가!F1732</f>
        <v>0</v>
      </c>
      <c r="F275" s="13">
        <f>일위대가!H1732</f>
        <v>2272</v>
      </c>
      <c r="G275" s="13">
        <f>일위대가!J1732</f>
        <v>0</v>
      </c>
      <c r="H275" s="13">
        <f t="shared" si="4"/>
        <v>2272</v>
      </c>
      <c r="I275" s="8" t="s">
        <v>3361</v>
      </c>
      <c r="J275" s="8" t="s">
        <v>52</v>
      </c>
      <c r="K275" s="2" t="s">
        <v>52</v>
      </c>
      <c r="L275" s="2" t="s">
        <v>52</v>
      </c>
      <c r="M275" s="2" t="s">
        <v>52</v>
      </c>
      <c r="N275" s="2" t="s">
        <v>52</v>
      </c>
    </row>
    <row r="276" spans="1:14" ht="30" customHeight="1">
      <c r="A276" s="8" t="s">
        <v>2387</v>
      </c>
      <c r="B276" s="8" t="s">
        <v>2386</v>
      </c>
      <c r="C276" s="8" t="s">
        <v>330</v>
      </c>
      <c r="D276" s="8" t="s">
        <v>70</v>
      </c>
      <c r="E276" s="13">
        <f>일위대가!F1737</f>
        <v>0</v>
      </c>
      <c r="F276" s="13">
        <f>일위대가!H1737</f>
        <v>1073</v>
      </c>
      <c r="G276" s="13">
        <f>일위대가!J1737</f>
        <v>0</v>
      </c>
      <c r="H276" s="13">
        <f t="shared" si="4"/>
        <v>1073</v>
      </c>
      <c r="I276" s="8" t="s">
        <v>3365</v>
      </c>
      <c r="J276" s="8" t="s">
        <v>52</v>
      </c>
      <c r="K276" s="2" t="s">
        <v>52</v>
      </c>
      <c r="L276" s="2" t="s">
        <v>52</v>
      </c>
      <c r="M276" s="2" t="s">
        <v>52</v>
      </c>
      <c r="N276" s="2" t="s">
        <v>52</v>
      </c>
    </row>
    <row r="277" spans="1:14" ht="30" customHeight="1">
      <c r="A277" s="8" t="s">
        <v>2461</v>
      </c>
      <c r="B277" s="8" t="s">
        <v>2459</v>
      </c>
      <c r="C277" s="8" t="s">
        <v>2460</v>
      </c>
      <c r="D277" s="8" t="s">
        <v>70</v>
      </c>
      <c r="E277" s="13">
        <f>일위대가!F1743</f>
        <v>0</v>
      </c>
      <c r="F277" s="13">
        <f>일위대가!H1743</f>
        <v>24604</v>
      </c>
      <c r="G277" s="13">
        <f>일위대가!J1743</f>
        <v>984</v>
      </c>
      <c r="H277" s="13">
        <f t="shared" si="4"/>
        <v>25588</v>
      </c>
      <c r="I277" s="8" t="s">
        <v>3369</v>
      </c>
      <c r="J277" s="8" t="s">
        <v>52</v>
      </c>
      <c r="K277" s="2" t="s">
        <v>52</v>
      </c>
      <c r="L277" s="2" t="s">
        <v>52</v>
      </c>
      <c r="M277" s="2" t="s">
        <v>52</v>
      </c>
      <c r="N277" s="2" t="s">
        <v>52</v>
      </c>
    </row>
    <row r="278" spans="1:14" ht="30" customHeight="1">
      <c r="A278" s="8" t="s">
        <v>2471</v>
      </c>
      <c r="B278" s="8" t="s">
        <v>2469</v>
      </c>
      <c r="C278" s="8" t="s">
        <v>2470</v>
      </c>
      <c r="D278" s="8" t="s">
        <v>70</v>
      </c>
      <c r="E278" s="13">
        <f>일위대가!F1749</f>
        <v>0</v>
      </c>
      <c r="F278" s="13">
        <f>일위대가!H1749</f>
        <v>40578</v>
      </c>
      <c r="G278" s="13">
        <f>일위대가!J1749</f>
        <v>811</v>
      </c>
      <c r="H278" s="13">
        <f t="shared" si="4"/>
        <v>41389</v>
      </c>
      <c r="I278" s="8" t="s">
        <v>3374</v>
      </c>
      <c r="J278" s="8" t="s">
        <v>52</v>
      </c>
      <c r="K278" s="2" t="s">
        <v>52</v>
      </c>
      <c r="L278" s="2" t="s">
        <v>52</v>
      </c>
      <c r="M278" s="2" t="s">
        <v>52</v>
      </c>
      <c r="N278" s="2" t="s">
        <v>52</v>
      </c>
    </row>
    <row r="279" spans="1:14" ht="30" customHeight="1">
      <c r="A279" s="8" t="s">
        <v>3379</v>
      </c>
      <c r="B279" s="8" t="s">
        <v>2579</v>
      </c>
      <c r="C279" s="8" t="s">
        <v>3380</v>
      </c>
      <c r="D279" s="8" t="s">
        <v>1164</v>
      </c>
      <c r="E279" s="13">
        <f>일위대가!F1756</f>
        <v>16567</v>
      </c>
      <c r="F279" s="13">
        <f>일위대가!H1756</f>
        <v>33064</v>
      </c>
      <c r="G279" s="13">
        <f>일위대가!J1756</f>
        <v>9285</v>
      </c>
      <c r="H279" s="13">
        <f t="shared" si="4"/>
        <v>58916</v>
      </c>
      <c r="I279" s="8" t="s">
        <v>3381</v>
      </c>
      <c r="J279" s="8" t="s">
        <v>52</v>
      </c>
      <c r="K279" s="2" t="s">
        <v>2519</v>
      </c>
      <c r="L279" s="2" t="s">
        <v>52</v>
      </c>
      <c r="M279" s="2" t="s">
        <v>52</v>
      </c>
      <c r="N279" s="2" t="s">
        <v>62</v>
      </c>
    </row>
    <row r="280" spans="1:14" ht="30" customHeight="1">
      <c r="A280" s="8" t="s">
        <v>3388</v>
      </c>
      <c r="B280" s="8" t="s">
        <v>3389</v>
      </c>
      <c r="C280" s="8" t="s">
        <v>3390</v>
      </c>
      <c r="D280" s="8" t="s">
        <v>1164</v>
      </c>
      <c r="E280" s="13">
        <f>일위대가!F1763</f>
        <v>29606</v>
      </c>
      <c r="F280" s="13">
        <f>일위대가!H1763</f>
        <v>38972</v>
      </c>
      <c r="G280" s="13">
        <f>일위대가!J1763</f>
        <v>15434</v>
      </c>
      <c r="H280" s="13">
        <f t="shared" si="4"/>
        <v>84012</v>
      </c>
      <c r="I280" s="8" t="s">
        <v>3391</v>
      </c>
      <c r="J280" s="8" t="s">
        <v>52</v>
      </c>
      <c r="K280" s="2" t="s">
        <v>2519</v>
      </c>
      <c r="L280" s="2" t="s">
        <v>52</v>
      </c>
      <c r="M280" s="2" t="s">
        <v>52</v>
      </c>
      <c r="N280" s="2" t="s">
        <v>62</v>
      </c>
    </row>
    <row r="281" spans="1:14" ht="30" customHeight="1">
      <c r="A281" s="8" t="s">
        <v>3398</v>
      </c>
      <c r="B281" s="8" t="s">
        <v>3399</v>
      </c>
      <c r="C281" s="8" t="s">
        <v>2507</v>
      </c>
      <c r="D281" s="8" t="s">
        <v>1164</v>
      </c>
      <c r="E281" s="13">
        <f>일위대가!F1770</f>
        <v>15955</v>
      </c>
      <c r="F281" s="13">
        <f>일위대가!H1770</f>
        <v>33064</v>
      </c>
      <c r="G281" s="13">
        <f>일위대가!J1770</f>
        <v>17839</v>
      </c>
      <c r="H281" s="13">
        <f t="shared" si="4"/>
        <v>66858</v>
      </c>
      <c r="I281" s="8" t="s">
        <v>3400</v>
      </c>
      <c r="J281" s="8" t="s">
        <v>52</v>
      </c>
      <c r="K281" s="2" t="s">
        <v>2519</v>
      </c>
      <c r="L281" s="2" t="s">
        <v>52</v>
      </c>
      <c r="M281" s="2" t="s">
        <v>52</v>
      </c>
      <c r="N281" s="2" t="s">
        <v>62</v>
      </c>
    </row>
  </sheetData>
  <mergeCells count="2">
    <mergeCell ref="A1:J1"/>
    <mergeCell ref="A2:J2"/>
  </mergeCells>
  <phoneticPr fontId="3" type="noConversion"/>
  <pageMargins left="0.78740157480314954" right="0" top="0.39370078740157477" bottom="0.39370078740157477" header="0" footer="0"/>
  <pageSetup paperSize="9" scale="8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770"/>
  <sheetViews>
    <sheetView workbookViewId="0"/>
  </sheetViews>
  <sheetFormatPr defaultRowHeight="16.5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7" width="2.625" hidden="1" customWidth="1"/>
    <col min="48" max="48" width="1.625" hidden="1" customWidth="1"/>
    <col min="49" max="49" width="24.625" hidden="1" customWidth="1"/>
    <col min="50" max="51" width="2.625" hidden="1" customWidth="1"/>
  </cols>
  <sheetData>
    <row r="1" spans="1:51" ht="30" customHeight="1">
      <c r="A1" s="31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51" ht="30" customHeight="1">
      <c r="A2" s="28" t="s">
        <v>2</v>
      </c>
      <c r="B2" s="28" t="s">
        <v>3</v>
      </c>
      <c r="C2" s="28" t="s">
        <v>4</v>
      </c>
      <c r="D2" s="28" t="s">
        <v>5</v>
      </c>
      <c r="E2" s="28" t="s">
        <v>6</v>
      </c>
      <c r="F2" s="28"/>
      <c r="G2" s="28" t="s">
        <v>9</v>
      </c>
      <c r="H2" s="28"/>
      <c r="I2" s="28" t="s">
        <v>10</v>
      </c>
      <c r="J2" s="28"/>
      <c r="K2" s="28" t="s">
        <v>11</v>
      </c>
      <c r="L2" s="28"/>
      <c r="M2" s="28" t="s">
        <v>12</v>
      </c>
      <c r="N2" s="27" t="s">
        <v>969</v>
      </c>
      <c r="O2" s="27" t="s">
        <v>20</v>
      </c>
      <c r="P2" s="27" t="s">
        <v>22</v>
      </c>
      <c r="Q2" s="27" t="s">
        <v>23</v>
      </c>
      <c r="R2" s="27" t="s">
        <v>24</v>
      </c>
      <c r="S2" s="27" t="s">
        <v>25</v>
      </c>
      <c r="T2" s="27" t="s">
        <v>26</v>
      </c>
      <c r="U2" s="27" t="s">
        <v>27</v>
      </c>
      <c r="V2" s="27" t="s">
        <v>28</v>
      </c>
      <c r="W2" s="27" t="s">
        <v>29</v>
      </c>
      <c r="X2" s="27" t="s">
        <v>30</v>
      </c>
      <c r="Y2" s="27" t="s">
        <v>31</v>
      </c>
      <c r="Z2" s="27" t="s">
        <v>32</v>
      </c>
      <c r="AA2" s="27" t="s">
        <v>33</v>
      </c>
      <c r="AB2" s="27" t="s">
        <v>34</v>
      </c>
      <c r="AC2" s="27" t="s">
        <v>35</v>
      </c>
      <c r="AD2" s="27" t="s">
        <v>36</v>
      </c>
      <c r="AE2" s="27" t="s">
        <v>37</v>
      </c>
      <c r="AF2" s="27" t="s">
        <v>38</v>
      </c>
      <c r="AG2" s="27" t="s">
        <v>39</v>
      </c>
      <c r="AH2" s="27" t="s">
        <v>40</v>
      </c>
      <c r="AI2" s="27" t="s">
        <v>41</v>
      </c>
      <c r="AJ2" s="27" t="s">
        <v>42</v>
      </c>
      <c r="AK2" s="27" t="s">
        <v>43</v>
      </c>
      <c r="AL2" s="27" t="s">
        <v>44</v>
      </c>
      <c r="AM2" s="27" t="s">
        <v>45</v>
      </c>
      <c r="AN2" s="27" t="s">
        <v>46</v>
      </c>
      <c r="AO2" s="27" t="s">
        <v>47</v>
      </c>
      <c r="AP2" s="27" t="s">
        <v>970</v>
      </c>
      <c r="AQ2" s="27" t="s">
        <v>971</v>
      </c>
      <c r="AR2" s="27" t="s">
        <v>972</v>
      </c>
      <c r="AS2" s="27" t="s">
        <v>973</v>
      </c>
      <c r="AT2" s="27" t="s">
        <v>974</v>
      </c>
      <c r="AU2" s="27" t="s">
        <v>975</v>
      </c>
      <c r="AV2" s="27" t="s">
        <v>48</v>
      </c>
      <c r="AW2" s="27" t="s">
        <v>976</v>
      </c>
      <c r="AX2" s="1" t="s">
        <v>968</v>
      </c>
      <c r="AY2" s="1" t="s">
        <v>21</v>
      </c>
    </row>
    <row r="3" spans="1:51" ht="30" customHeight="1">
      <c r="A3" s="28"/>
      <c r="B3" s="28"/>
      <c r="C3" s="28"/>
      <c r="D3" s="28"/>
      <c r="E3" s="4" t="s">
        <v>7</v>
      </c>
      <c r="F3" s="4" t="s">
        <v>8</v>
      </c>
      <c r="G3" s="4" t="s">
        <v>7</v>
      </c>
      <c r="H3" s="4" t="s">
        <v>8</v>
      </c>
      <c r="I3" s="4" t="s">
        <v>7</v>
      </c>
      <c r="J3" s="4" t="s">
        <v>8</v>
      </c>
      <c r="K3" s="4" t="s">
        <v>7</v>
      </c>
      <c r="L3" s="4" t="s">
        <v>8</v>
      </c>
      <c r="M3" s="28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</row>
    <row r="4" spans="1:51" ht="30" customHeight="1">
      <c r="A4" s="32" t="s">
        <v>977</v>
      </c>
      <c r="B4" s="32"/>
      <c r="C4" s="32"/>
      <c r="D4" s="32"/>
      <c r="E4" s="33"/>
      <c r="F4" s="34"/>
      <c r="G4" s="33"/>
      <c r="H4" s="34"/>
      <c r="I4" s="33"/>
      <c r="J4" s="34"/>
      <c r="K4" s="33"/>
      <c r="L4" s="34"/>
      <c r="M4" s="32"/>
      <c r="N4" s="1" t="s">
        <v>61</v>
      </c>
    </row>
    <row r="5" spans="1:51" ht="30" customHeight="1">
      <c r="A5" s="8" t="s">
        <v>979</v>
      </c>
      <c r="B5" s="8" t="s">
        <v>980</v>
      </c>
      <c r="C5" s="8" t="s">
        <v>614</v>
      </c>
      <c r="D5" s="9">
        <v>0.16</v>
      </c>
      <c r="E5" s="12">
        <f>단가대비표!O218</f>
        <v>1944000</v>
      </c>
      <c r="F5" s="13">
        <f>TRUNC(E5*D5,1)</f>
        <v>311040</v>
      </c>
      <c r="G5" s="12">
        <f>단가대비표!P218</f>
        <v>0</v>
      </c>
      <c r="H5" s="13">
        <f>TRUNC(G5*D5,1)</f>
        <v>0</v>
      </c>
      <c r="I5" s="12">
        <f>단가대비표!V218</f>
        <v>0</v>
      </c>
      <c r="J5" s="13">
        <f>TRUNC(I5*D5,1)</f>
        <v>0</v>
      </c>
      <c r="K5" s="12">
        <f t="shared" ref="K5:L8" si="0">TRUNC(E5+G5+I5,1)</f>
        <v>1944000</v>
      </c>
      <c r="L5" s="13">
        <f t="shared" si="0"/>
        <v>311040</v>
      </c>
      <c r="M5" s="8" t="s">
        <v>981</v>
      </c>
      <c r="N5" s="2" t="s">
        <v>52</v>
      </c>
      <c r="O5" s="2" t="s">
        <v>982</v>
      </c>
      <c r="P5" s="2" t="s">
        <v>63</v>
      </c>
      <c r="Q5" s="2" t="s">
        <v>63</v>
      </c>
      <c r="R5" s="2" t="s">
        <v>62</v>
      </c>
      <c r="S5" s="3"/>
      <c r="T5" s="3"/>
      <c r="U5" s="3"/>
      <c r="V5" s="3">
        <v>1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2" t="s">
        <v>52</v>
      </c>
      <c r="AW5" s="2" t="s">
        <v>983</v>
      </c>
      <c r="AX5" s="2" t="s">
        <v>52</v>
      </c>
      <c r="AY5" s="2" t="s">
        <v>984</v>
      </c>
    </row>
    <row r="6" spans="1:51" ht="30" customHeight="1">
      <c r="A6" s="8" t="s">
        <v>985</v>
      </c>
      <c r="B6" s="8" t="s">
        <v>986</v>
      </c>
      <c r="C6" s="8" t="s">
        <v>60</v>
      </c>
      <c r="D6" s="9">
        <v>1</v>
      </c>
      <c r="E6" s="12">
        <f>일위대가목록!E157</f>
        <v>0</v>
      </c>
      <c r="F6" s="13">
        <f>TRUNC(E6*D6,1)</f>
        <v>0</v>
      </c>
      <c r="G6" s="12">
        <f>일위대가목록!F157</f>
        <v>0</v>
      </c>
      <c r="H6" s="13">
        <f>TRUNC(G6*D6,1)</f>
        <v>0</v>
      </c>
      <c r="I6" s="12">
        <f>일위대가목록!G157</f>
        <v>157610</v>
      </c>
      <c r="J6" s="13">
        <f>TRUNC(I6*D6,1)</f>
        <v>157610</v>
      </c>
      <c r="K6" s="12">
        <f t="shared" si="0"/>
        <v>157610</v>
      </c>
      <c r="L6" s="13">
        <f t="shared" si="0"/>
        <v>157610</v>
      </c>
      <c r="M6" s="8" t="s">
        <v>981</v>
      </c>
      <c r="N6" s="2" t="s">
        <v>52</v>
      </c>
      <c r="O6" s="2" t="s">
        <v>987</v>
      </c>
      <c r="P6" s="2" t="s">
        <v>62</v>
      </c>
      <c r="Q6" s="2" t="s">
        <v>63</v>
      </c>
      <c r="R6" s="2" t="s">
        <v>63</v>
      </c>
      <c r="S6" s="3"/>
      <c r="T6" s="3"/>
      <c r="U6" s="3"/>
      <c r="V6" s="3">
        <v>1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2" t="s">
        <v>52</v>
      </c>
      <c r="AW6" s="2" t="s">
        <v>988</v>
      </c>
      <c r="AX6" s="2" t="s">
        <v>52</v>
      </c>
      <c r="AY6" s="2" t="s">
        <v>984</v>
      </c>
    </row>
    <row r="7" spans="1:51" ht="30" customHeight="1">
      <c r="A7" s="8" t="s">
        <v>989</v>
      </c>
      <c r="B7" s="8" t="s">
        <v>986</v>
      </c>
      <c r="C7" s="8" t="s">
        <v>60</v>
      </c>
      <c r="D7" s="9">
        <v>1</v>
      </c>
      <c r="E7" s="12">
        <f>일위대가목록!E158</f>
        <v>0</v>
      </c>
      <c r="F7" s="13">
        <f>TRUNC(E7*D7,1)</f>
        <v>0</v>
      </c>
      <c r="G7" s="12">
        <f>일위대가목록!F158</f>
        <v>0</v>
      </c>
      <c r="H7" s="13">
        <f>TRUNC(G7*D7,1)</f>
        <v>0</v>
      </c>
      <c r="I7" s="12">
        <f>일위대가목록!G158</f>
        <v>157610</v>
      </c>
      <c r="J7" s="13">
        <f>TRUNC(I7*D7,1)</f>
        <v>157610</v>
      </c>
      <c r="K7" s="12">
        <f t="shared" si="0"/>
        <v>157610</v>
      </c>
      <c r="L7" s="13">
        <f t="shared" si="0"/>
        <v>157610</v>
      </c>
      <c r="M7" s="8" t="s">
        <v>981</v>
      </c>
      <c r="N7" s="2" t="s">
        <v>52</v>
      </c>
      <c r="O7" s="2" t="s">
        <v>990</v>
      </c>
      <c r="P7" s="2" t="s">
        <v>62</v>
      </c>
      <c r="Q7" s="2" t="s">
        <v>63</v>
      </c>
      <c r="R7" s="2" t="s">
        <v>63</v>
      </c>
      <c r="S7" s="3"/>
      <c r="T7" s="3"/>
      <c r="U7" s="3"/>
      <c r="V7" s="3">
        <v>1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2" t="s">
        <v>52</v>
      </c>
      <c r="AW7" s="2" t="s">
        <v>991</v>
      </c>
      <c r="AX7" s="2" t="s">
        <v>52</v>
      </c>
      <c r="AY7" s="2" t="s">
        <v>984</v>
      </c>
    </row>
    <row r="8" spans="1:51" ht="30" customHeight="1">
      <c r="A8" s="8" t="s">
        <v>992</v>
      </c>
      <c r="B8" s="8" t="s">
        <v>993</v>
      </c>
      <c r="C8" s="8" t="s">
        <v>929</v>
      </c>
      <c r="D8" s="9">
        <v>1</v>
      </c>
      <c r="E8" s="12">
        <v>0</v>
      </c>
      <c r="F8" s="13">
        <f>TRUNC(E8*D8,1)</f>
        <v>0</v>
      </c>
      <c r="G8" s="12">
        <v>0</v>
      </c>
      <c r="H8" s="13">
        <f>TRUNC(G8*D8,1)</f>
        <v>0</v>
      </c>
      <c r="I8" s="12">
        <f>TRUNC(SUMIF(V5:V8, RIGHTB(O8, 1), L5:L8)*U8, 2)</f>
        <v>626260</v>
      </c>
      <c r="J8" s="13">
        <f>TRUNC(I8*D8,1)</f>
        <v>626260</v>
      </c>
      <c r="K8" s="12">
        <f t="shared" si="0"/>
        <v>626260</v>
      </c>
      <c r="L8" s="13">
        <f t="shared" si="0"/>
        <v>626260</v>
      </c>
      <c r="M8" s="8" t="s">
        <v>52</v>
      </c>
      <c r="N8" s="2" t="s">
        <v>61</v>
      </c>
      <c r="O8" s="2" t="s">
        <v>930</v>
      </c>
      <c r="P8" s="2" t="s">
        <v>63</v>
      </c>
      <c r="Q8" s="2" t="s">
        <v>63</v>
      </c>
      <c r="R8" s="2" t="s">
        <v>63</v>
      </c>
      <c r="S8" s="3">
        <v>3</v>
      </c>
      <c r="T8" s="3">
        <v>2</v>
      </c>
      <c r="U8" s="3">
        <v>1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2" t="s">
        <v>52</v>
      </c>
      <c r="AW8" s="2" t="s">
        <v>994</v>
      </c>
      <c r="AX8" s="2" t="s">
        <v>52</v>
      </c>
      <c r="AY8" s="2" t="s">
        <v>52</v>
      </c>
    </row>
    <row r="9" spans="1:51" ht="30" customHeight="1">
      <c r="A9" s="8" t="s">
        <v>995</v>
      </c>
      <c r="B9" s="8" t="s">
        <v>52</v>
      </c>
      <c r="C9" s="8" t="s">
        <v>52</v>
      </c>
      <c r="D9" s="9"/>
      <c r="E9" s="12"/>
      <c r="F9" s="13">
        <f>TRUNC(SUMIF(N5:N8, N4, F5:F8),0)</f>
        <v>0</v>
      </c>
      <c r="G9" s="12"/>
      <c r="H9" s="13">
        <f>TRUNC(SUMIF(N5:N8, N4, H5:H8),0)</f>
        <v>0</v>
      </c>
      <c r="I9" s="12"/>
      <c r="J9" s="13">
        <f>TRUNC(SUMIF(N5:N8, N4, J5:J8),0)</f>
        <v>626260</v>
      </c>
      <c r="K9" s="12"/>
      <c r="L9" s="13">
        <f>F9+H9+J9</f>
        <v>626260</v>
      </c>
      <c r="M9" s="8" t="s">
        <v>52</v>
      </c>
      <c r="N9" s="2" t="s">
        <v>118</v>
      </c>
      <c r="O9" s="2" t="s">
        <v>118</v>
      </c>
      <c r="P9" s="2" t="s">
        <v>52</v>
      </c>
      <c r="Q9" s="2" t="s">
        <v>52</v>
      </c>
      <c r="R9" s="2" t="s">
        <v>52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2" t="s">
        <v>52</v>
      </c>
      <c r="AW9" s="2" t="s">
        <v>52</v>
      </c>
      <c r="AX9" s="2" t="s">
        <v>52</v>
      </c>
      <c r="AY9" s="2" t="s">
        <v>52</v>
      </c>
    </row>
    <row r="10" spans="1:51" ht="30" customHeight="1">
      <c r="A10" s="9"/>
      <c r="B10" s="9"/>
      <c r="C10" s="9"/>
      <c r="D10" s="9"/>
      <c r="E10" s="12"/>
      <c r="F10" s="13"/>
      <c r="G10" s="12"/>
      <c r="H10" s="13"/>
      <c r="I10" s="12"/>
      <c r="J10" s="13"/>
      <c r="K10" s="12"/>
      <c r="L10" s="13"/>
      <c r="M10" s="9"/>
    </row>
    <row r="11" spans="1:51" ht="30" customHeight="1">
      <c r="A11" s="32" t="s">
        <v>996</v>
      </c>
      <c r="B11" s="32"/>
      <c r="C11" s="32"/>
      <c r="D11" s="32"/>
      <c r="E11" s="33"/>
      <c r="F11" s="34"/>
      <c r="G11" s="33"/>
      <c r="H11" s="34"/>
      <c r="I11" s="33"/>
      <c r="J11" s="34"/>
      <c r="K11" s="33"/>
      <c r="L11" s="34"/>
      <c r="M11" s="32"/>
      <c r="N11" s="1" t="s">
        <v>66</v>
      </c>
    </row>
    <row r="12" spans="1:51" ht="30" customHeight="1">
      <c r="A12" s="8" t="s">
        <v>979</v>
      </c>
      <c r="B12" s="8" t="s">
        <v>998</v>
      </c>
      <c r="C12" s="8" t="s">
        <v>614</v>
      </c>
      <c r="D12" s="9">
        <v>0.16</v>
      </c>
      <c r="E12" s="12">
        <f>단가대비표!O219</f>
        <v>1800000</v>
      </c>
      <c r="F12" s="13">
        <f>TRUNC(E12*D12,1)</f>
        <v>288000</v>
      </c>
      <c r="G12" s="12">
        <f>단가대비표!P219</f>
        <v>0</v>
      </c>
      <c r="H12" s="13">
        <f>TRUNC(G12*D12,1)</f>
        <v>0</v>
      </c>
      <c r="I12" s="12">
        <f>단가대비표!V219</f>
        <v>0</v>
      </c>
      <c r="J12" s="13">
        <f>TRUNC(I12*D12,1)</f>
        <v>0</v>
      </c>
      <c r="K12" s="12">
        <f t="shared" ref="K12:L15" si="1">TRUNC(E12+G12+I12,1)</f>
        <v>1800000</v>
      </c>
      <c r="L12" s="13">
        <f t="shared" si="1"/>
        <v>288000</v>
      </c>
      <c r="M12" s="8" t="s">
        <v>981</v>
      </c>
      <c r="N12" s="2" t="s">
        <v>52</v>
      </c>
      <c r="O12" s="2" t="s">
        <v>999</v>
      </c>
      <c r="P12" s="2" t="s">
        <v>63</v>
      </c>
      <c r="Q12" s="2" t="s">
        <v>63</v>
      </c>
      <c r="R12" s="2" t="s">
        <v>62</v>
      </c>
      <c r="S12" s="3"/>
      <c r="T12" s="3"/>
      <c r="U12" s="3"/>
      <c r="V12" s="3">
        <v>1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2" t="s">
        <v>52</v>
      </c>
      <c r="AW12" s="2" t="s">
        <v>1000</v>
      </c>
      <c r="AX12" s="2" t="s">
        <v>52</v>
      </c>
      <c r="AY12" s="2" t="s">
        <v>984</v>
      </c>
    </row>
    <row r="13" spans="1:51" ht="30" customHeight="1">
      <c r="A13" s="8" t="s">
        <v>985</v>
      </c>
      <c r="B13" s="8" t="s">
        <v>986</v>
      </c>
      <c r="C13" s="8" t="s">
        <v>60</v>
      </c>
      <c r="D13" s="9">
        <v>1</v>
      </c>
      <c r="E13" s="12">
        <f>일위대가목록!E157</f>
        <v>0</v>
      </c>
      <c r="F13" s="13">
        <f>TRUNC(E13*D13,1)</f>
        <v>0</v>
      </c>
      <c r="G13" s="12">
        <f>일위대가목록!F157</f>
        <v>0</v>
      </c>
      <c r="H13" s="13">
        <f>TRUNC(G13*D13,1)</f>
        <v>0</v>
      </c>
      <c r="I13" s="12">
        <f>일위대가목록!G157</f>
        <v>157610</v>
      </c>
      <c r="J13" s="13">
        <f>TRUNC(I13*D13,1)</f>
        <v>157610</v>
      </c>
      <c r="K13" s="12">
        <f t="shared" si="1"/>
        <v>157610</v>
      </c>
      <c r="L13" s="13">
        <f t="shared" si="1"/>
        <v>157610</v>
      </c>
      <c r="M13" s="8" t="s">
        <v>981</v>
      </c>
      <c r="N13" s="2" t="s">
        <v>52</v>
      </c>
      <c r="O13" s="2" t="s">
        <v>987</v>
      </c>
      <c r="P13" s="2" t="s">
        <v>62</v>
      </c>
      <c r="Q13" s="2" t="s">
        <v>63</v>
      </c>
      <c r="R13" s="2" t="s">
        <v>63</v>
      </c>
      <c r="S13" s="3"/>
      <c r="T13" s="3"/>
      <c r="U13" s="3"/>
      <c r="V13" s="3">
        <v>1</v>
      </c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2" t="s">
        <v>52</v>
      </c>
      <c r="AW13" s="2" t="s">
        <v>1001</v>
      </c>
      <c r="AX13" s="2" t="s">
        <v>52</v>
      </c>
      <c r="AY13" s="2" t="s">
        <v>984</v>
      </c>
    </row>
    <row r="14" spans="1:51" ht="30" customHeight="1">
      <c r="A14" s="8" t="s">
        <v>989</v>
      </c>
      <c r="B14" s="8" t="s">
        <v>986</v>
      </c>
      <c r="C14" s="8" t="s">
        <v>60</v>
      </c>
      <c r="D14" s="9">
        <v>1</v>
      </c>
      <c r="E14" s="12">
        <f>일위대가목록!E158</f>
        <v>0</v>
      </c>
      <c r="F14" s="13">
        <f>TRUNC(E14*D14,1)</f>
        <v>0</v>
      </c>
      <c r="G14" s="12">
        <f>일위대가목록!F158</f>
        <v>0</v>
      </c>
      <c r="H14" s="13">
        <f>TRUNC(G14*D14,1)</f>
        <v>0</v>
      </c>
      <c r="I14" s="12">
        <f>일위대가목록!G158</f>
        <v>157610</v>
      </c>
      <c r="J14" s="13">
        <f>TRUNC(I14*D14,1)</f>
        <v>157610</v>
      </c>
      <c r="K14" s="12">
        <f t="shared" si="1"/>
        <v>157610</v>
      </c>
      <c r="L14" s="13">
        <f t="shared" si="1"/>
        <v>157610</v>
      </c>
      <c r="M14" s="8" t="s">
        <v>981</v>
      </c>
      <c r="N14" s="2" t="s">
        <v>52</v>
      </c>
      <c r="O14" s="2" t="s">
        <v>990</v>
      </c>
      <c r="P14" s="2" t="s">
        <v>62</v>
      </c>
      <c r="Q14" s="2" t="s">
        <v>63</v>
      </c>
      <c r="R14" s="2" t="s">
        <v>63</v>
      </c>
      <c r="S14" s="3"/>
      <c r="T14" s="3"/>
      <c r="U14" s="3"/>
      <c r="V14" s="3">
        <v>1</v>
      </c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2" t="s">
        <v>52</v>
      </c>
      <c r="AW14" s="2" t="s">
        <v>1002</v>
      </c>
      <c r="AX14" s="2" t="s">
        <v>52</v>
      </c>
      <c r="AY14" s="2" t="s">
        <v>984</v>
      </c>
    </row>
    <row r="15" spans="1:51" ht="30" customHeight="1">
      <c r="A15" s="8" t="s">
        <v>992</v>
      </c>
      <c r="B15" s="8" t="s">
        <v>993</v>
      </c>
      <c r="C15" s="8" t="s">
        <v>929</v>
      </c>
      <c r="D15" s="9">
        <v>1</v>
      </c>
      <c r="E15" s="12">
        <v>0</v>
      </c>
      <c r="F15" s="13">
        <f>TRUNC(E15*D15,1)</f>
        <v>0</v>
      </c>
      <c r="G15" s="12">
        <v>0</v>
      </c>
      <c r="H15" s="13">
        <f>TRUNC(G15*D15,1)</f>
        <v>0</v>
      </c>
      <c r="I15" s="12">
        <f>TRUNC(SUMIF(V12:V15, RIGHTB(O15, 1), L12:L15)*U15, 2)</f>
        <v>603220</v>
      </c>
      <c r="J15" s="13">
        <f>TRUNC(I15*D15,1)</f>
        <v>603220</v>
      </c>
      <c r="K15" s="12">
        <f t="shared" si="1"/>
        <v>603220</v>
      </c>
      <c r="L15" s="13">
        <f t="shared" si="1"/>
        <v>603220</v>
      </c>
      <c r="M15" s="8" t="s">
        <v>52</v>
      </c>
      <c r="N15" s="2" t="s">
        <v>66</v>
      </c>
      <c r="O15" s="2" t="s">
        <v>930</v>
      </c>
      <c r="P15" s="2" t="s">
        <v>63</v>
      </c>
      <c r="Q15" s="2" t="s">
        <v>63</v>
      </c>
      <c r="R15" s="2" t="s">
        <v>63</v>
      </c>
      <c r="S15" s="3">
        <v>3</v>
      </c>
      <c r="T15" s="3">
        <v>2</v>
      </c>
      <c r="U15" s="3">
        <v>1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2" t="s">
        <v>52</v>
      </c>
      <c r="AW15" s="2" t="s">
        <v>1003</v>
      </c>
      <c r="AX15" s="2" t="s">
        <v>52</v>
      </c>
      <c r="AY15" s="2" t="s">
        <v>52</v>
      </c>
    </row>
    <row r="16" spans="1:51" ht="30" customHeight="1">
      <c r="A16" s="8" t="s">
        <v>995</v>
      </c>
      <c r="B16" s="8" t="s">
        <v>52</v>
      </c>
      <c r="C16" s="8" t="s">
        <v>52</v>
      </c>
      <c r="D16" s="9"/>
      <c r="E16" s="12"/>
      <c r="F16" s="13">
        <f>TRUNC(SUMIF(N12:N15, N11, F12:F15),0)</f>
        <v>0</v>
      </c>
      <c r="G16" s="12"/>
      <c r="H16" s="13">
        <f>TRUNC(SUMIF(N12:N15, N11, H12:H15),0)</f>
        <v>0</v>
      </c>
      <c r="I16" s="12"/>
      <c r="J16" s="13">
        <f>TRUNC(SUMIF(N12:N15, N11, J12:J15),0)</f>
        <v>603220</v>
      </c>
      <c r="K16" s="12"/>
      <c r="L16" s="13">
        <f>F16+H16+J16</f>
        <v>603220</v>
      </c>
      <c r="M16" s="8" t="s">
        <v>52</v>
      </c>
      <c r="N16" s="2" t="s">
        <v>118</v>
      </c>
      <c r="O16" s="2" t="s">
        <v>118</v>
      </c>
      <c r="P16" s="2" t="s">
        <v>52</v>
      </c>
      <c r="Q16" s="2" t="s">
        <v>52</v>
      </c>
      <c r="R16" s="2" t="s">
        <v>52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2" t="s">
        <v>52</v>
      </c>
      <c r="AW16" s="2" t="s">
        <v>52</v>
      </c>
      <c r="AX16" s="2" t="s">
        <v>52</v>
      </c>
      <c r="AY16" s="2" t="s">
        <v>52</v>
      </c>
    </row>
    <row r="17" spans="1:51" ht="30" customHeight="1">
      <c r="A17" s="9"/>
      <c r="B17" s="9"/>
      <c r="C17" s="9"/>
      <c r="D17" s="9"/>
      <c r="E17" s="12"/>
      <c r="F17" s="13"/>
      <c r="G17" s="12"/>
      <c r="H17" s="13"/>
      <c r="I17" s="12"/>
      <c r="J17" s="13"/>
      <c r="K17" s="12"/>
      <c r="L17" s="13"/>
      <c r="M17" s="9"/>
    </row>
    <row r="18" spans="1:51" ht="30" customHeight="1">
      <c r="A18" s="32" t="s">
        <v>1004</v>
      </c>
      <c r="B18" s="32"/>
      <c r="C18" s="32"/>
      <c r="D18" s="32"/>
      <c r="E18" s="33"/>
      <c r="F18" s="34"/>
      <c r="G18" s="33"/>
      <c r="H18" s="34"/>
      <c r="I18" s="33"/>
      <c r="J18" s="34"/>
      <c r="K18" s="33"/>
      <c r="L18" s="34"/>
      <c r="M18" s="32"/>
      <c r="N18" s="1" t="s">
        <v>71</v>
      </c>
    </row>
    <row r="19" spans="1:51" ht="30" customHeight="1">
      <c r="A19" s="8" t="s">
        <v>1006</v>
      </c>
      <c r="B19" s="8" t="s">
        <v>1007</v>
      </c>
      <c r="C19" s="8" t="s">
        <v>255</v>
      </c>
      <c r="D19" s="9">
        <v>0.39900000000000002</v>
      </c>
      <c r="E19" s="12">
        <f>단가대비표!O194</f>
        <v>2700</v>
      </c>
      <c r="F19" s="13">
        <f t="shared" ref="F19:F25" si="2">TRUNC(E19*D19,1)</f>
        <v>1077.3</v>
      </c>
      <c r="G19" s="12">
        <f>단가대비표!P194</f>
        <v>0</v>
      </c>
      <c r="H19" s="13">
        <f t="shared" ref="H19:H25" si="3">TRUNC(G19*D19,1)</f>
        <v>0</v>
      </c>
      <c r="I19" s="12">
        <f>단가대비표!V194</f>
        <v>0</v>
      </c>
      <c r="J19" s="13">
        <f t="shared" ref="J19:J25" si="4">TRUNC(I19*D19,1)</f>
        <v>0</v>
      </c>
      <c r="K19" s="12">
        <f t="shared" ref="K19:L25" si="5">TRUNC(E19+G19+I19,1)</f>
        <v>2700</v>
      </c>
      <c r="L19" s="13">
        <f t="shared" si="5"/>
        <v>1077.3</v>
      </c>
      <c r="M19" s="8" t="s">
        <v>52</v>
      </c>
      <c r="N19" s="2" t="s">
        <v>71</v>
      </c>
      <c r="O19" s="2" t="s">
        <v>1008</v>
      </c>
      <c r="P19" s="2" t="s">
        <v>63</v>
      </c>
      <c r="Q19" s="2" t="s">
        <v>63</v>
      </c>
      <c r="R19" s="2" t="s">
        <v>62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2" t="s">
        <v>52</v>
      </c>
      <c r="AW19" s="2" t="s">
        <v>1009</v>
      </c>
      <c r="AX19" s="2" t="s">
        <v>52</v>
      </c>
      <c r="AY19" s="2" t="s">
        <v>52</v>
      </c>
    </row>
    <row r="20" spans="1:51" ht="30" customHeight="1">
      <c r="A20" s="8" t="s">
        <v>1010</v>
      </c>
      <c r="B20" s="8" t="s">
        <v>1011</v>
      </c>
      <c r="C20" s="8" t="s">
        <v>614</v>
      </c>
      <c r="D20" s="9">
        <v>0.1</v>
      </c>
      <c r="E20" s="12">
        <f>단가대비표!O195</f>
        <v>900</v>
      </c>
      <c r="F20" s="13">
        <f t="shared" si="2"/>
        <v>90</v>
      </c>
      <c r="G20" s="12">
        <f>단가대비표!P195</f>
        <v>0</v>
      </c>
      <c r="H20" s="13">
        <f t="shared" si="3"/>
        <v>0</v>
      </c>
      <c r="I20" s="12">
        <f>단가대비표!V195</f>
        <v>0</v>
      </c>
      <c r="J20" s="13">
        <f t="shared" si="4"/>
        <v>0</v>
      </c>
      <c r="K20" s="12">
        <f t="shared" si="5"/>
        <v>900</v>
      </c>
      <c r="L20" s="13">
        <f t="shared" si="5"/>
        <v>90</v>
      </c>
      <c r="M20" s="8" t="s">
        <v>52</v>
      </c>
      <c r="N20" s="2" t="s">
        <v>71</v>
      </c>
      <c r="O20" s="2" t="s">
        <v>1012</v>
      </c>
      <c r="P20" s="2" t="s">
        <v>63</v>
      </c>
      <c r="Q20" s="2" t="s">
        <v>63</v>
      </c>
      <c r="R20" s="2" t="s">
        <v>62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2" t="s">
        <v>52</v>
      </c>
      <c r="AW20" s="2" t="s">
        <v>1013</v>
      </c>
      <c r="AX20" s="2" t="s">
        <v>52</v>
      </c>
      <c r="AY20" s="2" t="s">
        <v>52</v>
      </c>
    </row>
    <row r="21" spans="1:51" ht="30" customHeight="1">
      <c r="A21" s="8" t="s">
        <v>1010</v>
      </c>
      <c r="B21" s="8" t="s">
        <v>1014</v>
      </c>
      <c r="C21" s="8" t="s">
        <v>614</v>
      </c>
      <c r="D21" s="9">
        <v>0.41599999999999998</v>
      </c>
      <c r="E21" s="12">
        <f>단가대비표!O196</f>
        <v>1700</v>
      </c>
      <c r="F21" s="13">
        <f t="shared" si="2"/>
        <v>707.2</v>
      </c>
      <c r="G21" s="12">
        <f>단가대비표!P196</f>
        <v>0</v>
      </c>
      <c r="H21" s="13">
        <f t="shared" si="3"/>
        <v>0</v>
      </c>
      <c r="I21" s="12">
        <f>단가대비표!V196</f>
        <v>0</v>
      </c>
      <c r="J21" s="13">
        <f t="shared" si="4"/>
        <v>0</v>
      </c>
      <c r="K21" s="12">
        <f t="shared" si="5"/>
        <v>1700</v>
      </c>
      <c r="L21" s="13">
        <f t="shared" si="5"/>
        <v>707.2</v>
      </c>
      <c r="M21" s="8" t="s">
        <v>52</v>
      </c>
      <c r="N21" s="2" t="s">
        <v>71</v>
      </c>
      <c r="O21" s="2" t="s">
        <v>1015</v>
      </c>
      <c r="P21" s="2" t="s">
        <v>63</v>
      </c>
      <c r="Q21" s="2" t="s">
        <v>63</v>
      </c>
      <c r="R21" s="2" t="s">
        <v>62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2" t="s">
        <v>52</v>
      </c>
      <c r="AW21" s="2" t="s">
        <v>1016</v>
      </c>
      <c r="AX21" s="2" t="s">
        <v>52</v>
      </c>
      <c r="AY21" s="2" t="s">
        <v>52</v>
      </c>
    </row>
    <row r="22" spans="1:51" ht="30" customHeight="1">
      <c r="A22" s="8" t="s">
        <v>1010</v>
      </c>
      <c r="B22" s="8" t="s">
        <v>1017</v>
      </c>
      <c r="C22" s="8" t="s">
        <v>614</v>
      </c>
      <c r="D22" s="9">
        <v>6.0000000000000001E-3</v>
      </c>
      <c r="E22" s="12">
        <f>단가대비표!O198</f>
        <v>2900</v>
      </c>
      <c r="F22" s="13">
        <f t="shared" si="2"/>
        <v>17.399999999999999</v>
      </c>
      <c r="G22" s="12">
        <f>단가대비표!P198</f>
        <v>0</v>
      </c>
      <c r="H22" s="13">
        <f t="shared" si="3"/>
        <v>0</v>
      </c>
      <c r="I22" s="12">
        <f>단가대비표!V198</f>
        <v>0</v>
      </c>
      <c r="J22" s="13">
        <f t="shared" si="4"/>
        <v>0</v>
      </c>
      <c r="K22" s="12">
        <f t="shared" si="5"/>
        <v>2900</v>
      </c>
      <c r="L22" s="13">
        <f t="shared" si="5"/>
        <v>17.399999999999999</v>
      </c>
      <c r="M22" s="8" t="s">
        <v>52</v>
      </c>
      <c r="N22" s="2" t="s">
        <v>71</v>
      </c>
      <c r="O22" s="2" t="s">
        <v>1018</v>
      </c>
      <c r="P22" s="2" t="s">
        <v>63</v>
      </c>
      <c r="Q22" s="2" t="s">
        <v>63</v>
      </c>
      <c r="R22" s="2" t="s">
        <v>62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2" t="s">
        <v>52</v>
      </c>
      <c r="AW22" s="2" t="s">
        <v>1019</v>
      </c>
      <c r="AX22" s="2" t="s">
        <v>52</v>
      </c>
      <c r="AY22" s="2" t="s">
        <v>52</v>
      </c>
    </row>
    <row r="23" spans="1:51" ht="30" customHeight="1">
      <c r="A23" s="8" t="s">
        <v>1010</v>
      </c>
      <c r="B23" s="8" t="s">
        <v>1020</v>
      </c>
      <c r="C23" s="8" t="s">
        <v>614</v>
      </c>
      <c r="D23" s="9">
        <v>0.04</v>
      </c>
      <c r="E23" s="12">
        <f>단가대비표!O199</f>
        <v>900</v>
      </c>
      <c r="F23" s="13">
        <f t="shared" si="2"/>
        <v>36</v>
      </c>
      <c r="G23" s="12">
        <f>단가대비표!P199</f>
        <v>0</v>
      </c>
      <c r="H23" s="13">
        <f t="shared" si="3"/>
        <v>0</v>
      </c>
      <c r="I23" s="12">
        <f>단가대비표!V199</f>
        <v>0</v>
      </c>
      <c r="J23" s="13">
        <f t="shared" si="4"/>
        <v>0</v>
      </c>
      <c r="K23" s="12">
        <f t="shared" si="5"/>
        <v>900</v>
      </c>
      <c r="L23" s="13">
        <f t="shared" si="5"/>
        <v>36</v>
      </c>
      <c r="M23" s="8" t="s">
        <v>52</v>
      </c>
      <c r="N23" s="2" t="s">
        <v>71</v>
      </c>
      <c r="O23" s="2" t="s">
        <v>1021</v>
      </c>
      <c r="P23" s="2" t="s">
        <v>63</v>
      </c>
      <c r="Q23" s="2" t="s">
        <v>63</v>
      </c>
      <c r="R23" s="2" t="s">
        <v>62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2" t="s">
        <v>52</v>
      </c>
      <c r="AW23" s="2" t="s">
        <v>1022</v>
      </c>
      <c r="AX23" s="2" t="s">
        <v>52</v>
      </c>
      <c r="AY23" s="2" t="s">
        <v>52</v>
      </c>
    </row>
    <row r="24" spans="1:51" ht="30" customHeight="1">
      <c r="A24" s="8" t="s">
        <v>1023</v>
      </c>
      <c r="B24" s="8" t="s">
        <v>1024</v>
      </c>
      <c r="C24" s="8" t="s">
        <v>229</v>
      </c>
      <c r="D24" s="9">
        <v>0.03</v>
      </c>
      <c r="E24" s="12">
        <f>단가대비표!O209</f>
        <v>25000</v>
      </c>
      <c r="F24" s="13">
        <f t="shared" si="2"/>
        <v>750</v>
      </c>
      <c r="G24" s="12">
        <f>단가대비표!P209</f>
        <v>0</v>
      </c>
      <c r="H24" s="13">
        <f t="shared" si="3"/>
        <v>0</v>
      </c>
      <c r="I24" s="12">
        <f>단가대비표!V209</f>
        <v>0</v>
      </c>
      <c r="J24" s="13">
        <f t="shared" si="4"/>
        <v>0</v>
      </c>
      <c r="K24" s="12">
        <f t="shared" si="5"/>
        <v>25000</v>
      </c>
      <c r="L24" s="13">
        <f t="shared" si="5"/>
        <v>750</v>
      </c>
      <c r="M24" s="8" t="s">
        <v>52</v>
      </c>
      <c r="N24" s="2" t="s">
        <v>71</v>
      </c>
      <c r="O24" s="2" t="s">
        <v>1025</v>
      </c>
      <c r="P24" s="2" t="s">
        <v>63</v>
      </c>
      <c r="Q24" s="2" t="s">
        <v>63</v>
      </c>
      <c r="R24" s="2" t="s">
        <v>62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2" t="s">
        <v>52</v>
      </c>
      <c r="AW24" s="2" t="s">
        <v>1026</v>
      </c>
      <c r="AX24" s="2" t="s">
        <v>52</v>
      </c>
      <c r="AY24" s="2" t="s">
        <v>52</v>
      </c>
    </row>
    <row r="25" spans="1:51" ht="30" customHeight="1">
      <c r="A25" s="8" t="s">
        <v>68</v>
      </c>
      <c r="B25" s="8" t="s">
        <v>1027</v>
      </c>
      <c r="C25" s="8" t="s">
        <v>70</v>
      </c>
      <c r="D25" s="9">
        <v>1</v>
      </c>
      <c r="E25" s="12">
        <f>일위대가목록!E160</f>
        <v>0</v>
      </c>
      <c r="F25" s="13">
        <f t="shared" si="2"/>
        <v>0</v>
      </c>
      <c r="G25" s="12">
        <f>일위대가목록!F160</f>
        <v>13726</v>
      </c>
      <c r="H25" s="13">
        <f t="shared" si="3"/>
        <v>13726</v>
      </c>
      <c r="I25" s="12">
        <f>일위대가목록!G160</f>
        <v>274</v>
      </c>
      <c r="J25" s="13">
        <f t="shared" si="4"/>
        <v>274</v>
      </c>
      <c r="K25" s="12">
        <f t="shared" si="5"/>
        <v>14000</v>
      </c>
      <c r="L25" s="13">
        <f t="shared" si="5"/>
        <v>14000</v>
      </c>
      <c r="M25" s="8" t="s">
        <v>52</v>
      </c>
      <c r="N25" s="2" t="s">
        <v>71</v>
      </c>
      <c r="O25" s="2" t="s">
        <v>1028</v>
      </c>
      <c r="P25" s="2" t="s">
        <v>62</v>
      </c>
      <c r="Q25" s="2" t="s">
        <v>63</v>
      </c>
      <c r="R25" s="2" t="s">
        <v>63</v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2" t="s">
        <v>52</v>
      </c>
      <c r="AW25" s="2" t="s">
        <v>1029</v>
      </c>
      <c r="AX25" s="2" t="s">
        <v>52</v>
      </c>
      <c r="AY25" s="2" t="s">
        <v>52</v>
      </c>
    </row>
    <row r="26" spans="1:51" ht="30" customHeight="1">
      <c r="A26" s="8" t="s">
        <v>995</v>
      </c>
      <c r="B26" s="8" t="s">
        <v>52</v>
      </c>
      <c r="C26" s="8" t="s">
        <v>52</v>
      </c>
      <c r="D26" s="9"/>
      <c r="E26" s="12"/>
      <c r="F26" s="13">
        <f>TRUNC(SUMIF(N19:N25, N18, F19:F25),0)</f>
        <v>2677</v>
      </c>
      <c r="G26" s="12"/>
      <c r="H26" s="13">
        <f>TRUNC(SUMIF(N19:N25, N18, H19:H25),0)</f>
        <v>13726</v>
      </c>
      <c r="I26" s="12"/>
      <c r="J26" s="13">
        <f>TRUNC(SUMIF(N19:N25, N18, J19:J25),0)</f>
        <v>274</v>
      </c>
      <c r="K26" s="12"/>
      <c r="L26" s="13">
        <f>F26+H26+J26</f>
        <v>16677</v>
      </c>
      <c r="M26" s="8" t="s">
        <v>52</v>
      </c>
      <c r="N26" s="2" t="s">
        <v>118</v>
      </c>
      <c r="O26" s="2" t="s">
        <v>118</v>
      </c>
      <c r="P26" s="2" t="s">
        <v>52</v>
      </c>
      <c r="Q26" s="2" t="s">
        <v>52</v>
      </c>
      <c r="R26" s="2" t="s">
        <v>52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2" t="s">
        <v>52</v>
      </c>
      <c r="AW26" s="2" t="s">
        <v>52</v>
      </c>
      <c r="AX26" s="2" t="s">
        <v>52</v>
      </c>
      <c r="AY26" s="2" t="s">
        <v>52</v>
      </c>
    </row>
    <row r="27" spans="1:51" ht="30" customHeight="1">
      <c r="A27" s="9"/>
      <c r="B27" s="9"/>
      <c r="C27" s="9"/>
      <c r="D27" s="9"/>
      <c r="E27" s="12"/>
      <c r="F27" s="13"/>
      <c r="G27" s="12"/>
      <c r="H27" s="13"/>
      <c r="I27" s="12"/>
      <c r="J27" s="13"/>
      <c r="K27" s="12"/>
      <c r="L27" s="13"/>
      <c r="M27" s="9"/>
    </row>
    <row r="28" spans="1:51" ht="30" customHeight="1">
      <c r="A28" s="32" t="s">
        <v>1030</v>
      </c>
      <c r="B28" s="32"/>
      <c r="C28" s="32"/>
      <c r="D28" s="32"/>
      <c r="E28" s="33"/>
      <c r="F28" s="34"/>
      <c r="G28" s="33"/>
      <c r="H28" s="34"/>
      <c r="I28" s="33"/>
      <c r="J28" s="34"/>
      <c r="K28" s="33"/>
      <c r="L28" s="34"/>
      <c r="M28" s="32"/>
      <c r="N28" s="1" t="s">
        <v>74</v>
      </c>
    </row>
    <row r="29" spans="1:51" ht="30" customHeight="1">
      <c r="A29" s="8" t="s">
        <v>1006</v>
      </c>
      <c r="B29" s="8" t="s">
        <v>1007</v>
      </c>
      <c r="C29" s="8" t="s">
        <v>255</v>
      </c>
      <c r="D29" s="9">
        <v>0.39900000000000002</v>
      </c>
      <c r="E29" s="12">
        <f>단가대비표!O194</f>
        <v>2700</v>
      </c>
      <c r="F29" s="13">
        <f t="shared" ref="F29:F35" si="6">TRUNC(E29*D29,1)</f>
        <v>1077.3</v>
      </c>
      <c r="G29" s="12">
        <f>단가대비표!P194</f>
        <v>0</v>
      </c>
      <c r="H29" s="13">
        <f t="shared" ref="H29:H35" si="7">TRUNC(G29*D29,1)</f>
        <v>0</v>
      </c>
      <c r="I29" s="12">
        <f>단가대비표!V194</f>
        <v>0</v>
      </c>
      <c r="J29" s="13">
        <f t="shared" ref="J29:J35" si="8">TRUNC(I29*D29,1)</f>
        <v>0</v>
      </c>
      <c r="K29" s="12">
        <f t="shared" ref="K29:L35" si="9">TRUNC(E29+G29+I29,1)</f>
        <v>2700</v>
      </c>
      <c r="L29" s="13">
        <f t="shared" si="9"/>
        <v>1077.3</v>
      </c>
      <c r="M29" s="8" t="s">
        <v>52</v>
      </c>
      <c r="N29" s="2" t="s">
        <v>74</v>
      </c>
      <c r="O29" s="2" t="s">
        <v>1008</v>
      </c>
      <c r="P29" s="2" t="s">
        <v>63</v>
      </c>
      <c r="Q29" s="2" t="s">
        <v>63</v>
      </c>
      <c r="R29" s="2" t="s">
        <v>62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2" t="s">
        <v>52</v>
      </c>
      <c r="AW29" s="2" t="s">
        <v>1032</v>
      </c>
      <c r="AX29" s="2" t="s">
        <v>52</v>
      </c>
      <c r="AY29" s="2" t="s">
        <v>52</v>
      </c>
    </row>
    <row r="30" spans="1:51" ht="30" customHeight="1">
      <c r="A30" s="8" t="s">
        <v>1010</v>
      </c>
      <c r="B30" s="8" t="s">
        <v>1011</v>
      </c>
      <c r="C30" s="8" t="s">
        <v>614</v>
      </c>
      <c r="D30" s="9">
        <v>0.1</v>
      </c>
      <c r="E30" s="12">
        <f>단가대비표!O195</f>
        <v>900</v>
      </c>
      <c r="F30" s="13">
        <f t="shared" si="6"/>
        <v>90</v>
      </c>
      <c r="G30" s="12">
        <f>단가대비표!P195</f>
        <v>0</v>
      </c>
      <c r="H30" s="13">
        <f t="shared" si="7"/>
        <v>0</v>
      </c>
      <c r="I30" s="12">
        <f>단가대비표!V195</f>
        <v>0</v>
      </c>
      <c r="J30" s="13">
        <f t="shared" si="8"/>
        <v>0</v>
      </c>
      <c r="K30" s="12">
        <f t="shared" si="9"/>
        <v>900</v>
      </c>
      <c r="L30" s="13">
        <f t="shared" si="9"/>
        <v>90</v>
      </c>
      <c r="M30" s="8" t="s">
        <v>52</v>
      </c>
      <c r="N30" s="2" t="s">
        <v>74</v>
      </c>
      <c r="O30" s="2" t="s">
        <v>1012</v>
      </c>
      <c r="P30" s="2" t="s">
        <v>63</v>
      </c>
      <c r="Q30" s="2" t="s">
        <v>63</v>
      </c>
      <c r="R30" s="2" t="s">
        <v>62</v>
      </c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2" t="s">
        <v>52</v>
      </c>
      <c r="AW30" s="2" t="s">
        <v>1033</v>
      </c>
      <c r="AX30" s="2" t="s">
        <v>52</v>
      </c>
      <c r="AY30" s="2" t="s">
        <v>52</v>
      </c>
    </row>
    <row r="31" spans="1:51" ht="30" customHeight="1">
      <c r="A31" s="8" t="s">
        <v>1010</v>
      </c>
      <c r="B31" s="8" t="s">
        <v>1014</v>
      </c>
      <c r="C31" s="8" t="s">
        <v>614</v>
      </c>
      <c r="D31" s="9">
        <v>0.41599999999999998</v>
      </c>
      <c r="E31" s="12">
        <f>단가대비표!O196</f>
        <v>1700</v>
      </c>
      <c r="F31" s="13">
        <f t="shared" si="6"/>
        <v>707.2</v>
      </c>
      <c r="G31" s="12">
        <f>단가대비표!P196</f>
        <v>0</v>
      </c>
      <c r="H31" s="13">
        <f t="shared" si="7"/>
        <v>0</v>
      </c>
      <c r="I31" s="12">
        <f>단가대비표!V196</f>
        <v>0</v>
      </c>
      <c r="J31" s="13">
        <f t="shared" si="8"/>
        <v>0</v>
      </c>
      <c r="K31" s="12">
        <f t="shared" si="9"/>
        <v>1700</v>
      </c>
      <c r="L31" s="13">
        <f t="shared" si="9"/>
        <v>707.2</v>
      </c>
      <c r="M31" s="8" t="s">
        <v>52</v>
      </c>
      <c r="N31" s="2" t="s">
        <v>74</v>
      </c>
      <c r="O31" s="2" t="s">
        <v>1015</v>
      </c>
      <c r="P31" s="2" t="s">
        <v>63</v>
      </c>
      <c r="Q31" s="2" t="s">
        <v>63</v>
      </c>
      <c r="R31" s="2" t="s">
        <v>62</v>
      </c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2" t="s">
        <v>52</v>
      </c>
      <c r="AW31" s="2" t="s">
        <v>1034</v>
      </c>
      <c r="AX31" s="2" t="s">
        <v>52</v>
      </c>
      <c r="AY31" s="2" t="s">
        <v>52</v>
      </c>
    </row>
    <row r="32" spans="1:51" ht="30" customHeight="1">
      <c r="A32" s="8" t="s">
        <v>1010</v>
      </c>
      <c r="B32" s="8" t="s">
        <v>1017</v>
      </c>
      <c r="C32" s="8" t="s">
        <v>614</v>
      </c>
      <c r="D32" s="9">
        <v>6.0000000000000001E-3</v>
      </c>
      <c r="E32" s="12">
        <f>단가대비표!O198</f>
        <v>2900</v>
      </c>
      <c r="F32" s="13">
        <f t="shared" si="6"/>
        <v>17.399999999999999</v>
      </c>
      <c r="G32" s="12">
        <f>단가대비표!P198</f>
        <v>0</v>
      </c>
      <c r="H32" s="13">
        <f t="shared" si="7"/>
        <v>0</v>
      </c>
      <c r="I32" s="12">
        <f>단가대비표!V198</f>
        <v>0</v>
      </c>
      <c r="J32" s="13">
        <f t="shared" si="8"/>
        <v>0</v>
      </c>
      <c r="K32" s="12">
        <f t="shared" si="9"/>
        <v>2900</v>
      </c>
      <c r="L32" s="13">
        <f t="shared" si="9"/>
        <v>17.399999999999999</v>
      </c>
      <c r="M32" s="8" t="s">
        <v>52</v>
      </c>
      <c r="N32" s="2" t="s">
        <v>74</v>
      </c>
      <c r="O32" s="2" t="s">
        <v>1018</v>
      </c>
      <c r="P32" s="2" t="s">
        <v>63</v>
      </c>
      <c r="Q32" s="2" t="s">
        <v>63</v>
      </c>
      <c r="R32" s="2" t="s">
        <v>62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2" t="s">
        <v>52</v>
      </c>
      <c r="AW32" s="2" t="s">
        <v>1035</v>
      </c>
      <c r="AX32" s="2" t="s">
        <v>52</v>
      </c>
      <c r="AY32" s="2" t="s">
        <v>52</v>
      </c>
    </row>
    <row r="33" spans="1:51" ht="30" customHeight="1">
      <c r="A33" s="8" t="s">
        <v>1010</v>
      </c>
      <c r="B33" s="8" t="s">
        <v>1020</v>
      </c>
      <c r="C33" s="8" t="s">
        <v>614</v>
      </c>
      <c r="D33" s="9">
        <v>0.04</v>
      </c>
      <c r="E33" s="12">
        <f>단가대비표!O199</f>
        <v>900</v>
      </c>
      <c r="F33" s="13">
        <f t="shared" si="6"/>
        <v>36</v>
      </c>
      <c r="G33" s="12">
        <f>단가대비표!P199</f>
        <v>0</v>
      </c>
      <c r="H33" s="13">
        <f t="shared" si="7"/>
        <v>0</v>
      </c>
      <c r="I33" s="12">
        <f>단가대비표!V199</f>
        <v>0</v>
      </c>
      <c r="J33" s="13">
        <f t="shared" si="8"/>
        <v>0</v>
      </c>
      <c r="K33" s="12">
        <f t="shared" si="9"/>
        <v>900</v>
      </c>
      <c r="L33" s="13">
        <f t="shared" si="9"/>
        <v>36</v>
      </c>
      <c r="M33" s="8" t="s">
        <v>52</v>
      </c>
      <c r="N33" s="2" t="s">
        <v>74</v>
      </c>
      <c r="O33" s="2" t="s">
        <v>1021</v>
      </c>
      <c r="P33" s="2" t="s">
        <v>63</v>
      </c>
      <c r="Q33" s="2" t="s">
        <v>63</v>
      </c>
      <c r="R33" s="2" t="s">
        <v>62</v>
      </c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2" t="s">
        <v>52</v>
      </c>
      <c r="AW33" s="2" t="s">
        <v>1036</v>
      </c>
      <c r="AX33" s="2" t="s">
        <v>52</v>
      </c>
      <c r="AY33" s="2" t="s">
        <v>52</v>
      </c>
    </row>
    <row r="34" spans="1:51" ht="30" customHeight="1">
      <c r="A34" s="8" t="s">
        <v>1023</v>
      </c>
      <c r="B34" s="8" t="s">
        <v>1024</v>
      </c>
      <c r="C34" s="8" t="s">
        <v>229</v>
      </c>
      <c r="D34" s="9">
        <v>0.03</v>
      </c>
      <c r="E34" s="12">
        <f>단가대비표!O209</f>
        <v>25000</v>
      </c>
      <c r="F34" s="13">
        <f t="shared" si="6"/>
        <v>750</v>
      </c>
      <c r="G34" s="12">
        <f>단가대비표!P209</f>
        <v>0</v>
      </c>
      <c r="H34" s="13">
        <f t="shared" si="7"/>
        <v>0</v>
      </c>
      <c r="I34" s="12">
        <f>단가대비표!V209</f>
        <v>0</v>
      </c>
      <c r="J34" s="13">
        <f t="shared" si="8"/>
        <v>0</v>
      </c>
      <c r="K34" s="12">
        <f t="shared" si="9"/>
        <v>25000</v>
      </c>
      <c r="L34" s="13">
        <f t="shared" si="9"/>
        <v>750</v>
      </c>
      <c r="M34" s="8" t="s">
        <v>52</v>
      </c>
      <c r="N34" s="2" t="s">
        <v>74</v>
      </c>
      <c r="O34" s="2" t="s">
        <v>1025</v>
      </c>
      <c r="P34" s="2" t="s">
        <v>63</v>
      </c>
      <c r="Q34" s="2" t="s">
        <v>63</v>
      </c>
      <c r="R34" s="2" t="s">
        <v>62</v>
      </c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2" t="s">
        <v>52</v>
      </c>
      <c r="AW34" s="2" t="s">
        <v>1037</v>
      </c>
      <c r="AX34" s="2" t="s">
        <v>52</v>
      </c>
      <c r="AY34" s="2" t="s">
        <v>52</v>
      </c>
    </row>
    <row r="35" spans="1:51" ht="30" customHeight="1">
      <c r="A35" s="8" t="s">
        <v>68</v>
      </c>
      <c r="B35" s="8" t="s">
        <v>1038</v>
      </c>
      <c r="C35" s="8" t="s">
        <v>70</v>
      </c>
      <c r="D35" s="9">
        <v>1</v>
      </c>
      <c r="E35" s="12">
        <f>일위대가목록!E161</f>
        <v>0</v>
      </c>
      <c r="F35" s="13">
        <f t="shared" si="6"/>
        <v>0</v>
      </c>
      <c r="G35" s="12">
        <f>일위대가목록!F161</f>
        <v>15970</v>
      </c>
      <c r="H35" s="13">
        <f t="shared" si="7"/>
        <v>15970</v>
      </c>
      <c r="I35" s="12">
        <f>일위대가목록!G161</f>
        <v>319</v>
      </c>
      <c r="J35" s="13">
        <f t="shared" si="8"/>
        <v>319</v>
      </c>
      <c r="K35" s="12">
        <f t="shared" si="9"/>
        <v>16289</v>
      </c>
      <c r="L35" s="13">
        <f t="shared" si="9"/>
        <v>16289</v>
      </c>
      <c r="M35" s="8" t="s">
        <v>52</v>
      </c>
      <c r="N35" s="2" t="s">
        <v>74</v>
      </c>
      <c r="O35" s="2" t="s">
        <v>1039</v>
      </c>
      <c r="P35" s="2" t="s">
        <v>62</v>
      </c>
      <c r="Q35" s="2" t="s">
        <v>63</v>
      </c>
      <c r="R35" s="2" t="s">
        <v>63</v>
      </c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2" t="s">
        <v>52</v>
      </c>
      <c r="AW35" s="2" t="s">
        <v>1040</v>
      </c>
      <c r="AX35" s="2" t="s">
        <v>52</v>
      </c>
      <c r="AY35" s="2" t="s">
        <v>52</v>
      </c>
    </row>
    <row r="36" spans="1:51" ht="30" customHeight="1">
      <c r="A36" s="8" t="s">
        <v>995</v>
      </c>
      <c r="B36" s="8" t="s">
        <v>52</v>
      </c>
      <c r="C36" s="8" t="s">
        <v>52</v>
      </c>
      <c r="D36" s="9"/>
      <c r="E36" s="12"/>
      <c r="F36" s="13">
        <f>TRUNC(SUMIF(N29:N35, N28, F29:F35),0)</f>
        <v>2677</v>
      </c>
      <c r="G36" s="12"/>
      <c r="H36" s="13">
        <f>TRUNC(SUMIF(N29:N35, N28, H29:H35),0)</f>
        <v>15970</v>
      </c>
      <c r="I36" s="12"/>
      <c r="J36" s="13">
        <f>TRUNC(SUMIF(N29:N35, N28, J29:J35),0)</f>
        <v>319</v>
      </c>
      <c r="K36" s="12"/>
      <c r="L36" s="13">
        <f>F36+H36+J36</f>
        <v>18966</v>
      </c>
      <c r="M36" s="8" t="s">
        <v>52</v>
      </c>
      <c r="N36" s="2" t="s">
        <v>118</v>
      </c>
      <c r="O36" s="2" t="s">
        <v>118</v>
      </c>
      <c r="P36" s="2" t="s">
        <v>52</v>
      </c>
      <c r="Q36" s="2" t="s">
        <v>52</v>
      </c>
      <c r="R36" s="2" t="s">
        <v>52</v>
      </c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2" t="s">
        <v>52</v>
      </c>
      <c r="AW36" s="2" t="s">
        <v>52</v>
      </c>
      <c r="AX36" s="2" t="s">
        <v>52</v>
      </c>
      <c r="AY36" s="2" t="s">
        <v>52</v>
      </c>
    </row>
    <row r="37" spans="1:51" ht="30" customHeight="1">
      <c r="A37" s="9"/>
      <c r="B37" s="9"/>
      <c r="C37" s="9"/>
      <c r="D37" s="9"/>
      <c r="E37" s="12"/>
      <c r="F37" s="13"/>
      <c r="G37" s="12"/>
      <c r="H37" s="13"/>
      <c r="I37" s="12"/>
      <c r="J37" s="13"/>
      <c r="K37" s="12"/>
      <c r="L37" s="13"/>
      <c r="M37" s="9"/>
    </row>
    <row r="38" spans="1:51" ht="30" customHeight="1">
      <c r="A38" s="32" t="s">
        <v>1041</v>
      </c>
      <c r="B38" s="32"/>
      <c r="C38" s="32"/>
      <c r="D38" s="32"/>
      <c r="E38" s="33"/>
      <c r="F38" s="34"/>
      <c r="G38" s="33"/>
      <c r="H38" s="34"/>
      <c r="I38" s="33"/>
      <c r="J38" s="34"/>
      <c r="K38" s="33"/>
      <c r="L38" s="34"/>
      <c r="M38" s="32"/>
      <c r="N38" s="1" t="s">
        <v>78</v>
      </c>
    </row>
    <row r="39" spans="1:51" ht="30" customHeight="1">
      <c r="A39" s="8" t="s">
        <v>1006</v>
      </c>
      <c r="B39" s="8" t="s">
        <v>1007</v>
      </c>
      <c r="C39" s="8" t="s">
        <v>255</v>
      </c>
      <c r="D39" s="9">
        <v>2.8956</v>
      </c>
      <c r="E39" s="12">
        <f>단가대비표!O194</f>
        <v>2700</v>
      </c>
      <c r="F39" s="13">
        <f>TRUNC(E39*D39,1)</f>
        <v>7818.1</v>
      </c>
      <c r="G39" s="12">
        <f>단가대비표!P194</f>
        <v>0</v>
      </c>
      <c r="H39" s="13">
        <f>TRUNC(G39*D39,1)</f>
        <v>0</v>
      </c>
      <c r="I39" s="12">
        <f>단가대비표!V194</f>
        <v>0</v>
      </c>
      <c r="J39" s="13">
        <f>TRUNC(I39*D39,1)</f>
        <v>0</v>
      </c>
      <c r="K39" s="12">
        <f t="shared" ref="K39:L42" si="10">TRUNC(E39+G39+I39,1)</f>
        <v>2700</v>
      </c>
      <c r="L39" s="13">
        <f t="shared" si="10"/>
        <v>7818.1</v>
      </c>
      <c r="M39" s="8" t="s">
        <v>52</v>
      </c>
      <c r="N39" s="2" t="s">
        <v>78</v>
      </c>
      <c r="O39" s="2" t="s">
        <v>1008</v>
      </c>
      <c r="P39" s="2" t="s">
        <v>63</v>
      </c>
      <c r="Q39" s="2" t="s">
        <v>63</v>
      </c>
      <c r="R39" s="2" t="s">
        <v>62</v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2" t="s">
        <v>52</v>
      </c>
      <c r="AW39" s="2" t="s">
        <v>1043</v>
      </c>
      <c r="AX39" s="2" t="s">
        <v>52</v>
      </c>
      <c r="AY39" s="2" t="s">
        <v>52</v>
      </c>
    </row>
    <row r="40" spans="1:51" ht="30" customHeight="1">
      <c r="A40" s="8" t="s">
        <v>1010</v>
      </c>
      <c r="B40" s="8" t="s">
        <v>1044</v>
      </c>
      <c r="C40" s="8" t="s">
        <v>614</v>
      </c>
      <c r="D40" s="9">
        <v>7.4074</v>
      </c>
      <c r="E40" s="12">
        <f>단가대비표!O197</f>
        <v>1500</v>
      </c>
      <c r="F40" s="13">
        <f>TRUNC(E40*D40,1)</f>
        <v>11111.1</v>
      </c>
      <c r="G40" s="12">
        <f>단가대비표!P197</f>
        <v>0</v>
      </c>
      <c r="H40" s="13">
        <f>TRUNC(G40*D40,1)</f>
        <v>0</v>
      </c>
      <c r="I40" s="12">
        <f>단가대비표!V197</f>
        <v>0</v>
      </c>
      <c r="J40" s="13">
        <f>TRUNC(I40*D40,1)</f>
        <v>0</v>
      </c>
      <c r="K40" s="12">
        <f t="shared" si="10"/>
        <v>1500</v>
      </c>
      <c r="L40" s="13">
        <f t="shared" si="10"/>
        <v>11111.1</v>
      </c>
      <c r="M40" s="8" t="s">
        <v>52</v>
      </c>
      <c r="N40" s="2" t="s">
        <v>78</v>
      </c>
      <c r="O40" s="2" t="s">
        <v>1045</v>
      </c>
      <c r="P40" s="2" t="s">
        <v>63</v>
      </c>
      <c r="Q40" s="2" t="s">
        <v>63</v>
      </c>
      <c r="R40" s="2" t="s">
        <v>62</v>
      </c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2" t="s">
        <v>52</v>
      </c>
      <c r="AW40" s="2" t="s">
        <v>1046</v>
      </c>
      <c r="AX40" s="2" t="s">
        <v>52</v>
      </c>
      <c r="AY40" s="2" t="s">
        <v>52</v>
      </c>
    </row>
    <row r="41" spans="1:51" ht="30" customHeight="1">
      <c r="A41" s="8" t="s">
        <v>1047</v>
      </c>
      <c r="B41" s="8" t="s">
        <v>1048</v>
      </c>
      <c r="C41" s="8" t="s">
        <v>229</v>
      </c>
      <c r="D41" s="9">
        <v>0.65659999999999996</v>
      </c>
      <c r="E41" s="12">
        <f>단가대비표!O210</f>
        <v>14500</v>
      </c>
      <c r="F41" s="13">
        <f>TRUNC(E41*D41,1)</f>
        <v>9520.7000000000007</v>
      </c>
      <c r="G41" s="12">
        <f>단가대비표!P210</f>
        <v>0</v>
      </c>
      <c r="H41" s="13">
        <f>TRUNC(G41*D41,1)</f>
        <v>0</v>
      </c>
      <c r="I41" s="12">
        <f>단가대비표!V210</f>
        <v>0</v>
      </c>
      <c r="J41" s="13">
        <f>TRUNC(I41*D41,1)</f>
        <v>0</v>
      </c>
      <c r="K41" s="12">
        <f t="shared" si="10"/>
        <v>14500</v>
      </c>
      <c r="L41" s="13">
        <f t="shared" si="10"/>
        <v>9520.7000000000007</v>
      </c>
      <c r="M41" s="8" t="s">
        <v>52</v>
      </c>
      <c r="N41" s="2" t="s">
        <v>78</v>
      </c>
      <c r="O41" s="2" t="s">
        <v>1049</v>
      </c>
      <c r="P41" s="2" t="s">
        <v>63</v>
      </c>
      <c r="Q41" s="2" t="s">
        <v>63</v>
      </c>
      <c r="R41" s="2" t="s">
        <v>62</v>
      </c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2" t="s">
        <v>52</v>
      </c>
      <c r="AW41" s="2" t="s">
        <v>1050</v>
      </c>
      <c r="AX41" s="2" t="s">
        <v>52</v>
      </c>
      <c r="AY41" s="2" t="s">
        <v>52</v>
      </c>
    </row>
    <row r="42" spans="1:51" ht="30" customHeight="1">
      <c r="A42" s="8" t="s">
        <v>76</v>
      </c>
      <c r="B42" s="8" t="s">
        <v>1051</v>
      </c>
      <c r="C42" s="8" t="s">
        <v>70</v>
      </c>
      <c r="D42" s="9">
        <v>1</v>
      </c>
      <c r="E42" s="12">
        <f>일위대가목록!E162</f>
        <v>0</v>
      </c>
      <c r="F42" s="13">
        <f>TRUNC(E42*D42,1)</f>
        <v>0</v>
      </c>
      <c r="G42" s="12">
        <f>일위대가목록!F162</f>
        <v>71865</v>
      </c>
      <c r="H42" s="13">
        <f>TRUNC(G42*D42,1)</f>
        <v>71865</v>
      </c>
      <c r="I42" s="12">
        <f>일위대가목록!G162</f>
        <v>1437</v>
      </c>
      <c r="J42" s="13">
        <f>TRUNC(I42*D42,1)</f>
        <v>1437</v>
      </c>
      <c r="K42" s="12">
        <f t="shared" si="10"/>
        <v>73302</v>
      </c>
      <c r="L42" s="13">
        <f t="shared" si="10"/>
        <v>73302</v>
      </c>
      <c r="M42" s="8" t="s">
        <v>52</v>
      </c>
      <c r="N42" s="2" t="s">
        <v>78</v>
      </c>
      <c r="O42" s="2" t="s">
        <v>1052</v>
      </c>
      <c r="P42" s="2" t="s">
        <v>62</v>
      </c>
      <c r="Q42" s="2" t="s">
        <v>63</v>
      </c>
      <c r="R42" s="2" t="s">
        <v>63</v>
      </c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2" t="s">
        <v>52</v>
      </c>
      <c r="AW42" s="2" t="s">
        <v>1053</v>
      </c>
      <c r="AX42" s="2" t="s">
        <v>52</v>
      </c>
      <c r="AY42" s="2" t="s">
        <v>52</v>
      </c>
    </row>
    <row r="43" spans="1:51" ht="30" customHeight="1">
      <c r="A43" s="8" t="s">
        <v>995</v>
      </c>
      <c r="B43" s="8" t="s">
        <v>52</v>
      </c>
      <c r="C43" s="8" t="s">
        <v>52</v>
      </c>
      <c r="D43" s="9"/>
      <c r="E43" s="12"/>
      <c r="F43" s="13">
        <f>TRUNC(SUMIF(N39:N42, N38, F39:F42),0)</f>
        <v>28449</v>
      </c>
      <c r="G43" s="12"/>
      <c r="H43" s="13">
        <f>TRUNC(SUMIF(N39:N42, N38, H39:H42),0)</f>
        <v>71865</v>
      </c>
      <c r="I43" s="12"/>
      <c r="J43" s="13">
        <f>TRUNC(SUMIF(N39:N42, N38, J39:J42),0)</f>
        <v>1437</v>
      </c>
      <c r="K43" s="12"/>
      <c r="L43" s="13">
        <f>F43+H43+J43</f>
        <v>101751</v>
      </c>
      <c r="M43" s="8" t="s">
        <v>52</v>
      </c>
      <c r="N43" s="2" t="s">
        <v>118</v>
      </c>
      <c r="O43" s="2" t="s">
        <v>118</v>
      </c>
      <c r="P43" s="2" t="s">
        <v>52</v>
      </c>
      <c r="Q43" s="2" t="s">
        <v>52</v>
      </c>
      <c r="R43" s="2" t="s">
        <v>52</v>
      </c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2" t="s">
        <v>52</v>
      </c>
      <c r="AW43" s="2" t="s">
        <v>52</v>
      </c>
      <c r="AX43" s="2" t="s">
        <v>52</v>
      </c>
      <c r="AY43" s="2" t="s">
        <v>52</v>
      </c>
    </row>
    <row r="44" spans="1:51" ht="30" customHeight="1">
      <c r="A44" s="9"/>
      <c r="B44" s="9"/>
      <c r="C44" s="9"/>
      <c r="D44" s="9"/>
      <c r="E44" s="12"/>
      <c r="F44" s="13"/>
      <c r="G44" s="12"/>
      <c r="H44" s="13"/>
      <c r="I44" s="12"/>
      <c r="J44" s="13"/>
      <c r="K44" s="12"/>
      <c r="L44" s="13"/>
      <c r="M44" s="9"/>
    </row>
    <row r="45" spans="1:51" ht="30" customHeight="1">
      <c r="A45" s="32" t="s">
        <v>1054</v>
      </c>
      <c r="B45" s="32"/>
      <c r="C45" s="32"/>
      <c r="D45" s="32"/>
      <c r="E45" s="33"/>
      <c r="F45" s="34"/>
      <c r="G45" s="33"/>
      <c r="H45" s="34"/>
      <c r="I45" s="33"/>
      <c r="J45" s="34"/>
      <c r="K45" s="33"/>
      <c r="L45" s="34"/>
      <c r="M45" s="32"/>
      <c r="N45" s="1" t="s">
        <v>83</v>
      </c>
    </row>
    <row r="46" spans="1:51" ht="30" customHeight="1">
      <c r="A46" s="8" t="s">
        <v>1056</v>
      </c>
      <c r="B46" s="8" t="s">
        <v>1057</v>
      </c>
      <c r="C46" s="8" t="s">
        <v>614</v>
      </c>
      <c r="D46" s="9">
        <v>0.12</v>
      </c>
      <c r="E46" s="12">
        <f>단가대비표!O200</f>
        <v>20830</v>
      </c>
      <c r="F46" s="13">
        <f t="shared" ref="F46:F55" si="11">TRUNC(E46*D46,1)</f>
        <v>2499.6</v>
      </c>
      <c r="G46" s="12">
        <f>단가대비표!P200</f>
        <v>0</v>
      </c>
      <c r="H46" s="13">
        <f t="shared" ref="H46:H55" si="12">TRUNC(G46*D46,1)</f>
        <v>0</v>
      </c>
      <c r="I46" s="12">
        <f>단가대비표!V200</f>
        <v>0</v>
      </c>
      <c r="J46" s="13">
        <f t="shared" ref="J46:J55" si="13">TRUNC(I46*D46,1)</f>
        <v>0</v>
      </c>
      <c r="K46" s="12">
        <f t="shared" ref="K46:K55" si="14">TRUNC(E46+G46+I46,1)</f>
        <v>20830</v>
      </c>
      <c r="L46" s="13">
        <f t="shared" ref="L46:L55" si="15">TRUNC(F46+H46+J46,1)</f>
        <v>2499.6</v>
      </c>
      <c r="M46" s="8" t="s">
        <v>52</v>
      </c>
      <c r="N46" s="2" t="s">
        <v>83</v>
      </c>
      <c r="O46" s="2" t="s">
        <v>1058</v>
      </c>
      <c r="P46" s="2" t="s">
        <v>63</v>
      </c>
      <c r="Q46" s="2" t="s">
        <v>63</v>
      </c>
      <c r="R46" s="2" t="s">
        <v>62</v>
      </c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2" t="s">
        <v>52</v>
      </c>
      <c r="AW46" s="2" t="s">
        <v>1059</v>
      </c>
      <c r="AX46" s="2" t="s">
        <v>52</v>
      </c>
      <c r="AY46" s="2" t="s">
        <v>52</v>
      </c>
    </row>
    <row r="47" spans="1:51" ht="30" customHeight="1">
      <c r="A47" s="8" t="s">
        <v>1056</v>
      </c>
      <c r="B47" s="8" t="s">
        <v>1060</v>
      </c>
      <c r="C47" s="8" t="s">
        <v>614</v>
      </c>
      <c r="D47" s="9">
        <v>0.12</v>
      </c>
      <c r="E47" s="12">
        <f>단가대비표!O201</f>
        <v>6640</v>
      </c>
      <c r="F47" s="13">
        <f t="shared" si="11"/>
        <v>796.8</v>
      </c>
      <c r="G47" s="12">
        <f>단가대비표!P201</f>
        <v>0</v>
      </c>
      <c r="H47" s="13">
        <f t="shared" si="12"/>
        <v>0</v>
      </c>
      <c r="I47" s="12">
        <f>단가대비표!V201</f>
        <v>0</v>
      </c>
      <c r="J47" s="13">
        <f t="shared" si="13"/>
        <v>0</v>
      </c>
      <c r="K47" s="12">
        <f t="shared" si="14"/>
        <v>6640</v>
      </c>
      <c r="L47" s="13">
        <f t="shared" si="15"/>
        <v>796.8</v>
      </c>
      <c r="M47" s="8" t="s">
        <v>52</v>
      </c>
      <c r="N47" s="2" t="s">
        <v>83</v>
      </c>
      <c r="O47" s="2" t="s">
        <v>1061</v>
      </c>
      <c r="P47" s="2" t="s">
        <v>63</v>
      </c>
      <c r="Q47" s="2" t="s">
        <v>63</v>
      </c>
      <c r="R47" s="2" t="s">
        <v>62</v>
      </c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2" t="s">
        <v>52</v>
      </c>
      <c r="AW47" s="2" t="s">
        <v>1062</v>
      </c>
      <c r="AX47" s="2" t="s">
        <v>52</v>
      </c>
      <c r="AY47" s="2" t="s">
        <v>52</v>
      </c>
    </row>
    <row r="48" spans="1:51" ht="30" customHeight="1">
      <c r="A48" s="8" t="s">
        <v>1056</v>
      </c>
      <c r="B48" s="8" t="s">
        <v>1063</v>
      </c>
      <c r="C48" s="8" t="s">
        <v>614</v>
      </c>
      <c r="D48" s="9">
        <v>0.24</v>
      </c>
      <c r="E48" s="12">
        <f>단가대비표!O202</f>
        <v>24500</v>
      </c>
      <c r="F48" s="13">
        <f t="shared" si="11"/>
        <v>5880</v>
      </c>
      <c r="G48" s="12">
        <f>단가대비표!P202</f>
        <v>0</v>
      </c>
      <c r="H48" s="13">
        <f t="shared" si="12"/>
        <v>0</v>
      </c>
      <c r="I48" s="12">
        <f>단가대비표!V202</f>
        <v>0</v>
      </c>
      <c r="J48" s="13">
        <f t="shared" si="13"/>
        <v>0</v>
      </c>
      <c r="K48" s="12">
        <f t="shared" si="14"/>
        <v>24500</v>
      </c>
      <c r="L48" s="13">
        <f t="shared" si="15"/>
        <v>5880</v>
      </c>
      <c r="M48" s="8" t="s">
        <v>52</v>
      </c>
      <c r="N48" s="2" t="s">
        <v>83</v>
      </c>
      <c r="O48" s="2" t="s">
        <v>1064</v>
      </c>
      <c r="P48" s="2" t="s">
        <v>63</v>
      </c>
      <c r="Q48" s="2" t="s">
        <v>63</v>
      </c>
      <c r="R48" s="2" t="s">
        <v>62</v>
      </c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2" t="s">
        <v>52</v>
      </c>
      <c r="AW48" s="2" t="s">
        <v>1065</v>
      </c>
      <c r="AX48" s="2" t="s">
        <v>52</v>
      </c>
      <c r="AY48" s="2" t="s">
        <v>52</v>
      </c>
    </row>
    <row r="49" spans="1:51" ht="30" customHeight="1">
      <c r="A49" s="8" t="s">
        <v>1056</v>
      </c>
      <c r="B49" s="8" t="s">
        <v>1066</v>
      </c>
      <c r="C49" s="8" t="s">
        <v>614</v>
      </c>
      <c r="D49" s="9">
        <v>0.24</v>
      </c>
      <c r="E49" s="12">
        <f>단가대비표!O205</f>
        <v>2200</v>
      </c>
      <c r="F49" s="13">
        <f t="shared" si="11"/>
        <v>528</v>
      </c>
      <c r="G49" s="12">
        <f>단가대비표!P205</f>
        <v>0</v>
      </c>
      <c r="H49" s="13">
        <f t="shared" si="12"/>
        <v>0</v>
      </c>
      <c r="I49" s="12">
        <f>단가대비표!V205</f>
        <v>0</v>
      </c>
      <c r="J49" s="13">
        <f t="shared" si="13"/>
        <v>0</v>
      </c>
      <c r="K49" s="12">
        <f t="shared" si="14"/>
        <v>2200</v>
      </c>
      <c r="L49" s="13">
        <f t="shared" si="15"/>
        <v>528</v>
      </c>
      <c r="M49" s="8" t="s">
        <v>52</v>
      </c>
      <c r="N49" s="2" t="s">
        <v>83</v>
      </c>
      <c r="O49" s="2" t="s">
        <v>1067</v>
      </c>
      <c r="P49" s="2" t="s">
        <v>63</v>
      </c>
      <c r="Q49" s="2" t="s">
        <v>63</v>
      </c>
      <c r="R49" s="2" t="s">
        <v>62</v>
      </c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2" t="s">
        <v>52</v>
      </c>
      <c r="AW49" s="2" t="s">
        <v>1068</v>
      </c>
      <c r="AX49" s="2" t="s">
        <v>52</v>
      </c>
      <c r="AY49" s="2" t="s">
        <v>52</v>
      </c>
    </row>
    <row r="50" spans="1:51" ht="30" customHeight="1">
      <c r="A50" s="8" t="s">
        <v>1056</v>
      </c>
      <c r="B50" s="8" t="s">
        <v>1069</v>
      </c>
      <c r="C50" s="8" t="s">
        <v>614</v>
      </c>
      <c r="D50" s="9">
        <v>0.12</v>
      </c>
      <c r="E50" s="12">
        <f>단가대비표!O203</f>
        <v>850</v>
      </c>
      <c r="F50" s="13">
        <f t="shared" si="11"/>
        <v>102</v>
      </c>
      <c r="G50" s="12">
        <f>단가대비표!P203</f>
        <v>0</v>
      </c>
      <c r="H50" s="13">
        <f t="shared" si="12"/>
        <v>0</v>
      </c>
      <c r="I50" s="12">
        <f>단가대비표!V203</f>
        <v>0</v>
      </c>
      <c r="J50" s="13">
        <f t="shared" si="13"/>
        <v>0</v>
      </c>
      <c r="K50" s="12">
        <f t="shared" si="14"/>
        <v>850</v>
      </c>
      <c r="L50" s="13">
        <f t="shared" si="15"/>
        <v>102</v>
      </c>
      <c r="M50" s="8" t="s">
        <v>52</v>
      </c>
      <c r="N50" s="2" t="s">
        <v>83</v>
      </c>
      <c r="O50" s="2" t="s">
        <v>1070</v>
      </c>
      <c r="P50" s="2" t="s">
        <v>63</v>
      </c>
      <c r="Q50" s="2" t="s">
        <v>63</v>
      </c>
      <c r="R50" s="2" t="s">
        <v>62</v>
      </c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2" t="s">
        <v>52</v>
      </c>
      <c r="AW50" s="2" t="s">
        <v>1071</v>
      </c>
      <c r="AX50" s="2" t="s">
        <v>52</v>
      </c>
      <c r="AY50" s="2" t="s">
        <v>52</v>
      </c>
    </row>
    <row r="51" spans="1:51" ht="30" customHeight="1">
      <c r="A51" s="8" t="s">
        <v>1056</v>
      </c>
      <c r="B51" s="8" t="s">
        <v>1072</v>
      </c>
      <c r="C51" s="8" t="s">
        <v>614</v>
      </c>
      <c r="D51" s="9">
        <v>0.24</v>
      </c>
      <c r="E51" s="12">
        <f>단가대비표!O204</f>
        <v>1200</v>
      </c>
      <c r="F51" s="13">
        <f t="shared" si="11"/>
        <v>288</v>
      </c>
      <c r="G51" s="12">
        <f>단가대비표!P204</f>
        <v>0</v>
      </c>
      <c r="H51" s="13">
        <f t="shared" si="12"/>
        <v>0</v>
      </c>
      <c r="I51" s="12">
        <f>단가대비표!V204</f>
        <v>0</v>
      </c>
      <c r="J51" s="13">
        <f t="shared" si="13"/>
        <v>0</v>
      </c>
      <c r="K51" s="12">
        <f t="shared" si="14"/>
        <v>1200</v>
      </c>
      <c r="L51" s="13">
        <f t="shared" si="15"/>
        <v>288</v>
      </c>
      <c r="M51" s="8" t="s">
        <v>52</v>
      </c>
      <c r="N51" s="2" t="s">
        <v>83</v>
      </c>
      <c r="O51" s="2" t="s">
        <v>1073</v>
      </c>
      <c r="P51" s="2" t="s">
        <v>63</v>
      </c>
      <c r="Q51" s="2" t="s">
        <v>63</v>
      </c>
      <c r="R51" s="2" t="s">
        <v>62</v>
      </c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2" t="s">
        <v>52</v>
      </c>
      <c r="AW51" s="2" t="s">
        <v>1074</v>
      </c>
      <c r="AX51" s="2" t="s">
        <v>52</v>
      </c>
      <c r="AY51" s="2" t="s">
        <v>52</v>
      </c>
    </row>
    <row r="52" spans="1:51" ht="30" customHeight="1">
      <c r="A52" s="8" t="s">
        <v>1056</v>
      </c>
      <c r="B52" s="8" t="s">
        <v>1075</v>
      </c>
      <c r="C52" s="8" t="s">
        <v>614</v>
      </c>
      <c r="D52" s="9">
        <v>0.24</v>
      </c>
      <c r="E52" s="12">
        <f>단가대비표!O206</f>
        <v>10000</v>
      </c>
      <c r="F52" s="13">
        <f t="shared" si="11"/>
        <v>2400</v>
      </c>
      <c r="G52" s="12">
        <f>단가대비표!P206</f>
        <v>0</v>
      </c>
      <c r="H52" s="13">
        <f t="shared" si="12"/>
        <v>0</v>
      </c>
      <c r="I52" s="12">
        <f>단가대비표!V206</f>
        <v>0</v>
      </c>
      <c r="J52" s="13">
        <f t="shared" si="13"/>
        <v>0</v>
      </c>
      <c r="K52" s="12">
        <f t="shared" si="14"/>
        <v>10000</v>
      </c>
      <c r="L52" s="13">
        <f t="shared" si="15"/>
        <v>2400</v>
      </c>
      <c r="M52" s="8" t="s">
        <v>52</v>
      </c>
      <c r="N52" s="2" t="s">
        <v>83</v>
      </c>
      <c r="O52" s="2" t="s">
        <v>1076</v>
      </c>
      <c r="P52" s="2" t="s">
        <v>63</v>
      </c>
      <c r="Q52" s="2" t="s">
        <v>63</v>
      </c>
      <c r="R52" s="2" t="s">
        <v>62</v>
      </c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2" t="s">
        <v>52</v>
      </c>
      <c r="AW52" s="2" t="s">
        <v>1077</v>
      </c>
      <c r="AX52" s="2" t="s">
        <v>52</v>
      </c>
      <c r="AY52" s="2" t="s">
        <v>52</v>
      </c>
    </row>
    <row r="53" spans="1:51" ht="30" customHeight="1">
      <c r="A53" s="8" t="s">
        <v>1056</v>
      </c>
      <c r="B53" s="8" t="s">
        <v>1078</v>
      </c>
      <c r="C53" s="8" t="s">
        <v>614</v>
      </c>
      <c r="D53" s="9">
        <v>0.24</v>
      </c>
      <c r="E53" s="12">
        <f>단가대비표!O207</f>
        <v>9000</v>
      </c>
      <c r="F53" s="13">
        <f t="shared" si="11"/>
        <v>2160</v>
      </c>
      <c r="G53" s="12">
        <f>단가대비표!P207</f>
        <v>0</v>
      </c>
      <c r="H53" s="13">
        <f t="shared" si="12"/>
        <v>0</v>
      </c>
      <c r="I53" s="12">
        <f>단가대비표!V207</f>
        <v>0</v>
      </c>
      <c r="J53" s="13">
        <f t="shared" si="13"/>
        <v>0</v>
      </c>
      <c r="K53" s="12">
        <f t="shared" si="14"/>
        <v>9000</v>
      </c>
      <c r="L53" s="13">
        <f t="shared" si="15"/>
        <v>2160</v>
      </c>
      <c r="M53" s="8" t="s">
        <v>52</v>
      </c>
      <c r="N53" s="2" t="s">
        <v>83</v>
      </c>
      <c r="O53" s="2" t="s">
        <v>1079</v>
      </c>
      <c r="P53" s="2" t="s">
        <v>63</v>
      </c>
      <c r="Q53" s="2" t="s">
        <v>63</v>
      </c>
      <c r="R53" s="2" t="s">
        <v>62</v>
      </c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2" t="s">
        <v>52</v>
      </c>
      <c r="AW53" s="2" t="s">
        <v>1080</v>
      </c>
      <c r="AX53" s="2" t="s">
        <v>52</v>
      </c>
      <c r="AY53" s="2" t="s">
        <v>52</v>
      </c>
    </row>
    <row r="54" spans="1:51" ht="30" customHeight="1">
      <c r="A54" s="8" t="s">
        <v>1056</v>
      </c>
      <c r="B54" s="8" t="s">
        <v>1081</v>
      </c>
      <c r="C54" s="8" t="s">
        <v>1082</v>
      </c>
      <c r="D54" s="9">
        <v>0.42</v>
      </c>
      <c r="E54" s="12">
        <f>단가대비표!O208</f>
        <v>19500</v>
      </c>
      <c r="F54" s="13">
        <f t="shared" si="11"/>
        <v>8190</v>
      </c>
      <c r="G54" s="12">
        <f>단가대비표!P208</f>
        <v>0</v>
      </c>
      <c r="H54" s="13">
        <f t="shared" si="12"/>
        <v>0</v>
      </c>
      <c r="I54" s="12">
        <f>단가대비표!V208</f>
        <v>0</v>
      </c>
      <c r="J54" s="13">
        <f t="shared" si="13"/>
        <v>0</v>
      </c>
      <c r="K54" s="12">
        <f t="shared" si="14"/>
        <v>19500</v>
      </c>
      <c r="L54" s="13">
        <f t="shared" si="15"/>
        <v>8190</v>
      </c>
      <c r="M54" s="8" t="s">
        <v>52</v>
      </c>
      <c r="N54" s="2" t="s">
        <v>83</v>
      </c>
      <c r="O54" s="2" t="s">
        <v>1083</v>
      </c>
      <c r="P54" s="2" t="s">
        <v>63</v>
      </c>
      <c r="Q54" s="2" t="s">
        <v>63</v>
      </c>
      <c r="R54" s="2" t="s">
        <v>62</v>
      </c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2" t="s">
        <v>52</v>
      </c>
      <c r="AW54" s="2" t="s">
        <v>1084</v>
      </c>
      <c r="AX54" s="2" t="s">
        <v>52</v>
      </c>
      <c r="AY54" s="2" t="s">
        <v>52</v>
      </c>
    </row>
    <row r="55" spans="1:51" ht="30" customHeight="1">
      <c r="A55" s="8" t="s">
        <v>1085</v>
      </c>
      <c r="B55" s="8" t="s">
        <v>1086</v>
      </c>
      <c r="C55" s="8" t="s">
        <v>82</v>
      </c>
      <c r="D55" s="9">
        <v>1</v>
      </c>
      <c r="E55" s="12">
        <f>일위대가목록!E163</f>
        <v>0</v>
      </c>
      <c r="F55" s="13">
        <f t="shared" si="11"/>
        <v>0</v>
      </c>
      <c r="G55" s="12">
        <f>일위대가목록!F163</f>
        <v>73649</v>
      </c>
      <c r="H55" s="13">
        <f t="shared" si="12"/>
        <v>73649</v>
      </c>
      <c r="I55" s="12">
        <f>일위대가목록!G163</f>
        <v>0</v>
      </c>
      <c r="J55" s="13">
        <f t="shared" si="13"/>
        <v>0</v>
      </c>
      <c r="K55" s="12">
        <f t="shared" si="14"/>
        <v>73649</v>
      </c>
      <c r="L55" s="13">
        <f t="shared" si="15"/>
        <v>73649</v>
      </c>
      <c r="M55" s="8" t="s">
        <v>52</v>
      </c>
      <c r="N55" s="2" t="s">
        <v>83</v>
      </c>
      <c r="O55" s="2" t="s">
        <v>1087</v>
      </c>
      <c r="P55" s="2" t="s">
        <v>62</v>
      </c>
      <c r="Q55" s="2" t="s">
        <v>63</v>
      </c>
      <c r="R55" s="2" t="s">
        <v>63</v>
      </c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2" t="s">
        <v>52</v>
      </c>
      <c r="AW55" s="2" t="s">
        <v>1088</v>
      </c>
      <c r="AX55" s="2" t="s">
        <v>52</v>
      </c>
      <c r="AY55" s="2" t="s">
        <v>52</v>
      </c>
    </row>
    <row r="56" spans="1:51" ht="30" customHeight="1">
      <c r="A56" s="8" t="s">
        <v>995</v>
      </c>
      <c r="B56" s="8" t="s">
        <v>52</v>
      </c>
      <c r="C56" s="8" t="s">
        <v>52</v>
      </c>
      <c r="D56" s="9"/>
      <c r="E56" s="12"/>
      <c r="F56" s="13">
        <f>TRUNC(SUMIF(N46:N55, N45, F46:F55),0)</f>
        <v>22844</v>
      </c>
      <c r="G56" s="12"/>
      <c r="H56" s="13">
        <f>TRUNC(SUMIF(N46:N55, N45, H46:H55),0)</f>
        <v>73649</v>
      </c>
      <c r="I56" s="12"/>
      <c r="J56" s="13">
        <f>TRUNC(SUMIF(N46:N55, N45, J46:J55),0)</f>
        <v>0</v>
      </c>
      <c r="K56" s="12"/>
      <c r="L56" s="13">
        <f>F56+H56+J56</f>
        <v>96493</v>
      </c>
      <c r="M56" s="8" t="s">
        <v>52</v>
      </c>
      <c r="N56" s="2" t="s">
        <v>118</v>
      </c>
      <c r="O56" s="2" t="s">
        <v>118</v>
      </c>
      <c r="P56" s="2" t="s">
        <v>52</v>
      </c>
      <c r="Q56" s="2" t="s">
        <v>52</v>
      </c>
      <c r="R56" s="2" t="s">
        <v>52</v>
      </c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2" t="s">
        <v>52</v>
      </c>
      <c r="AW56" s="2" t="s">
        <v>52</v>
      </c>
      <c r="AX56" s="2" t="s">
        <v>52</v>
      </c>
      <c r="AY56" s="2" t="s">
        <v>52</v>
      </c>
    </row>
    <row r="57" spans="1:51" ht="30" customHeight="1">
      <c r="A57" s="9"/>
      <c r="B57" s="9"/>
      <c r="C57" s="9"/>
      <c r="D57" s="9"/>
      <c r="E57" s="12"/>
      <c r="F57" s="13"/>
      <c r="G57" s="12"/>
      <c r="H57" s="13"/>
      <c r="I57" s="12"/>
      <c r="J57" s="13"/>
      <c r="K57" s="12"/>
      <c r="L57" s="13"/>
      <c r="M57" s="9"/>
    </row>
    <row r="58" spans="1:51" ht="30" customHeight="1">
      <c r="A58" s="32" t="s">
        <v>1089</v>
      </c>
      <c r="B58" s="32"/>
      <c r="C58" s="32"/>
      <c r="D58" s="32"/>
      <c r="E58" s="33"/>
      <c r="F58" s="34"/>
      <c r="G58" s="33"/>
      <c r="H58" s="34"/>
      <c r="I58" s="33"/>
      <c r="J58" s="34"/>
      <c r="K58" s="33"/>
      <c r="L58" s="34"/>
      <c r="M58" s="32"/>
      <c r="N58" s="1" t="s">
        <v>87</v>
      </c>
    </row>
    <row r="59" spans="1:51" ht="30" customHeight="1">
      <c r="A59" s="8" t="s">
        <v>1091</v>
      </c>
      <c r="B59" s="8" t="s">
        <v>1092</v>
      </c>
      <c r="C59" s="8" t="s">
        <v>123</v>
      </c>
      <c r="D59" s="9">
        <v>1.4E-2</v>
      </c>
      <c r="E59" s="12">
        <f>단가대비표!O63</f>
        <v>369000</v>
      </c>
      <c r="F59" s="13">
        <f>TRUNC(E59*D59,1)</f>
        <v>5166</v>
      </c>
      <c r="G59" s="12">
        <f>단가대비표!P63</f>
        <v>0</v>
      </c>
      <c r="H59" s="13">
        <f>TRUNC(G59*D59,1)</f>
        <v>0</v>
      </c>
      <c r="I59" s="12">
        <f>단가대비표!V63</f>
        <v>0</v>
      </c>
      <c r="J59" s="13">
        <f>TRUNC(I59*D59,1)</f>
        <v>0</v>
      </c>
      <c r="K59" s="12">
        <f t="shared" ref="K59:L61" si="16">TRUNC(E59+G59+I59,1)</f>
        <v>369000</v>
      </c>
      <c r="L59" s="13">
        <f t="shared" si="16"/>
        <v>5166</v>
      </c>
      <c r="M59" s="8" t="s">
        <v>52</v>
      </c>
      <c r="N59" s="2" t="s">
        <v>87</v>
      </c>
      <c r="O59" s="2" t="s">
        <v>1093</v>
      </c>
      <c r="P59" s="2" t="s">
        <v>63</v>
      </c>
      <c r="Q59" s="2" t="s">
        <v>63</v>
      </c>
      <c r="R59" s="2" t="s">
        <v>62</v>
      </c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2" t="s">
        <v>52</v>
      </c>
      <c r="AW59" s="2" t="s">
        <v>1094</v>
      </c>
      <c r="AX59" s="2" t="s">
        <v>52</v>
      </c>
      <c r="AY59" s="2" t="s">
        <v>52</v>
      </c>
    </row>
    <row r="60" spans="1:51" ht="30" customHeight="1">
      <c r="A60" s="8" t="s">
        <v>1095</v>
      </c>
      <c r="B60" s="8" t="s">
        <v>1096</v>
      </c>
      <c r="C60" s="8" t="s">
        <v>1097</v>
      </c>
      <c r="D60" s="9">
        <v>0.15</v>
      </c>
      <c r="E60" s="12">
        <f>단가대비표!O290</f>
        <v>0</v>
      </c>
      <c r="F60" s="13">
        <f>TRUNC(E60*D60,1)</f>
        <v>0</v>
      </c>
      <c r="G60" s="12">
        <f>단가대비표!P290</f>
        <v>200925</v>
      </c>
      <c r="H60" s="13">
        <f>TRUNC(G60*D60,1)</f>
        <v>30138.7</v>
      </c>
      <c r="I60" s="12">
        <f>단가대비표!V290</f>
        <v>0</v>
      </c>
      <c r="J60" s="13">
        <f>TRUNC(I60*D60,1)</f>
        <v>0</v>
      </c>
      <c r="K60" s="12">
        <f t="shared" si="16"/>
        <v>200925</v>
      </c>
      <c r="L60" s="13">
        <f t="shared" si="16"/>
        <v>30138.7</v>
      </c>
      <c r="M60" s="8" t="s">
        <v>52</v>
      </c>
      <c r="N60" s="2" t="s">
        <v>87</v>
      </c>
      <c r="O60" s="2" t="s">
        <v>1098</v>
      </c>
      <c r="P60" s="2" t="s">
        <v>63</v>
      </c>
      <c r="Q60" s="2" t="s">
        <v>63</v>
      </c>
      <c r="R60" s="2" t="s">
        <v>62</v>
      </c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2" t="s">
        <v>52</v>
      </c>
      <c r="AW60" s="2" t="s">
        <v>1099</v>
      </c>
      <c r="AX60" s="2" t="s">
        <v>52</v>
      </c>
      <c r="AY60" s="2" t="s">
        <v>52</v>
      </c>
    </row>
    <row r="61" spans="1:51" ht="30" customHeight="1">
      <c r="A61" s="8" t="s">
        <v>1100</v>
      </c>
      <c r="B61" s="8" t="s">
        <v>1096</v>
      </c>
      <c r="C61" s="8" t="s">
        <v>1097</v>
      </c>
      <c r="D61" s="9">
        <v>0.3</v>
      </c>
      <c r="E61" s="12">
        <f>단가대비표!O278</f>
        <v>0</v>
      </c>
      <c r="F61" s="13">
        <f>TRUNC(E61*D61,1)</f>
        <v>0</v>
      </c>
      <c r="G61" s="12">
        <f>단가대비표!P278</f>
        <v>125427</v>
      </c>
      <c r="H61" s="13">
        <f>TRUNC(G61*D61,1)</f>
        <v>37628.1</v>
      </c>
      <c r="I61" s="12">
        <f>단가대비표!V278</f>
        <v>0</v>
      </c>
      <c r="J61" s="13">
        <f>TRUNC(I61*D61,1)</f>
        <v>0</v>
      </c>
      <c r="K61" s="12">
        <f t="shared" si="16"/>
        <v>125427</v>
      </c>
      <c r="L61" s="13">
        <f t="shared" si="16"/>
        <v>37628.1</v>
      </c>
      <c r="M61" s="8" t="s">
        <v>52</v>
      </c>
      <c r="N61" s="2" t="s">
        <v>87</v>
      </c>
      <c r="O61" s="2" t="s">
        <v>1101</v>
      </c>
      <c r="P61" s="2" t="s">
        <v>63</v>
      </c>
      <c r="Q61" s="2" t="s">
        <v>63</v>
      </c>
      <c r="R61" s="2" t="s">
        <v>62</v>
      </c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2" t="s">
        <v>52</v>
      </c>
      <c r="AW61" s="2" t="s">
        <v>1102</v>
      </c>
      <c r="AX61" s="2" t="s">
        <v>52</v>
      </c>
      <c r="AY61" s="2" t="s">
        <v>52</v>
      </c>
    </row>
    <row r="62" spans="1:51" ht="30" customHeight="1">
      <c r="A62" s="8" t="s">
        <v>995</v>
      </c>
      <c r="B62" s="8" t="s">
        <v>52</v>
      </c>
      <c r="C62" s="8" t="s">
        <v>52</v>
      </c>
      <c r="D62" s="9"/>
      <c r="E62" s="12"/>
      <c r="F62" s="13">
        <f>TRUNC(SUMIF(N59:N61, N58, F59:F61),0)</f>
        <v>5166</v>
      </c>
      <c r="G62" s="12"/>
      <c r="H62" s="13">
        <f>TRUNC(SUMIF(N59:N61, N58, H59:H61),0)</f>
        <v>67766</v>
      </c>
      <c r="I62" s="12"/>
      <c r="J62" s="13">
        <f>TRUNC(SUMIF(N59:N61, N58, J59:J61),0)</f>
        <v>0</v>
      </c>
      <c r="K62" s="12"/>
      <c r="L62" s="13">
        <f>F62+H62+J62</f>
        <v>72932</v>
      </c>
      <c r="M62" s="8" t="s">
        <v>52</v>
      </c>
      <c r="N62" s="2" t="s">
        <v>118</v>
      </c>
      <c r="O62" s="2" t="s">
        <v>118</v>
      </c>
      <c r="P62" s="2" t="s">
        <v>52</v>
      </c>
      <c r="Q62" s="2" t="s">
        <v>52</v>
      </c>
      <c r="R62" s="2" t="s">
        <v>52</v>
      </c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2" t="s">
        <v>52</v>
      </c>
      <c r="AW62" s="2" t="s">
        <v>52</v>
      </c>
      <c r="AX62" s="2" t="s">
        <v>52</v>
      </c>
      <c r="AY62" s="2" t="s">
        <v>52</v>
      </c>
    </row>
    <row r="63" spans="1:51" ht="30" customHeight="1">
      <c r="A63" s="9"/>
      <c r="B63" s="9"/>
      <c r="C63" s="9"/>
      <c r="D63" s="9"/>
      <c r="E63" s="12"/>
      <c r="F63" s="13"/>
      <c r="G63" s="12"/>
      <c r="H63" s="13"/>
      <c r="I63" s="12"/>
      <c r="J63" s="13"/>
      <c r="K63" s="12"/>
      <c r="L63" s="13"/>
      <c r="M63" s="9"/>
    </row>
    <row r="64" spans="1:51" ht="30" customHeight="1">
      <c r="A64" s="32" t="s">
        <v>1103</v>
      </c>
      <c r="B64" s="32"/>
      <c r="C64" s="32"/>
      <c r="D64" s="32"/>
      <c r="E64" s="33"/>
      <c r="F64" s="34"/>
      <c r="G64" s="33"/>
      <c r="H64" s="34"/>
      <c r="I64" s="33"/>
      <c r="J64" s="34"/>
      <c r="K64" s="33"/>
      <c r="L64" s="34"/>
      <c r="M64" s="32"/>
      <c r="N64" s="1" t="s">
        <v>90</v>
      </c>
    </row>
    <row r="65" spans="1:51" ht="30" customHeight="1">
      <c r="A65" s="8" t="s">
        <v>1091</v>
      </c>
      <c r="B65" s="8" t="s">
        <v>1092</v>
      </c>
      <c r="C65" s="8" t="s">
        <v>123</v>
      </c>
      <c r="D65" s="9">
        <v>2.1999999999999999E-2</v>
      </c>
      <c r="E65" s="12">
        <f>단가대비표!O63</f>
        <v>369000</v>
      </c>
      <c r="F65" s="13">
        <f>TRUNC(E65*D65,1)</f>
        <v>8118</v>
      </c>
      <c r="G65" s="12">
        <f>단가대비표!P63</f>
        <v>0</v>
      </c>
      <c r="H65" s="13">
        <f>TRUNC(G65*D65,1)</f>
        <v>0</v>
      </c>
      <c r="I65" s="12">
        <f>단가대비표!V63</f>
        <v>0</v>
      </c>
      <c r="J65" s="13">
        <f>TRUNC(I65*D65,1)</f>
        <v>0</v>
      </c>
      <c r="K65" s="12">
        <f t="shared" ref="K65:L67" si="17">TRUNC(E65+G65+I65,1)</f>
        <v>369000</v>
      </c>
      <c r="L65" s="13">
        <f t="shared" si="17"/>
        <v>8118</v>
      </c>
      <c r="M65" s="8" t="s">
        <v>52</v>
      </c>
      <c r="N65" s="2" t="s">
        <v>90</v>
      </c>
      <c r="O65" s="2" t="s">
        <v>1093</v>
      </c>
      <c r="P65" s="2" t="s">
        <v>63</v>
      </c>
      <c r="Q65" s="2" t="s">
        <v>63</v>
      </c>
      <c r="R65" s="2" t="s">
        <v>62</v>
      </c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2" t="s">
        <v>52</v>
      </c>
      <c r="AW65" s="2" t="s">
        <v>1105</v>
      </c>
      <c r="AX65" s="2" t="s">
        <v>52</v>
      </c>
      <c r="AY65" s="2" t="s">
        <v>52</v>
      </c>
    </row>
    <row r="66" spans="1:51" ht="30" customHeight="1">
      <c r="A66" s="8" t="s">
        <v>1095</v>
      </c>
      <c r="B66" s="8" t="s">
        <v>1096</v>
      </c>
      <c r="C66" s="8" t="s">
        <v>1097</v>
      </c>
      <c r="D66" s="9">
        <v>0.3</v>
      </c>
      <c r="E66" s="12">
        <f>단가대비표!O290</f>
        <v>0</v>
      </c>
      <c r="F66" s="13">
        <f>TRUNC(E66*D66,1)</f>
        <v>0</v>
      </c>
      <c r="G66" s="12">
        <f>단가대비표!P290</f>
        <v>200925</v>
      </c>
      <c r="H66" s="13">
        <f>TRUNC(G66*D66,1)</f>
        <v>60277.5</v>
      </c>
      <c r="I66" s="12">
        <f>단가대비표!V290</f>
        <v>0</v>
      </c>
      <c r="J66" s="13">
        <f>TRUNC(I66*D66,1)</f>
        <v>0</v>
      </c>
      <c r="K66" s="12">
        <f t="shared" si="17"/>
        <v>200925</v>
      </c>
      <c r="L66" s="13">
        <f t="shared" si="17"/>
        <v>60277.5</v>
      </c>
      <c r="M66" s="8" t="s">
        <v>52</v>
      </c>
      <c r="N66" s="2" t="s">
        <v>90</v>
      </c>
      <c r="O66" s="2" t="s">
        <v>1098</v>
      </c>
      <c r="P66" s="2" t="s">
        <v>63</v>
      </c>
      <c r="Q66" s="2" t="s">
        <v>63</v>
      </c>
      <c r="R66" s="2" t="s">
        <v>62</v>
      </c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2" t="s">
        <v>52</v>
      </c>
      <c r="AW66" s="2" t="s">
        <v>1106</v>
      </c>
      <c r="AX66" s="2" t="s">
        <v>52</v>
      </c>
      <c r="AY66" s="2" t="s">
        <v>52</v>
      </c>
    </row>
    <row r="67" spans="1:51" ht="30" customHeight="1">
      <c r="A67" s="8" t="s">
        <v>1100</v>
      </c>
      <c r="B67" s="8" t="s">
        <v>1096</v>
      </c>
      <c r="C67" s="8" t="s">
        <v>1097</v>
      </c>
      <c r="D67" s="9">
        <v>0.45</v>
      </c>
      <c r="E67" s="12">
        <f>단가대비표!O278</f>
        <v>0</v>
      </c>
      <c r="F67" s="13">
        <f>TRUNC(E67*D67,1)</f>
        <v>0</v>
      </c>
      <c r="G67" s="12">
        <f>단가대비표!P278</f>
        <v>125427</v>
      </c>
      <c r="H67" s="13">
        <f>TRUNC(G67*D67,1)</f>
        <v>56442.1</v>
      </c>
      <c r="I67" s="12">
        <f>단가대비표!V278</f>
        <v>0</v>
      </c>
      <c r="J67" s="13">
        <f>TRUNC(I67*D67,1)</f>
        <v>0</v>
      </c>
      <c r="K67" s="12">
        <f t="shared" si="17"/>
        <v>125427</v>
      </c>
      <c r="L67" s="13">
        <f t="shared" si="17"/>
        <v>56442.1</v>
      </c>
      <c r="M67" s="8" t="s">
        <v>52</v>
      </c>
      <c r="N67" s="2" t="s">
        <v>90</v>
      </c>
      <c r="O67" s="2" t="s">
        <v>1101</v>
      </c>
      <c r="P67" s="2" t="s">
        <v>63</v>
      </c>
      <c r="Q67" s="2" t="s">
        <v>63</v>
      </c>
      <c r="R67" s="2" t="s">
        <v>62</v>
      </c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2" t="s">
        <v>52</v>
      </c>
      <c r="AW67" s="2" t="s">
        <v>1107</v>
      </c>
      <c r="AX67" s="2" t="s">
        <v>52</v>
      </c>
      <c r="AY67" s="2" t="s">
        <v>52</v>
      </c>
    </row>
    <row r="68" spans="1:51" ht="30" customHeight="1">
      <c r="A68" s="8" t="s">
        <v>995</v>
      </c>
      <c r="B68" s="8" t="s">
        <v>52</v>
      </c>
      <c r="C68" s="8" t="s">
        <v>52</v>
      </c>
      <c r="D68" s="9"/>
      <c r="E68" s="12"/>
      <c r="F68" s="13">
        <f>TRUNC(SUMIF(N65:N67, N64, F65:F67),0)</f>
        <v>8118</v>
      </c>
      <c r="G68" s="12"/>
      <c r="H68" s="13">
        <f>TRUNC(SUMIF(N65:N67, N64, H65:H67),0)</f>
        <v>116719</v>
      </c>
      <c r="I68" s="12"/>
      <c r="J68" s="13">
        <f>TRUNC(SUMIF(N65:N67, N64, J65:J67),0)</f>
        <v>0</v>
      </c>
      <c r="K68" s="12"/>
      <c r="L68" s="13">
        <f>F68+H68+J68</f>
        <v>124837</v>
      </c>
      <c r="M68" s="8" t="s">
        <v>52</v>
      </c>
      <c r="N68" s="2" t="s">
        <v>118</v>
      </c>
      <c r="O68" s="2" t="s">
        <v>118</v>
      </c>
      <c r="P68" s="2" t="s">
        <v>52</v>
      </c>
      <c r="Q68" s="2" t="s">
        <v>52</v>
      </c>
      <c r="R68" s="2" t="s">
        <v>52</v>
      </c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2" t="s">
        <v>52</v>
      </c>
      <c r="AW68" s="2" t="s">
        <v>52</v>
      </c>
      <c r="AX68" s="2" t="s">
        <v>52</v>
      </c>
      <c r="AY68" s="2" t="s">
        <v>52</v>
      </c>
    </row>
    <row r="69" spans="1:51" ht="30" customHeight="1">
      <c r="A69" s="9"/>
      <c r="B69" s="9"/>
      <c r="C69" s="9"/>
      <c r="D69" s="9"/>
      <c r="E69" s="12"/>
      <c r="F69" s="13"/>
      <c r="G69" s="12"/>
      <c r="H69" s="13"/>
      <c r="I69" s="12"/>
      <c r="J69" s="13"/>
      <c r="K69" s="12"/>
      <c r="L69" s="13"/>
      <c r="M69" s="9"/>
    </row>
    <row r="70" spans="1:51" ht="30" customHeight="1">
      <c r="A70" s="32" t="s">
        <v>1108</v>
      </c>
      <c r="B70" s="32"/>
      <c r="C70" s="32"/>
      <c r="D70" s="32"/>
      <c r="E70" s="33"/>
      <c r="F70" s="34"/>
      <c r="G70" s="33"/>
      <c r="H70" s="34"/>
      <c r="I70" s="33"/>
      <c r="J70" s="34"/>
      <c r="K70" s="33"/>
      <c r="L70" s="34"/>
      <c r="M70" s="32"/>
      <c r="N70" s="1" t="s">
        <v>94</v>
      </c>
    </row>
    <row r="71" spans="1:51" ht="30" customHeight="1">
      <c r="A71" s="8" t="s">
        <v>1110</v>
      </c>
      <c r="B71" s="8" t="s">
        <v>1111</v>
      </c>
      <c r="C71" s="8" t="s">
        <v>1112</v>
      </c>
      <c r="D71" s="9">
        <v>8.0399999999999999E-2</v>
      </c>
      <c r="E71" s="12">
        <f>단가대비표!O216</f>
        <v>18000</v>
      </c>
      <c r="F71" s="13">
        <f>TRUNC(E71*D71,1)</f>
        <v>1447.2</v>
      </c>
      <c r="G71" s="12">
        <f>단가대비표!P216</f>
        <v>0</v>
      </c>
      <c r="H71" s="13">
        <f>TRUNC(G71*D71,1)</f>
        <v>0</v>
      </c>
      <c r="I71" s="12">
        <f>단가대비표!V216</f>
        <v>0</v>
      </c>
      <c r="J71" s="13">
        <f>TRUNC(I71*D71,1)</f>
        <v>0</v>
      </c>
      <c r="K71" s="12">
        <f t="shared" ref="K71:L73" si="18">TRUNC(E71+G71+I71,1)</f>
        <v>18000</v>
      </c>
      <c r="L71" s="13">
        <f t="shared" si="18"/>
        <v>1447.2</v>
      </c>
      <c r="M71" s="8" t="s">
        <v>52</v>
      </c>
      <c r="N71" s="2" t="s">
        <v>94</v>
      </c>
      <c r="O71" s="2" t="s">
        <v>1113</v>
      </c>
      <c r="P71" s="2" t="s">
        <v>63</v>
      </c>
      <c r="Q71" s="2" t="s">
        <v>63</v>
      </c>
      <c r="R71" s="2" t="s">
        <v>62</v>
      </c>
      <c r="S71" s="3"/>
      <c r="T71" s="3"/>
      <c r="U71" s="3"/>
      <c r="V71" s="3">
        <v>1</v>
      </c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2" t="s">
        <v>52</v>
      </c>
      <c r="AW71" s="2" t="s">
        <v>1114</v>
      </c>
      <c r="AX71" s="2" t="s">
        <v>52</v>
      </c>
      <c r="AY71" s="2" t="s">
        <v>52</v>
      </c>
    </row>
    <row r="72" spans="1:51" ht="30" customHeight="1">
      <c r="A72" s="8" t="s">
        <v>1115</v>
      </c>
      <c r="B72" s="8" t="s">
        <v>1116</v>
      </c>
      <c r="C72" s="8" t="s">
        <v>929</v>
      </c>
      <c r="D72" s="9">
        <v>1</v>
      </c>
      <c r="E72" s="12">
        <f>TRUNC(SUMIF(V71:V73, RIGHTB(O72, 1), F71:F73)*U72, 2)</f>
        <v>72.36</v>
      </c>
      <c r="F72" s="13">
        <f>TRUNC(E72*D72,1)</f>
        <v>72.3</v>
      </c>
      <c r="G72" s="12">
        <v>0</v>
      </c>
      <c r="H72" s="13">
        <f>TRUNC(G72*D72,1)</f>
        <v>0</v>
      </c>
      <c r="I72" s="12">
        <v>0</v>
      </c>
      <c r="J72" s="13">
        <f>TRUNC(I72*D72,1)</f>
        <v>0</v>
      </c>
      <c r="K72" s="12">
        <f t="shared" si="18"/>
        <v>72.3</v>
      </c>
      <c r="L72" s="13">
        <f t="shared" si="18"/>
        <v>72.3</v>
      </c>
      <c r="M72" s="8" t="s">
        <v>52</v>
      </c>
      <c r="N72" s="2" t="s">
        <v>94</v>
      </c>
      <c r="O72" s="2" t="s">
        <v>930</v>
      </c>
      <c r="P72" s="2" t="s">
        <v>63</v>
      </c>
      <c r="Q72" s="2" t="s">
        <v>63</v>
      </c>
      <c r="R72" s="2" t="s">
        <v>63</v>
      </c>
      <c r="S72" s="3">
        <v>0</v>
      </c>
      <c r="T72" s="3">
        <v>0</v>
      </c>
      <c r="U72" s="3">
        <v>0.05</v>
      </c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2" t="s">
        <v>52</v>
      </c>
      <c r="AW72" s="2" t="s">
        <v>1117</v>
      </c>
      <c r="AX72" s="2" t="s">
        <v>52</v>
      </c>
      <c r="AY72" s="2" t="s">
        <v>52</v>
      </c>
    </row>
    <row r="73" spans="1:51" ht="30" customHeight="1">
      <c r="A73" s="8" t="s">
        <v>92</v>
      </c>
      <c r="B73" s="8" t="s">
        <v>93</v>
      </c>
      <c r="C73" s="8" t="s">
        <v>70</v>
      </c>
      <c r="D73" s="9">
        <v>1</v>
      </c>
      <c r="E73" s="12">
        <f>일위대가목록!E164</f>
        <v>0</v>
      </c>
      <c r="F73" s="13">
        <f>TRUNC(E73*D73,1)</f>
        <v>0</v>
      </c>
      <c r="G73" s="12">
        <f>일위대가목록!F164</f>
        <v>11351</v>
      </c>
      <c r="H73" s="13">
        <f>TRUNC(G73*D73,1)</f>
        <v>11351</v>
      </c>
      <c r="I73" s="12">
        <f>일위대가목록!G164</f>
        <v>0</v>
      </c>
      <c r="J73" s="13">
        <f>TRUNC(I73*D73,1)</f>
        <v>0</v>
      </c>
      <c r="K73" s="12">
        <f t="shared" si="18"/>
        <v>11351</v>
      </c>
      <c r="L73" s="13">
        <f t="shared" si="18"/>
        <v>11351</v>
      </c>
      <c r="M73" s="8" t="s">
        <v>52</v>
      </c>
      <c r="N73" s="2" t="s">
        <v>94</v>
      </c>
      <c r="O73" s="2" t="s">
        <v>1118</v>
      </c>
      <c r="P73" s="2" t="s">
        <v>62</v>
      </c>
      <c r="Q73" s="2" t="s">
        <v>63</v>
      </c>
      <c r="R73" s="2" t="s">
        <v>63</v>
      </c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2" t="s">
        <v>52</v>
      </c>
      <c r="AW73" s="2" t="s">
        <v>1119</v>
      </c>
      <c r="AX73" s="2" t="s">
        <v>52</v>
      </c>
      <c r="AY73" s="2" t="s">
        <v>52</v>
      </c>
    </row>
    <row r="74" spans="1:51" ht="30" customHeight="1">
      <c r="A74" s="8" t="s">
        <v>995</v>
      </c>
      <c r="B74" s="8" t="s">
        <v>52</v>
      </c>
      <c r="C74" s="8" t="s">
        <v>52</v>
      </c>
      <c r="D74" s="9"/>
      <c r="E74" s="12"/>
      <c r="F74" s="13">
        <f>TRUNC(SUMIF(N71:N73, N70, F71:F73),0)</f>
        <v>1519</v>
      </c>
      <c r="G74" s="12"/>
      <c r="H74" s="13">
        <f>TRUNC(SUMIF(N71:N73, N70, H71:H73),0)</f>
        <v>11351</v>
      </c>
      <c r="I74" s="12"/>
      <c r="J74" s="13">
        <f>TRUNC(SUMIF(N71:N73, N70, J71:J73),0)</f>
        <v>0</v>
      </c>
      <c r="K74" s="12"/>
      <c r="L74" s="13">
        <f>F74+H74+J74</f>
        <v>12870</v>
      </c>
      <c r="M74" s="8" t="s">
        <v>52</v>
      </c>
      <c r="N74" s="2" t="s">
        <v>118</v>
      </c>
      <c r="O74" s="2" t="s">
        <v>118</v>
      </c>
      <c r="P74" s="2" t="s">
        <v>52</v>
      </c>
      <c r="Q74" s="2" t="s">
        <v>52</v>
      </c>
      <c r="R74" s="2" t="s">
        <v>52</v>
      </c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2" t="s">
        <v>52</v>
      </c>
      <c r="AW74" s="2" t="s">
        <v>52</v>
      </c>
      <c r="AX74" s="2" t="s">
        <v>52</v>
      </c>
      <c r="AY74" s="2" t="s">
        <v>52</v>
      </c>
    </row>
    <row r="75" spans="1:51" ht="30" customHeight="1">
      <c r="A75" s="9"/>
      <c r="B75" s="9"/>
      <c r="C75" s="9"/>
      <c r="D75" s="9"/>
      <c r="E75" s="12"/>
      <c r="F75" s="13"/>
      <c r="G75" s="12"/>
      <c r="H75" s="13"/>
      <c r="I75" s="12"/>
      <c r="J75" s="13"/>
      <c r="K75" s="12"/>
      <c r="L75" s="13"/>
      <c r="M75" s="9"/>
    </row>
    <row r="76" spans="1:51" ht="30" customHeight="1">
      <c r="A76" s="32" t="s">
        <v>1120</v>
      </c>
      <c r="B76" s="32"/>
      <c r="C76" s="32"/>
      <c r="D76" s="32"/>
      <c r="E76" s="33"/>
      <c r="F76" s="34"/>
      <c r="G76" s="33"/>
      <c r="H76" s="34"/>
      <c r="I76" s="33"/>
      <c r="J76" s="34"/>
      <c r="K76" s="33"/>
      <c r="L76" s="34"/>
      <c r="M76" s="32"/>
      <c r="N76" s="1" t="s">
        <v>97</v>
      </c>
    </row>
    <row r="77" spans="1:51" ht="30" customHeight="1">
      <c r="A77" s="8" t="s">
        <v>1110</v>
      </c>
      <c r="B77" s="8" t="s">
        <v>1122</v>
      </c>
      <c r="C77" s="8" t="s">
        <v>1112</v>
      </c>
      <c r="D77" s="9">
        <v>8.0399999999999999E-2</v>
      </c>
      <c r="E77" s="12">
        <f>단가대비표!O217</f>
        <v>20500</v>
      </c>
      <c r="F77" s="13">
        <f>TRUNC(E77*D77,1)</f>
        <v>1648.2</v>
      </c>
      <c r="G77" s="12">
        <f>단가대비표!P217</f>
        <v>0</v>
      </c>
      <c r="H77" s="13">
        <f>TRUNC(G77*D77,1)</f>
        <v>0</v>
      </c>
      <c r="I77" s="12">
        <f>단가대비표!V217</f>
        <v>0</v>
      </c>
      <c r="J77" s="13">
        <f>TRUNC(I77*D77,1)</f>
        <v>0</v>
      </c>
      <c r="K77" s="12">
        <f t="shared" ref="K77:L79" si="19">TRUNC(E77+G77+I77,1)</f>
        <v>20500</v>
      </c>
      <c r="L77" s="13">
        <f t="shared" si="19"/>
        <v>1648.2</v>
      </c>
      <c r="M77" s="8" t="s">
        <v>52</v>
      </c>
      <c r="N77" s="2" t="s">
        <v>97</v>
      </c>
      <c r="O77" s="2" t="s">
        <v>1123</v>
      </c>
      <c r="P77" s="2" t="s">
        <v>63</v>
      </c>
      <c r="Q77" s="2" t="s">
        <v>63</v>
      </c>
      <c r="R77" s="2" t="s">
        <v>62</v>
      </c>
      <c r="S77" s="3"/>
      <c r="T77" s="3"/>
      <c r="U77" s="3"/>
      <c r="V77" s="3">
        <v>1</v>
      </c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2" t="s">
        <v>52</v>
      </c>
      <c r="AW77" s="2" t="s">
        <v>1124</v>
      </c>
      <c r="AX77" s="2" t="s">
        <v>52</v>
      </c>
      <c r="AY77" s="2" t="s">
        <v>52</v>
      </c>
    </row>
    <row r="78" spans="1:51" ht="30" customHeight="1">
      <c r="A78" s="8" t="s">
        <v>1115</v>
      </c>
      <c r="B78" s="8" t="s">
        <v>1116</v>
      </c>
      <c r="C78" s="8" t="s">
        <v>929</v>
      </c>
      <c r="D78" s="9">
        <v>1</v>
      </c>
      <c r="E78" s="12">
        <f>TRUNC(SUMIF(V77:V79, RIGHTB(O78, 1), F77:F79)*U78, 2)</f>
        <v>82.41</v>
      </c>
      <c r="F78" s="13">
        <f>TRUNC(E78*D78,1)</f>
        <v>82.4</v>
      </c>
      <c r="G78" s="12">
        <v>0</v>
      </c>
      <c r="H78" s="13">
        <f>TRUNC(G78*D78,1)</f>
        <v>0</v>
      </c>
      <c r="I78" s="12">
        <v>0</v>
      </c>
      <c r="J78" s="13">
        <f>TRUNC(I78*D78,1)</f>
        <v>0</v>
      </c>
      <c r="K78" s="12">
        <f t="shared" si="19"/>
        <v>82.4</v>
      </c>
      <c r="L78" s="13">
        <f t="shared" si="19"/>
        <v>82.4</v>
      </c>
      <c r="M78" s="8" t="s">
        <v>52</v>
      </c>
      <c r="N78" s="2" t="s">
        <v>97</v>
      </c>
      <c r="O78" s="2" t="s">
        <v>930</v>
      </c>
      <c r="P78" s="2" t="s">
        <v>63</v>
      </c>
      <c r="Q78" s="2" t="s">
        <v>63</v>
      </c>
      <c r="R78" s="2" t="s">
        <v>63</v>
      </c>
      <c r="S78" s="3">
        <v>0</v>
      </c>
      <c r="T78" s="3">
        <v>0</v>
      </c>
      <c r="U78" s="3">
        <v>0.05</v>
      </c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2" t="s">
        <v>52</v>
      </c>
      <c r="AW78" s="2" t="s">
        <v>1125</v>
      </c>
      <c r="AX78" s="2" t="s">
        <v>52</v>
      </c>
      <c r="AY78" s="2" t="s">
        <v>52</v>
      </c>
    </row>
    <row r="79" spans="1:51" ht="30" customHeight="1">
      <c r="A79" s="8" t="s">
        <v>92</v>
      </c>
      <c r="B79" s="8" t="s">
        <v>96</v>
      </c>
      <c r="C79" s="8" t="s">
        <v>70</v>
      </c>
      <c r="D79" s="9">
        <v>1</v>
      </c>
      <c r="E79" s="12">
        <f>일위대가목록!E165</f>
        <v>0</v>
      </c>
      <c r="F79" s="13">
        <f>TRUNC(E79*D79,1)</f>
        <v>0</v>
      </c>
      <c r="G79" s="12">
        <f>일위대가목록!F165</f>
        <v>13371</v>
      </c>
      <c r="H79" s="13">
        <f>TRUNC(G79*D79,1)</f>
        <v>13371</v>
      </c>
      <c r="I79" s="12">
        <f>일위대가목록!G165</f>
        <v>0</v>
      </c>
      <c r="J79" s="13">
        <f>TRUNC(I79*D79,1)</f>
        <v>0</v>
      </c>
      <c r="K79" s="12">
        <f t="shared" si="19"/>
        <v>13371</v>
      </c>
      <c r="L79" s="13">
        <f t="shared" si="19"/>
        <v>13371</v>
      </c>
      <c r="M79" s="8" t="s">
        <v>52</v>
      </c>
      <c r="N79" s="2" t="s">
        <v>97</v>
      </c>
      <c r="O79" s="2" t="s">
        <v>1126</v>
      </c>
      <c r="P79" s="2" t="s">
        <v>62</v>
      </c>
      <c r="Q79" s="2" t="s">
        <v>63</v>
      </c>
      <c r="R79" s="2" t="s">
        <v>63</v>
      </c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2" t="s">
        <v>52</v>
      </c>
      <c r="AW79" s="2" t="s">
        <v>1127</v>
      </c>
      <c r="AX79" s="2" t="s">
        <v>52</v>
      </c>
      <c r="AY79" s="2" t="s">
        <v>52</v>
      </c>
    </row>
    <row r="80" spans="1:51" ht="30" customHeight="1">
      <c r="A80" s="8" t="s">
        <v>995</v>
      </c>
      <c r="B80" s="8" t="s">
        <v>52</v>
      </c>
      <c r="C80" s="8" t="s">
        <v>52</v>
      </c>
      <c r="D80" s="9"/>
      <c r="E80" s="12"/>
      <c r="F80" s="13">
        <f>TRUNC(SUMIF(N77:N79, N76, F77:F79),0)</f>
        <v>1730</v>
      </c>
      <c r="G80" s="12"/>
      <c r="H80" s="13">
        <f>TRUNC(SUMIF(N77:N79, N76, H77:H79),0)</f>
        <v>13371</v>
      </c>
      <c r="I80" s="12"/>
      <c r="J80" s="13">
        <f>TRUNC(SUMIF(N77:N79, N76, J77:J79),0)</f>
        <v>0</v>
      </c>
      <c r="K80" s="12"/>
      <c r="L80" s="13">
        <f>F80+H80+J80</f>
        <v>15101</v>
      </c>
      <c r="M80" s="8" t="s">
        <v>52</v>
      </c>
      <c r="N80" s="2" t="s">
        <v>118</v>
      </c>
      <c r="O80" s="2" t="s">
        <v>118</v>
      </c>
      <c r="P80" s="2" t="s">
        <v>52</v>
      </c>
      <c r="Q80" s="2" t="s">
        <v>52</v>
      </c>
      <c r="R80" s="2" t="s">
        <v>52</v>
      </c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2" t="s">
        <v>52</v>
      </c>
      <c r="AW80" s="2" t="s">
        <v>52</v>
      </c>
      <c r="AX80" s="2" t="s">
        <v>52</v>
      </c>
      <c r="AY80" s="2" t="s">
        <v>52</v>
      </c>
    </row>
    <row r="81" spans="1:51" ht="30" customHeight="1">
      <c r="A81" s="9"/>
      <c r="B81" s="9"/>
      <c r="C81" s="9"/>
      <c r="D81" s="9"/>
      <c r="E81" s="12"/>
      <c r="F81" s="13"/>
      <c r="G81" s="12"/>
      <c r="H81" s="13"/>
      <c r="I81" s="12"/>
      <c r="J81" s="13"/>
      <c r="K81" s="12"/>
      <c r="L81" s="13"/>
      <c r="M81" s="9"/>
    </row>
    <row r="82" spans="1:51" ht="30" customHeight="1">
      <c r="A82" s="32" t="s">
        <v>1128</v>
      </c>
      <c r="B82" s="32"/>
      <c r="C82" s="32"/>
      <c r="D82" s="32"/>
      <c r="E82" s="33"/>
      <c r="F82" s="34"/>
      <c r="G82" s="33"/>
      <c r="H82" s="34"/>
      <c r="I82" s="33"/>
      <c r="J82" s="34"/>
      <c r="K82" s="33"/>
      <c r="L82" s="34"/>
      <c r="M82" s="32"/>
      <c r="N82" s="1" t="s">
        <v>100</v>
      </c>
    </row>
    <row r="83" spans="1:51" ht="30" customHeight="1">
      <c r="A83" s="8" t="s">
        <v>1100</v>
      </c>
      <c r="B83" s="8" t="s">
        <v>1096</v>
      </c>
      <c r="C83" s="8" t="s">
        <v>1097</v>
      </c>
      <c r="D83" s="9">
        <v>7.0000000000000007E-2</v>
      </c>
      <c r="E83" s="12">
        <f>단가대비표!O278</f>
        <v>0</v>
      </c>
      <c r="F83" s="13">
        <f>TRUNC(E83*D83,1)</f>
        <v>0</v>
      </c>
      <c r="G83" s="12">
        <f>단가대비표!P278</f>
        <v>125427</v>
      </c>
      <c r="H83" s="13">
        <f>TRUNC(G83*D83,1)</f>
        <v>8779.7999999999993</v>
      </c>
      <c r="I83" s="12">
        <f>단가대비표!V278</f>
        <v>0</v>
      </c>
      <c r="J83" s="13">
        <f>TRUNC(I83*D83,1)</f>
        <v>0</v>
      </c>
      <c r="K83" s="12">
        <f>TRUNC(E83+G83+I83,1)</f>
        <v>125427</v>
      </c>
      <c r="L83" s="13">
        <f>TRUNC(F83+H83+J83,1)</f>
        <v>8779.7999999999993</v>
      </c>
      <c r="M83" s="8" t="s">
        <v>52</v>
      </c>
      <c r="N83" s="2" t="s">
        <v>100</v>
      </c>
      <c r="O83" s="2" t="s">
        <v>1101</v>
      </c>
      <c r="P83" s="2" t="s">
        <v>63</v>
      </c>
      <c r="Q83" s="2" t="s">
        <v>63</v>
      </c>
      <c r="R83" s="2" t="s">
        <v>62</v>
      </c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2" t="s">
        <v>52</v>
      </c>
      <c r="AW83" s="2" t="s">
        <v>1130</v>
      </c>
      <c r="AX83" s="2" t="s">
        <v>52</v>
      </c>
      <c r="AY83" s="2" t="s">
        <v>52</v>
      </c>
    </row>
    <row r="84" spans="1:51" ht="30" customHeight="1">
      <c r="A84" s="8" t="s">
        <v>995</v>
      </c>
      <c r="B84" s="8" t="s">
        <v>52</v>
      </c>
      <c r="C84" s="8" t="s">
        <v>52</v>
      </c>
      <c r="D84" s="9"/>
      <c r="E84" s="12"/>
      <c r="F84" s="13">
        <f>TRUNC(SUMIF(N83:N83, N82, F83:F83),0)</f>
        <v>0</v>
      </c>
      <c r="G84" s="12"/>
      <c r="H84" s="13">
        <f>TRUNC(SUMIF(N83:N83, N82, H83:H83),0)</f>
        <v>8779</v>
      </c>
      <c r="I84" s="12"/>
      <c r="J84" s="13">
        <f>TRUNC(SUMIF(N83:N83, N82, J83:J83),0)</f>
        <v>0</v>
      </c>
      <c r="K84" s="12"/>
      <c r="L84" s="13">
        <f>F84+H84+J84</f>
        <v>8779</v>
      </c>
      <c r="M84" s="8" t="s">
        <v>52</v>
      </c>
      <c r="N84" s="2" t="s">
        <v>118</v>
      </c>
      <c r="O84" s="2" t="s">
        <v>118</v>
      </c>
      <c r="P84" s="2" t="s">
        <v>52</v>
      </c>
      <c r="Q84" s="2" t="s">
        <v>52</v>
      </c>
      <c r="R84" s="2" t="s">
        <v>52</v>
      </c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2" t="s">
        <v>52</v>
      </c>
      <c r="AW84" s="2" t="s">
        <v>52</v>
      </c>
      <c r="AX84" s="2" t="s">
        <v>52</v>
      </c>
      <c r="AY84" s="2" t="s">
        <v>52</v>
      </c>
    </row>
    <row r="85" spans="1:51" ht="30" customHeight="1">
      <c r="A85" s="9"/>
      <c r="B85" s="9"/>
      <c r="C85" s="9"/>
      <c r="D85" s="9"/>
      <c r="E85" s="12"/>
      <c r="F85" s="13"/>
      <c r="G85" s="12"/>
      <c r="H85" s="13"/>
      <c r="I85" s="12"/>
      <c r="J85" s="13"/>
      <c r="K85" s="12"/>
      <c r="L85" s="13"/>
      <c r="M85" s="9"/>
    </row>
    <row r="86" spans="1:51" ht="30" customHeight="1">
      <c r="A86" s="32" t="s">
        <v>1131</v>
      </c>
      <c r="B86" s="32"/>
      <c r="C86" s="32"/>
      <c r="D86" s="32"/>
      <c r="E86" s="33"/>
      <c r="F86" s="34"/>
      <c r="G86" s="33"/>
      <c r="H86" s="34"/>
      <c r="I86" s="33"/>
      <c r="J86" s="34"/>
      <c r="K86" s="33"/>
      <c r="L86" s="34"/>
      <c r="M86" s="32"/>
      <c r="N86" s="1" t="s">
        <v>103</v>
      </c>
    </row>
    <row r="87" spans="1:51" ht="30" customHeight="1">
      <c r="A87" s="8" t="s">
        <v>1133</v>
      </c>
      <c r="B87" s="8" t="s">
        <v>1134</v>
      </c>
      <c r="C87" s="8" t="s">
        <v>70</v>
      </c>
      <c r="D87" s="9">
        <v>1</v>
      </c>
      <c r="E87" s="12">
        <f>일위대가목록!E166</f>
        <v>0</v>
      </c>
      <c r="F87" s="13">
        <f>TRUNC(E87*D87,1)</f>
        <v>0</v>
      </c>
      <c r="G87" s="12">
        <f>일위대가목록!F166</f>
        <v>1004</v>
      </c>
      <c r="H87" s="13">
        <f>TRUNC(G87*D87,1)</f>
        <v>1004</v>
      </c>
      <c r="I87" s="12">
        <f>일위대가목록!G166</f>
        <v>0</v>
      </c>
      <c r="J87" s="13">
        <f>TRUNC(I87*D87,1)</f>
        <v>0</v>
      </c>
      <c r="K87" s="12">
        <f>TRUNC(E87+G87+I87,1)</f>
        <v>1004</v>
      </c>
      <c r="L87" s="13">
        <f>TRUNC(F87+H87+J87,1)</f>
        <v>1004</v>
      </c>
      <c r="M87" s="8" t="s">
        <v>52</v>
      </c>
      <c r="N87" s="2" t="s">
        <v>103</v>
      </c>
      <c r="O87" s="2" t="s">
        <v>1135</v>
      </c>
      <c r="P87" s="2" t="s">
        <v>62</v>
      </c>
      <c r="Q87" s="2" t="s">
        <v>63</v>
      </c>
      <c r="R87" s="2" t="s">
        <v>63</v>
      </c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2" t="s">
        <v>52</v>
      </c>
      <c r="AW87" s="2" t="s">
        <v>1136</v>
      </c>
      <c r="AX87" s="2" t="s">
        <v>52</v>
      </c>
      <c r="AY87" s="2" t="s">
        <v>52</v>
      </c>
    </row>
    <row r="88" spans="1:51" ht="30" customHeight="1">
      <c r="A88" s="8" t="s">
        <v>1137</v>
      </c>
      <c r="B88" s="8" t="s">
        <v>1134</v>
      </c>
      <c r="C88" s="8" t="s">
        <v>70</v>
      </c>
      <c r="D88" s="9">
        <v>1</v>
      </c>
      <c r="E88" s="12">
        <f>일위대가목록!E167</f>
        <v>0</v>
      </c>
      <c r="F88" s="13">
        <f>TRUNC(E88*D88,1)</f>
        <v>0</v>
      </c>
      <c r="G88" s="12">
        <f>일위대가목록!F167</f>
        <v>2411</v>
      </c>
      <c r="H88" s="13">
        <f>TRUNC(G88*D88,1)</f>
        <v>2411</v>
      </c>
      <c r="I88" s="12">
        <f>일위대가목록!G167</f>
        <v>0</v>
      </c>
      <c r="J88" s="13">
        <f>TRUNC(I88*D88,1)</f>
        <v>0</v>
      </c>
      <c r="K88" s="12">
        <f>TRUNC(E88+G88+I88,1)</f>
        <v>2411</v>
      </c>
      <c r="L88" s="13">
        <f>TRUNC(F88+H88+J88,1)</f>
        <v>2411</v>
      </c>
      <c r="M88" s="8" t="s">
        <v>52</v>
      </c>
      <c r="N88" s="2" t="s">
        <v>103</v>
      </c>
      <c r="O88" s="2" t="s">
        <v>1138</v>
      </c>
      <c r="P88" s="2" t="s">
        <v>62</v>
      </c>
      <c r="Q88" s="2" t="s">
        <v>63</v>
      </c>
      <c r="R88" s="2" t="s">
        <v>63</v>
      </c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2" t="s">
        <v>52</v>
      </c>
      <c r="AW88" s="2" t="s">
        <v>1139</v>
      </c>
      <c r="AX88" s="2" t="s">
        <v>52</v>
      </c>
      <c r="AY88" s="2" t="s">
        <v>52</v>
      </c>
    </row>
    <row r="89" spans="1:51" ht="30" customHeight="1">
      <c r="A89" s="8" t="s">
        <v>995</v>
      </c>
      <c r="B89" s="8" t="s">
        <v>52</v>
      </c>
      <c r="C89" s="8" t="s">
        <v>52</v>
      </c>
      <c r="D89" s="9"/>
      <c r="E89" s="12"/>
      <c r="F89" s="13">
        <f>TRUNC(SUMIF(N87:N88, N86, F87:F88),0)</f>
        <v>0</v>
      </c>
      <c r="G89" s="12"/>
      <c r="H89" s="13">
        <f>TRUNC(SUMIF(N87:N88, N86, H87:H88),0)</f>
        <v>3415</v>
      </c>
      <c r="I89" s="12"/>
      <c r="J89" s="13">
        <f>TRUNC(SUMIF(N87:N88, N86, J87:J88),0)</f>
        <v>0</v>
      </c>
      <c r="K89" s="12"/>
      <c r="L89" s="13">
        <f>F89+H89+J89</f>
        <v>3415</v>
      </c>
      <c r="M89" s="8" t="s">
        <v>52</v>
      </c>
      <c r="N89" s="2" t="s">
        <v>118</v>
      </c>
      <c r="O89" s="2" t="s">
        <v>118</v>
      </c>
      <c r="P89" s="2" t="s">
        <v>52</v>
      </c>
      <c r="Q89" s="2" t="s">
        <v>52</v>
      </c>
      <c r="R89" s="2" t="s">
        <v>52</v>
      </c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2" t="s">
        <v>52</v>
      </c>
      <c r="AW89" s="2" t="s">
        <v>52</v>
      </c>
      <c r="AX89" s="2" t="s">
        <v>52</v>
      </c>
      <c r="AY89" s="2" t="s">
        <v>52</v>
      </c>
    </row>
    <row r="90" spans="1:51" ht="30" customHeight="1">
      <c r="A90" s="9"/>
      <c r="B90" s="9"/>
      <c r="C90" s="9"/>
      <c r="D90" s="9"/>
      <c r="E90" s="12"/>
      <c r="F90" s="13"/>
      <c r="G90" s="12"/>
      <c r="H90" s="13"/>
      <c r="I90" s="12"/>
      <c r="J90" s="13"/>
      <c r="K90" s="12"/>
      <c r="L90" s="13"/>
      <c r="M90" s="9"/>
    </row>
    <row r="91" spans="1:51" ht="30" customHeight="1">
      <c r="A91" s="32" t="s">
        <v>1140</v>
      </c>
      <c r="B91" s="32"/>
      <c r="C91" s="32"/>
      <c r="D91" s="32"/>
      <c r="E91" s="33"/>
      <c r="F91" s="34"/>
      <c r="G91" s="33"/>
      <c r="H91" s="34"/>
      <c r="I91" s="33"/>
      <c r="J91" s="34"/>
      <c r="K91" s="33"/>
      <c r="L91" s="34"/>
      <c r="M91" s="32"/>
      <c r="N91" s="1" t="s">
        <v>107</v>
      </c>
    </row>
    <row r="92" spans="1:51" ht="30" customHeight="1">
      <c r="A92" s="8" t="s">
        <v>1100</v>
      </c>
      <c r="B92" s="8" t="s">
        <v>1096</v>
      </c>
      <c r="C92" s="8" t="s">
        <v>1097</v>
      </c>
      <c r="D92" s="9">
        <v>4.0000000000000001E-3</v>
      </c>
      <c r="E92" s="12">
        <f>단가대비표!O278</f>
        <v>0</v>
      </c>
      <c r="F92" s="13">
        <f>TRUNC(E92*D92,1)</f>
        <v>0</v>
      </c>
      <c r="G92" s="12">
        <f>단가대비표!P278</f>
        <v>125427</v>
      </c>
      <c r="H92" s="13">
        <f>TRUNC(G92*D92,1)</f>
        <v>501.7</v>
      </c>
      <c r="I92" s="12">
        <f>단가대비표!V278</f>
        <v>0</v>
      </c>
      <c r="J92" s="13">
        <f>TRUNC(I92*D92,1)</f>
        <v>0</v>
      </c>
      <c r="K92" s="12">
        <f>TRUNC(E92+G92+I92,1)</f>
        <v>125427</v>
      </c>
      <c r="L92" s="13">
        <f>TRUNC(F92+H92+J92,1)</f>
        <v>501.7</v>
      </c>
      <c r="M92" s="8" t="s">
        <v>52</v>
      </c>
      <c r="N92" s="2" t="s">
        <v>107</v>
      </c>
      <c r="O92" s="2" t="s">
        <v>1101</v>
      </c>
      <c r="P92" s="2" t="s">
        <v>63</v>
      </c>
      <c r="Q92" s="2" t="s">
        <v>63</v>
      </c>
      <c r="R92" s="2" t="s">
        <v>62</v>
      </c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2" t="s">
        <v>52</v>
      </c>
      <c r="AW92" s="2" t="s">
        <v>1142</v>
      </c>
      <c r="AX92" s="2" t="s">
        <v>52</v>
      </c>
      <c r="AY92" s="2" t="s">
        <v>52</v>
      </c>
    </row>
    <row r="93" spans="1:51" ht="30" customHeight="1">
      <c r="A93" s="8" t="s">
        <v>995</v>
      </c>
      <c r="B93" s="8" t="s">
        <v>52</v>
      </c>
      <c r="C93" s="8" t="s">
        <v>52</v>
      </c>
      <c r="D93" s="9"/>
      <c r="E93" s="12"/>
      <c r="F93" s="13">
        <f>TRUNC(SUMIF(N92:N92, N91, F92:F92),0)</f>
        <v>0</v>
      </c>
      <c r="G93" s="12"/>
      <c r="H93" s="13">
        <f>TRUNC(SUMIF(N92:N92, N91, H92:H92),0)</f>
        <v>501</v>
      </c>
      <c r="I93" s="12"/>
      <c r="J93" s="13">
        <f>TRUNC(SUMIF(N92:N92, N91, J92:J92),0)</f>
        <v>0</v>
      </c>
      <c r="K93" s="12"/>
      <c r="L93" s="13">
        <f>F93+H93+J93</f>
        <v>501</v>
      </c>
      <c r="M93" s="8" t="s">
        <v>52</v>
      </c>
      <c r="N93" s="2" t="s">
        <v>118</v>
      </c>
      <c r="O93" s="2" t="s">
        <v>118</v>
      </c>
      <c r="P93" s="2" t="s">
        <v>52</v>
      </c>
      <c r="Q93" s="2" t="s">
        <v>52</v>
      </c>
      <c r="R93" s="2" t="s">
        <v>52</v>
      </c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2" t="s">
        <v>52</v>
      </c>
      <c r="AW93" s="2" t="s">
        <v>52</v>
      </c>
      <c r="AX93" s="2" t="s">
        <v>52</v>
      </c>
      <c r="AY93" s="2" t="s">
        <v>52</v>
      </c>
    </row>
    <row r="94" spans="1:51" ht="30" customHeight="1">
      <c r="A94" s="9"/>
      <c r="B94" s="9"/>
      <c r="C94" s="9"/>
      <c r="D94" s="9"/>
      <c r="E94" s="12"/>
      <c r="F94" s="13"/>
      <c r="G94" s="12"/>
      <c r="H94" s="13"/>
      <c r="I94" s="12"/>
      <c r="J94" s="13"/>
      <c r="K94" s="12"/>
      <c r="L94" s="13"/>
      <c r="M94" s="9"/>
    </row>
    <row r="95" spans="1:51" ht="30" customHeight="1">
      <c r="A95" s="32" t="s">
        <v>1143</v>
      </c>
      <c r="B95" s="32"/>
      <c r="C95" s="32"/>
      <c r="D95" s="32"/>
      <c r="E95" s="33"/>
      <c r="F95" s="34"/>
      <c r="G95" s="33"/>
      <c r="H95" s="34"/>
      <c r="I95" s="33"/>
      <c r="J95" s="34"/>
      <c r="K95" s="33"/>
      <c r="L95" s="34"/>
      <c r="M95" s="32"/>
      <c r="N95" s="1" t="s">
        <v>111</v>
      </c>
    </row>
    <row r="96" spans="1:51" ht="30" customHeight="1">
      <c r="A96" s="8" t="s">
        <v>1145</v>
      </c>
      <c r="B96" s="8" t="s">
        <v>1145</v>
      </c>
      <c r="C96" s="8" t="s">
        <v>70</v>
      </c>
      <c r="D96" s="9">
        <v>1.2</v>
      </c>
      <c r="E96" s="12">
        <f>단가대비표!O42</f>
        <v>408</v>
      </c>
      <c r="F96" s="13">
        <f>TRUNC(E96*D96,1)</f>
        <v>489.6</v>
      </c>
      <c r="G96" s="12">
        <f>단가대비표!P42</f>
        <v>0</v>
      </c>
      <c r="H96" s="13">
        <f>TRUNC(G96*D96,1)</f>
        <v>0</v>
      </c>
      <c r="I96" s="12">
        <f>단가대비표!V42</f>
        <v>0</v>
      </c>
      <c r="J96" s="13">
        <f>TRUNC(I96*D96,1)</f>
        <v>0</v>
      </c>
      <c r="K96" s="12">
        <f t="shared" ref="K96:L98" si="20">TRUNC(E96+G96+I96,1)</f>
        <v>408</v>
      </c>
      <c r="L96" s="13">
        <f t="shared" si="20"/>
        <v>489.6</v>
      </c>
      <c r="M96" s="8" t="s">
        <v>52</v>
      </c>
      <c r="N96" s="2" t="s">
        <v>111</v>
      </c>
      <c r="O96" s="2" t="s">
        <v>1146</v>
      </c>
      <c r="P96" s="2" t="s">
        <v>63</v>
      </c>
      <c r="Q96" s="2" t="s">
        <v>63</v>
      </c>
      <c r="R96" s="2" t="s">
        <v>62</v>
      </c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2" t="s">
        <v>52</v>
      </c>
      <c r="AW96" s="2" t="s">
        <v>1147</v>
      </c>
      <c r="AX96" s="2" t="s">
        <v>52</v>
      </c>
      <c r="AY96" s="2" t="s">
        <v>52</v>
      </c>
    </row>
    <row r="97" spans="1:51" ht="30" customHeight="1">
      <c r="A97" s="8" t="s">
        <v>1148</v>
      </c>
      <c r="B97" s="8" t="s">
        <v>1149</v>
      </c>
      <c r="C97" s="8" t="s">
        <v>221</v>
      </c>
      <c r="D97" s="9">
        <v>0.06</v>
      </c>
      <c r="E97" s="12">
        <f>단가대비표!O241</f>
        <v>710</v>
      </c>
      <c r="F97" s="13">
        <f>TRUNC(E97*D97,1)</f>
        <v>42.6</v>
      </c>
      <c r="G97" s="12">
        <f>단가대비표!P241</f>
        <v>0</v>
      </c>
      <c r="H97" s="13">
        <f>TRUNC(G97*D97,1)</f>
        <v>0</v>
      </c>
      <c r="I97" s="12">
        <f>단가대비표!V241</f>
        <v>0</v>
      </c>
      <c r="J97" s="13">
        <f>TRUNC(I97*D97,1)</f>
        <v>0</v>
      </c>
      <c r="K97" s="12">
        <f t="shared" si="20"/>
        <v>710</v>
      </c>
      <c r="L97" s="13">
        <f t="shared" si="20"/>
        <v>42.6</v>
      </c>
      <c r="M97" s="8" t="s">
        <v>52</v>
      </c>
      <c r="N97" s="2" t="s">
        <v>111</v>
      </c>
      <c r="O97" s="2" t="s">
        <v>1150</v>
      </c>
      <c r="P97" s="2" t="s">
        <v>63</v>
      </c>
      <c r="Q97" s="2" t="s">
        <v>63</v>
      </c>
      <c r="R97" s="2" t="s">
        <v>62</v>
      </c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2" t="s">
        <v>52</v>
      </c>
      <c r="AW97" s="2" t="s">
        <v>1151</v>
      </c>
      <c r="AX97" s="2" t="s">
        <v>52</v>
      </c>
      <c r="AY97" s="2" t="s">
        <v>52</v>
      </c>
    </row>
    <row r="98" spans="1:51" ht="30" customHeight="1">
      <c r="A98" s="8" t="s">
        <v>1100</v>
      </c>
      <c r="B98" s="8" t="s">
        <v>1096</v>
      </c>
      <c r="C98" s="8" t="s">
        <v>1097</v>
      </c>
      <c r="D98" s="9">
        <v>0.01</v>
      </c>
      <c r="E98" s="12">
        <f>단가대비표!O278</f>
        <v>0</v>
      </c>
      <c r="F98" s="13">
        <f>TRUNC(E98*D98,1)</f>
        <v>0</v>
      </c>
      <c r="G98" s="12">
        <f>단가대비표!P278</f>
        <v>125427</v>
      </c>
      <c r="H98" s="13">
        <f>TRUNC(G98*D98,1)</f>
        <v>1254.2</v>
      </c>
      <c r="I98" s="12">
        <f>단가대비표!V278</f>
        <v>0</v>
      </c>
      <c r="J98" s="13">
        <f>TRUNC(I98*D98,1)</f>
        <v>0</v>
      </c>
      <c r="K98" s="12">
        <f t="shared" si="20"/>
        <v>125427</v>
      </c>
      <c r="L98" s="13">
        <f t="shared" si="20"/>
        <v>1254.2</v>
      </c>
      <c r="M98" s="8" t="s">
        <v>52</v>
      </c>
      <c r="N98" s="2" t="s">
        <v>111</v>
      </c>
      <c r="O98" s="2" t="s">
        <v>1101</v>
      </c>
      <c r="P98" s="2" t="s">
        <v>63</v>
      </c>
      <c r="Q98" s="2" t="s">
        <v>63</v>
      </c>
      <c r="R98" s="2" t="s">
        <v>62</v>
      </c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2" t="s">
        <v>52</v>
      </c>
      <c r="AW98" s="2" t="s">
        <v>1152</v>
      </c>
      <c r="AX98" s="2" t="s">
        <v>52</v>
      </c>
      <c r="AY98" s="2" t="s">
        <v>52</v>
      </c>
    </row>
    <row r="99" spans="1:51" ht="30" customHeight="1">
      <c r="A99" s="8" t="s">
        <v>995</v>
      </c>
      <c r="B99" s="8" t="s">
        <v>52</v>
      </c>
      <c r="C99" s="8" t="s">
        <v>52</v>
      </c>
      <c r="D99" s="9"/>
      <c r="E99" s="12"/>
      <c r="F99" s="13">
        <f>TRUNC(SUMIF(N96:N98, N95, F96:F98),0)</f>
        <v>532</v>
      </c>
      <c r="G99" s="12"/>
      <c r="H99" s="13">
        <f>TRUNC(SUMIF(N96:N98, N95, H96:H98),0)</f>
        <v>1254</v>
      </c>
      <c r="I99" s="12"/>
      <c r="J99" s="13">
        <f>TRUNC(SUMIF(N96:N98, N95, J96:J98),0)</f>
        <v>0</v>
      </c>
      <c r="K99" s="12"/>
      <c r="L99" s="13">
        <f>F99+H99+J99</f>
        <v>1786</v>
      </c>
      <c r="M99" s="8" t="s">
        <v>52</v>
      </c>
      <c r="N99" s="2" t="s">
        <v>118</v>
      </c>
      <c r="O99" s="2" t="s">
        <v>118</v>
      </c>
      <c r="P99" s="2" t="s">
        <v>52</v>
      </c>
      <c r="Q99" s="2" t="s">
        <v>52</v>
      </c>
      <c r="R99" s="2" t="s">
        <v>52</v>
      </c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2" t="s">
        <v>52</v>
      </c>
      <c r="AW99" s="2" t="s">
        <v>52</v>
      </c>
      <c r="AX99" s="2" t="s">
        <v>52</v>
      </c>
      <c r="AY99" s="2" t="s">
        <v>52</v>
      </c>
    </row>
    <row r="100" spans="1:51" ht="30" customHeight="1">
      <c r="A100" s="9"/>
      <c r="B100" s="9"/>
      <c r="C100" s="9"/>
      <c r="D100" s="9"/>
      <c r="E100" s="12"/>
      <c r="F100" s="13"/>
      <c r="G100" s="12"/>
      <c r="H100" s="13"/>
      <c r="I100" s="12"/>
      <c r="J100" s="13"/>
      <c r="K100" s="12"/>
      <c r="L100" s="13"/>
      <c r="M100" s="9"/>
    </row>
    <row r="101" spans="1:51" ht="30" customHeight="1">
      <c r="A101" s="32" t="s">
        <v>1153</v>
      </c>
      <c r="B101" s="32"/>
      <c r="C101" s="32"/>
      <c r="D101" s="32"/>
      <c r="E101" s="33"/>
      <c r="F101" s="34"/>
      <c r="G101" s="33"/>
      <c r="H101" s="34"/>
      <c r="I101" s="33"/>
      <c r="J101" s="34"/>
      <c r="K101" s="33"/>
      <c r="L101" s="34"/>
      <c r="M101" s="32"/>
      <c r="N101" s="1" t="s">
        <v>115</v>
      </c>
    </row>
    <row r="102" spans="1:51" ht="30" customHeight="1">
      <c r="A102" s="8" t="s">
        <v>114</v>
      </c>
      <c r="B102" s="8" t="s">
        <v>1155</v>
      </c>
      <c r="C102" s="8" t="s">
        <v>1156</v>
      </c>
      <c r="D102" s="9">
        <v>30</v>
      </c>
      <c r="E102" s="12">
        <f>단가대비표!O30</f>
        <v>30</v>
      </c>
      <c r="F102" s="13">
        <f>TRUNC(E102*D102,1)</f>
        <v>900</v>
      </c>
      <c r="G102" s="12">
        <f>단가대비표!P30</f>
        <v>0</v>
      </c>
      <c r="H102" s="13">
        <f>TRUNC(G102*D102,1)</f>
        <v>0</v>
      </c>
      <c r="I102" s="12">
        <f>단가대비표!V30</f>
        <v>0</v>
      </c>
      <c r="J102" s="13">
        <f>TRUNC(I102*D102,1)</f>
        <v>0</v>
      </c>
      <c r="K102" s="12">
        <f>TRUNC(E102+G102+I102,1)</f>
        <v>30</v>
      </c>
      <c r="L102" s="13">
        <f>TRUNC(F102+H102+J102,1)</f>
        <v>900</v>
      </c>
      <c r="M102" s="8" t="s">
        <v>52</v>
      </c>
      <c r="N102" s="2" t="s">
        <v>115</v>
      </c>
      <c r="O102" s="2" t="s">
        <v>1157</v>
      </c>
      <c r="P102" s="2" t="s">
        <v>63</v>
      </c>
      <c r="Q102" s="2" t="s">
        <v>63</v>
      </c>
      <c r="R102" s="2" t="s">
        <v>62</v>
      </c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2" t="s">
        <v>52</v>
      </c>
      <c r="AW102" s="2" t="s">
        <v>1158</v>
      </c>
      <c r="AX102" s="2" t="s">
        <v>52</v>
      </c>
      <c r="AY102" s="2" t="s">
        <v>52</v>
      </c>
    </row>
    <row r="103" spans="1:51" ht="30" customHeight="1">
      <c r="A103" s="8" t="s">
        <v>1100</v>
      </c>
      <c r="B103" s="8" t="s">
        <v>1096</v>
      </c>
      <c r="C103" s="8" t="s">
        <v>1097</v>
      </c>
      <c r="D103" s="9">
        <v>2E-3</v>
      </c>
      <c r="E103" s="12">
        <f>단가대비표!O278</f>
        <v>0</v>
      </c>
      <c r="F103" s="13">
        <f>TRUNC(E103*D103,1)</f>
        <v>0</v>
      </c>
      <c r="G103" s="12">
        <f>단가대비표!P278</f>
        <v>125427</v>
      </c>
      <c r="H103" s="13">
        <f>TRUNC(G103*D103,1)</f>
        <v>250.8</v>
      </c>
      <c r="I103" s="12">
        <f>단가대비표!V278</f>
        <v>0</v>
      </c>
      <c r="J103" s="13">
        <f>TRUNC(I103*D103,1)</f>
        <v>0</v>
      </c>
      <c r="K103" s="12">
        <f>TRUNC(E103+G103+I103,1)</f>
        <v>125427</v>
      </c>
      <c r="L103" s="13">
        <f>TRUNC(F103+H103+J103,1)</f>
        <v>250.8</v>
      </c>
      <c r="M103" s="8" t="s">
        <v>52</v>
      </c>
      <c r="N103" s="2" t="s">
        <v>115</v>
      </c>
      <c r="O103" s="2" t="s">
        <v>1101</v>
      </c>
      <c r="P103" s="2" t="s">
        <v>63</v>
      </c>
      <c r="Q103" s="2" t="s">
        <v>63</v>
      </c>
      <c r="R103" s="2" t="s">
        <v>62</v>
      </c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2" t="s">
        <v>52</v>
      </c>
      <c r="AW103" s="2" t="s">
        <v>1159</v>
      </c>
      <c r="AX103" s="2" t="s">
        <v>52</v>
      </c>
      <c r="AY103" s="2" t="s">
        <v>52</v>
      </c>
    </row>
    <row r="104" spans="1:51" ht="30" customHeight="1">
      <c r="A104" s="8" t="s">
        <v>995</v>
      </c>
      <c r="B104" s="8" t="s">
        <v>52</v>
      </c>
      <c r="C104" s="8" t="s">
        <v>52</v>
      </c>
      <c r="D104" s="9"/>
      <c r="E104" s="12"/>
      <c r="F104" s="13">
        <f>TRUNC(SUMIF(N102:N103, N101, F102:F103),0)</f>
        <v>900</v>
      </c>
      <c r="G104" s="12"/>
      <c r="H104" s="13">
        <f>TRUNC(SUMIF(N102:N103, N101, H102:H103),0)</f>
        <v>250</v>
      </c>
      <c r="I104" s="12"/>
      <c r="J104" s="13">
        <f>TRUNC(SUMIF(N102:N103, N101, J102:J103),0)</f>
        <v>0</v>
      </c>
      <c r="K104" s="12"/>
      <c r="L104" s="13">
        <f>F104+H104+J104</f>
        <v>1150</v>
      </c>
      <c r="M104" s="8" t="s">
        <v>52</v>
      </c>
      <c r="N104" s="2" t="s">
        <v>118</v>
      </c>
      <c r="O104" s="2" t="s">
        <v>118</v>
      </c>
      <c r="P104" s="2" t="s">
        <v>52</v>
      </c>
      <c r="Q104" s="2" t="s">
        <v>52</v>
      </c>
      <c r="R104" s="2" t="s">
        <v>52</v>
      </c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2" t="s">
        <v>52</v>
      </c>
      <c r="AW104" s="2" t="s">
        <v>52</v>
      </c>
      <c r="AX104" s="2" t="s">
        <v>52</v>
      </c>
      <c r="AY104" s="2" t="s">
        <v>52</v>
      </c>
    </row>
    <row r="105" spans="1:51" ht="30" customHeight="1">
      <c r="A105" s="9"/>
      <c r="B105" s="9"/>
      <c r="C105" s="9"/>
      <c r="D105" s="9"/>
      <c r="E105" s="12"/>
      <c r="F105" s="13"/>
      <c r="G105" s="12"/>
      <c r="H105" s="13"/>
      <c r="I105" s="12"/>
      <c r="J105" s="13"/>
      <c r="K105" s="12"/>
      <c r="L105" s="13"/>
      <c r="M105" s="9"/>
    </row>
    <row r="106" spans="1:51" ht="30" customHeight="1">
      <c r="A106" s="32" t="s">
        <v>1160</v>
      </c>
      <c r="B106" s="32"/>
      <c r="C106" s="32"/>
      <c r="D106" s="32"/>
      <c r="E106" s="33"/>
      <c r="F106" s="34"/>
      <c r="G106" s="33"/>
      <c r="H106" s="34"/>
      <c r="I106" s="33"/>
      <c r="J106" s="34"/>
      <c r="K106" s="33"/>
      <c r="L106" s="34"/>
      <c r="M106" s="32"/>
      <c r="N106" s="1" t="s">
        <v>139</v>
      </c>
    </row>
    <row r="107" spans="1:51" ht="30" customHeight="1">
      <c r="A107" s="8" t="s">
        <v>1162</v>
      </c>
      <c r="B107" s="8" t="s">
        <v>1163</v>
      </c>
      <c r="C107" s="8" t="s">
        <v>1164</v>
      </c>
      <c r="D107" s="9">
        <v>7.0000000000000007E-2</v>
      </c>
      <c r="E107" s="12">
        <f>일위대가목록!E172</f>
        <v>7809</v>
      </c>
      <c r="F107" s="13">
        <f>TRUNC(E107*D107,1)</f>
        <v>546.6</v>
      </c>
      <c r="G107" s="12">
        <f>일위대가목록!F172</f>
        <v>38972</v>
      </c>
      <c r="H107" s="13">
        <f>TRUNC(G107*D107,1)</f>
        <v>2728</v>
      </c>
      <c r="I107" s="12">
        <f>일위대가목록!G172</f>
        <v>12464</v>
      </c>
      <c r="J107" s="13">
        <f>TRUNC(I107*D107,1)</f>
        <v>872.4</v>
      </c>
      <c r="K107" s="12">
        <f t="shared" ref="K107:L110" si="21">TRUNC(E107+G107+I107,1)</f>
        <v>59245</v>
      </c>
      <c r="L107" s="13">
        <f t="shared" si="21"/>
        <v>4147</v>
      </c>
      <c r="M107" s="8" t="s">
        <v>52</v>
      </c>
      <c r="N107" s="2" t="s">
        <v>139</v>
      </c>
      <c r="O107" s="2" t="s">
        <v>1165</v>
      </c>
      <c r="P107" s="2" t="s">
        <v>62</v>
      </c>
      <c r="Q107" s="2" t="s">
        <v>63</v>
      </c>
      <c r="R107" s="2" t="s">
        <v>63</v>
      </c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2" t="s">
        <v>52</v>
      </c>
      <c r="AW107" s="2" t="s">
        <v>1166</v>
      </c>
      <c r="AX107" s="2" t="s">
        <v>52</v>
      </c>
      <c r="AY107" s="2" t="s">
        <v>52</v>
      </c>
    </row>
    <row r="108" spans="1:51" ht="30" customHeight="1">
      <c r="A108" s="8" t="s">
        <v>1167</v>
      </c>
      <c r="B108" s="8" t="s">
        <v>1168</v>
      </c>
      <c r="C108" s="8" t="s">
        <v>1164</v>
      </c>
      <c r="D108" s="9">
        <v>8.5999999999999993E-2</v>
      </c>
      <c r="E108" s="12">
        <f>일위대가목록!E173</f>
        <v>3209</v>
      </c>
      <c r="F108" s="13">
        <f>TRUNC(E108*D108,1)</f>
        <v>275.89999999999998</v>
      </c>
      <c r="G108" s="12">
        <f>일위대가목록!F173</f>
        <v>38972</v>
      </c>
      <c r="H108" s="13">
        <f>TRUNC(G108*D108,1)</f>
        <v>3351.5</v>
      </c>
      <c r="I108" s="12">
        <f>일위대가목록!G173</f>
        <v>1649</v>
      </c>
      <c r="J108" s="13">
        <f>TRUNC(I108*D108,1)</f>
        <v>141.80000000000001</v>
      </c>
      <c r="K108" s="12">
        <f t="shared" si="21"/>
        <v>43830</v>
      </c>
      <c r="L108" s="13">
        <f t="shared" si="21"/>
        <v>3769.2</v>
      </c>
      <c r="M108" s="8" t="s">
        <v>52</v>
      </c>
      <c r="N108" s="2" t="s">
        <v>139</v>
      </c>
      <c r="O108" s="2" t="s">
        <v>1169</v>
      </c>
      <c r="P108" s="2" t="s">
        <v>62</v>
      </c>
      <c r="Q108" s="2" t="s">
        <v>63</v>
      </c>
      <c r="R108" s="2" t="s">
        <v>63</v>
      </c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2" t="s">
        <v>52</v>
      </c>
      <c r="AW108" s="2" t="s">
        <v>1170</v>
      </c>
      <c r="AX108" s="2" t="s">
        <v>52</v>
      </c>
      <c r="AY108" s="2" t="s">
        <v>52</v>
      </c>
    </row>
    <row r="109" spans="1:51" ht="30" customHeight="1">
      <c r="A109" s="8" t="s">
        <v>1171</v>
      </c>
      <c r="B109" s="8" t="s">
        <v>1172</v>
      </c>
      <c r="C109" s="8" t="s">
        <v>123</v>
      </c>
      <c r="D109" s="9">
        <v>0.4</v>
      </c>
      <c r="E109" s="12">
        <f>단가대비표!O26</f>
        <v>0</v>
      </c>
      <c r="F109" s="13">
        <f>TRUNC(E109*D109,1)</f>
        <v>0</v>
      </c>
      <c r="G109" s="12">
        <f>단가대비표!P26</f>
        <v>0</v>
      </c>
      <c r="H109" s="13">
        <f>TRUNC(G109*D109,1)</f>
        <v>0</v>
      </c>
      <c r="I109" s="12">
        <f>단가대비표!V26</f>
        <v>0</v>
      </c>
      <c r="J109" s="13">
        <f>TRUNC(I109*D109,1)</f>
        <v>0</v>
      </c>
      <c r="K109" s="12">
        <f t="shared" si="21"/>
        <v>0</v>
      </c>
      <c r="L109" s="13">
        <f t="shared" si="21"/>
        <v>0</v>
      </c>
      <c r="M109" s="8" t="s">
        <v>1173</v>
      </c>
      <c r="N109" s="2" t="s">
        <v>139</v>
      </c>
      <c r="O109" s="2" t="s">
        <v>1174</v>
      </c>
      <c r="P109" s="2" t="s">
        <v>63</v>
      </c>
      <c r="Q109" s="2" t="s">
        <v>63</v>
      </c>
      <c r="R109" s="2" t="s">
        <v>62</v>
      </c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2" t="s">
        <v>52</v>
      </c>
      <c r="AW109" s="2" t="s">
        <v>1175</v>
      </c>
      <c r="AX109" s="2" t="s">
        <v>52</v>
      </c>
      <c r="AY109" s="2" t="s">
        <v>52</v>
      </c>
    </row>
    <row r="110" spans="1:51" ht="30" customHeight="1">
      <c r="A110" s="8" t="s">
        <v>1176</v>
      </c>
      <c r="B110" s="8" t="s">
        <v>1177</v>
      </c>
      <c r="C110" s="8" t="s">
        <v>123</v>
      </c>
      <c r="D110" s="9">
        <v>1.1000000000000001</v>
      </c>
      <c r="E110" s="12">
        <f>단가대비표!O27</f>
        <v>0</v>
      </c>
      <c r="F110" s="13">
        <f>TRUNC(E110*D110,1)</f>
        <v>0</v>
      </c>
      <c r="G110" s="12">
        <f>단가대비표!P27</f>
        <v>0</v>
      </c>
      <c r="H110" s="13">
        <f>TRUNC(G110*D110,1)</f>
        <v>0</v>
      </c>
      <c r="I110" s="12">
        <f>단가대비표!V27</f>
        <v>0</v>
      </c>
      <c r="J110" s="13">
        <f>TRUNC(I110*D110,1)</f>
        <v>0</v>
      </c>
      <c r="K110" s="12">
        <f t="shared" si="21"/>
        <v>0</v>
      </c>
      <c r="L110" s="13">
        <f t="shared" si="21"/>
        <v>0</v>
      </c>
      <c r="M110" s="8" t="s">
        <v>1173</v>
      </c>
      <c r="N110" s="2" t="s">
        <v>139</v>
      </c>
      <c r="O110" s="2" t="s">
        <v>1178</v>
      </c>
      <c r="P110" s="2" t="s">
        <v>63</v>
      </c>
      <c r="Q110" s="2" t="s">
        <v>63</v>
      </c>
      <c r="R110" s="2" t="s">
        <v>62</v>
      </c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2" t="s">
        <v>52</v>
      </c>
      <c r="AW110" s="2" t="s">
        <v>1179</v>
      </c>
      <c r="AX110" s="2" t="s">
        <v>52</v>
      </c>
      <c r="AY110" s="2" t="s">
        <v>52</v>
      </c>
    </row>
    <row r="111" spans="1:51" ht="30" customHeight="1">
      <c r="A111" s="8" t="s">
        <v>995</v>
      </c>
      <c r="B111" s="8" t="s">
        <v>52</v>
      </c>
      <c r="C111" s="8" t="s">
        <v>52</v>
      </c>
      <c r="D111" s="9"/>
      <c r="E111" s="12"/>
      <c r="F111" s="13">
        <f>TRUNC(SUMIF(N107:N110, N106, F107:F110),0)</f>
        <v>822</v>
      </c>
      <c r="G111" s="12"/>
      <c r="H111" s="13">
        <f>TRUNC(SUMIF(N107:N110, N106, H107:H110),0)</f>
        <v>6079</v>
      </c>
      <c r="I111" s="12"/>
      <c r="J111" s="13">
        <f>TRUNC(SUMIF(N107:N110, N106, J107:J110),0)</f>
        <v>1014</v>
      </c>
      <c r="K111" s="12"/>
      <c r="L111" s="13">
        <f>F111+H111+J111</f>
        <v>7915</v>
      </c>
      <c r="M111" s="8" t="s">
        <v>52</v>
      </c>
      <c r="N111" s="2" t="s">
        <v>118</v>
      </c>
      <c r="O111" s="2" t="s">
        <v>118</v>
      </c>
      <c r="P111" s="2" t="s">
        <v>52</v>
      </c>
      <c r="Q111" s="2" t="s">
        <v>52</v>
      </c>
      <c r="R111" s="2" t="s">
        <v>52</v>
      </c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2" t="s">
        <v>52</v>
      </c>
      <c r="AW111" s="2" t="s">
        <v>52</v>
      </c>
      <c r="AX111" s="2" t="s">
        <v>52</v>
      </c>
      <c r="AY111" s="2" t="s">
        <v>52</v>
      </c>
    </row>
    <row r="112" spans="1:51" ht="30" customHeight="1">
      <c r="A112" s="9"/>
      <c r="B112" s="9"/>
      <c r="C112" s="9"/>
      <c r="D112" s="9"/>
      <c r="E112" s="12"/>
      <c r="F112" s="13"/>
      <c r="G112" s="12"/>
      <c r="H112" s="13"/>
      <c r="I112" s="12"/>
      <c r="J112" s="13"/>
      <c r="K112" s="12"/>
      <c r="L112" s="13"/>
      <c r="M112" s="9"/>
    </row>
    <row r="113" spans="1:51" ht="30" customHeight="1">
      <c r="A113" s="32" t="s">
        <v>1180</v>
      </c>
      <c r="B113" s="32"/>
      <c r="C113" s="32"/>
      <c r="D113" s="32"/>
      <c r="E113" s="33"/>
      <c r="F113" s="34"/>
      <c r="G113" s="33"/>
      <c r="H113" s="34"/>
      <c r="I113" s="33"/>
      <c r="J113" s="34"/>
      <c r="K113" s="33"/>
      <c r="L113" s="34"/>
      <c r="M113" s="32"/>
      <c r="N113" s="1" t="s">
        <v>182</v>
      </c>
    </row>
    <row r="114" spans="1:51" ht="30" customHeight="1">
      <c r="A114" s="8" t="s">
        <v>898</v>
      </c>
      <c r="B114" s="8" t="s">
        <v>1182</v>
      </c>
      <c r="C114" s="8" t="s">
        <v>221</v>
      </c>
      <c r="D114" s="9">
        <v>387</v>
      </c>
      <c r="E114" s="12">
        <f>단가대비표!O71</f>
        <v>0</v>
      </c>
      <c r="F114" s="13">
        <f t="shared" ref="F114:F122" si="22">TRUNC(E114*D114,1)</f>
        <v>0</v>
      </c>
      <c r="G114" s="12">
        <f>단가대비표!P71</f>
        <v>0</v>
      </c>
      <c r="H114" s="13">
        <f t="shared" ref="H114:H122" si="23">TRUNC(G114*D114,1)</f>
        <v>0</v>
      </c>
      <c r="I114" s="12">
        <f>단가대비표!V71</f>
        <v>0</v>
      </c>
      <c r="J114" s="13">
        <f t="shared" ref="J114:J122" si="24">TRUNC(I114*D114,1)</f>
        <v>0</v>
      </c>
      <c r="K114" s="12">
        <f t="shared" ref="K114:K122" si="25">TRUNC(E114+G114+I114,1)</f>
        <v>0</v>
      </c>
      <c r="L114" s="13">
        <f t="shared" ref="L114:L122" si="26">TRUNC(F114+H114+J114,1)</f>
        <v>0</v>
      </c>
      <c r="M114" s="8" t="s">
        <v>1173</v>
      </c>
      <c r="N114" s="2" t="s">
        <v>182</v>
      </c>
      <c r="O114" s="2" t="s">
        <v>1183</v>
      </c>
      <c r="P114" s="2" t="s">
        <v>63</v>
      </c>
      <c r="Q114" s="2" t="s">
        <v>63</v>
      </c>
      <c r="R114" s="2" t="s">
        <v>62</v>
      </c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2" t="s">
        <v>52</v>
      </c>
      <c r="AW114" s="2" t="s">
        <v>1184</v>
      </c>
      <c r="AX114" s="2" t="s">
        <v>52</v>
      </c>
      <c r="AY114" s="2" t="s">
        <v>52</v>
      </c>
    </row>
    <row r="115" spans="1:51" ht="30" customHeight="1">
      <c r="A115" s="8" t="s">
        <v>1185</v>
      </c>
      <c r="B115" s="8" t="s">
        <v>1186</v>
      </c>
      <c r="C115" s="8" t="s">
        <v>1156</v>
      </c>
      <c r="D115" s="9">
        <v>1.24</v>
      </c>
      <c r="E115" s="12">
        <f>단가대비표!O118</f>
        <v>4000</v>
      </c>
      <c r="F115" s="13">
        <f t="shared" si="22"/>
        <v>4960</v>
      </c>
      <c r="G115" s="12">
        <f>단가대비표!P118</f>
        <v>0</v>
      </c>
      <c r="H115" s="13">
        <f t="shared" si="23"/>
        <v>0</v>
      </c>
      <c r="I115" s="12">
        <f>단가대비표!V118</f>
        <v>0</v>
      </c>
      <c r="J115" s="13">
        <f t="shared" si="24"/>
        <v>0</v>
      </c>
      <c r="K115" s="12">
        <f t="shared" si="25"/>
        <v>4000</v>
      </c>
      <c r="L115" s="13">
        <f t="shared" si="26"/>
        <v>4960</v>
      </c>
      <c r="M115" s="8" t="s">
        <v>52</v>
      </c>
      <c r="N115" s="2" t="s">
        <v>182</v>
      </c>
      <c r="O115" s="2" t="s">
        <v>1187</v>
      </c>
      <c r="P115" s="2" t="s">
        <v>63</v>
      </c>
      <c r="Q115" s="2" t="s">
        <v>63</v>
      </c>
      <c r="R115" s="2" t="s">
        <v>62</v>
      </c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2" t="s">
        <v>52</v>
      </c>
      <c r="AW115" s="2" t="s">
        <v>1188</v>
      </c>
      <c r="AX115" s="2" t="s">
        <v>52</v>
      </c>
      <c r="AY115" s="2" t="s">
        <v>52</v>
      </c>
    </row>
    <row r="116" spans="1:51" ht="30" customHeight="1">
      <c r="A116" s="8" t="s">
        <v>1189</v>
      </c>
      <c r="B116" s="8" t="s">
        <v>1096</v>
      </c>
      <c r="C116" s="8" t="s">
        <v>1097</v>
      </c>
      <c r="D116" s="9">
        <v>0.02</v>
      </c>
      <c r="E116" s="12">
        <f>단가대비표!O287</f>
        <v>0</v>
      </c>
      <c r="F116" s="13">
        <f t="shared" si="22"/>
        <v>0</v>
      </c>
      <c r="G116" s="12">
        <f>단가대비표!P287</f>
        <v>198242</v>
      </c>
      <c r="H116" s="13">
        <f t="shared" si="23"/>
        <v>3964.8</v>
      </c>
      <c r="I116" s="12">
        <f>단가대비표!V287</f>
        <v>0</v>
      </c>
      <c r="J116" s="13">
        <f t="shared" si="24"/>
        <v>0</v>
      </c>
      <c r="K116" s="12">
        <f t="shared" si="25"/>
        <v>198242</v>
      </c>
      <c r="L116" s="13">
        <f t="shared" si="26"/>
        <v>3964.8</v>
      </c>
      <c r="M116" s="8" t="s">
        <v>52</v>
      </c>
      <c r="N116" s="2" t="s">
        <v>182</v>
      </c>
      <c r="O116" s="2" t="s">
        <v>1190</v>
      </c>
      <c r="P116" s="2" t="s">
        <v>63</v>
      </c>
      <c r="Q116" s="2" t="s">
        <v>63</v>
      </c>
      <c r="R116" s="2" t="s">
        <v>62</v>
      </c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2" t="s">
        <v>52</v>
      </c>
      <c r="AW116" s="2" t="s">
        <v>1191</v>
      </c>
      <c r="AX116" s="2" t="s">
        <v>52</v>
      </c>
      <c r="AY116" s="2" t="s">
        <v>52</v>
      </c>
    </row>
    <row r="117" spans="1:51" ht="30" customHeight="1">
      <c r="A117" s="8" t="s">
        <v>1100</v>
      </c>
      <c r="B117" s="8" t="s">
        <v>1096</v>
      </c>
      <c r="C117" s="8" t="s">
        <v>1097</v>
      </c>
      <c r="D117" s="9">
        <v>0.01</v>
      </c>
      <c r="E117" s="12">
        <f>단가대비표!O278</f>
        <v>0</v>
      </c>
      <c r="F117" s="13">
        <f t="shared" si="22"/>
        <v>0</v>
      </c>
      <c r="G117" s="12">
        <f>단가대비표!P278</f>
        <v>125427</v>
      </c>
      <c r="H117" s="13">
        <f t="shared" si="23"/>
        <v>1254.2</v>
      </c>
      <c r="I117" s="12">
        <f>단가대비표!V278</f>
        <v>0</v>
      </c>
      <c r="J117" s="13">
        <f t="shared" si="24"/>
        <v>0</v>
      </c>
      <c r="K117" s="12">
        <f t="shared" si="25"/>
        <v>125427</v>
      </c>
      <c r="L117" s="13">
        <f t="shared" si="26"/>
        <v>1254.2</v>
      </c>
      <c r="M117" s="8" t="s">
        <v>52</v>
      </c>
      <c r="N117" s="2" t="s">
        <v>182</v>
      </c>
      <c r="O117" s="2" t="s">
        <v>1101</v>
      </c>
      <c r="P117" s="2" t="s">
        <v>63</v>
      </c>
      <c r="Q117" s="2" t="s">
        <v>63</v>
      </c>
      <c r="R117" s="2" t="s">
        <v>62</v>
      </c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2" t="s">
        <v>52</v>
      </c>
      <c r="AW117" s="2" t="s">
        <v>1192</v>
      </c>
      <c r="AX117" s="2" t="s">
        <v>52</v>
      </c>
      <c r="AY117" s="2" t="s">
        <v>52</v>
      </c>
    </row>
    <row r="118" spans="1:51" ht="30" customHeight="1">
      <c r="A118" s="8" t="s">
        <v>1193</v>
      </c>
      <c r="B118" s="8" t="s">
        <v>1194</v>
      </c>
      <c r="C118" s="8" t="s">
        <v>1164</v>
      </c>
      <c r="D118" s="9">
        <v>0.43469999999999998</v>
      </c>
      <c r="E118" s="12">
        <f>일위대가목록!E175</f>
        <v>0</v>
      </c>
      <c r="F118" s="13">
        <f t="shared" si="22"/>
        <v>0</v>
      </c>
      <c r="G118" s="12">
        <f>일위대가목록!F175</f>
        <v>0</v>
      </c>
      <c r="H118" s="13">
        <f t="shared" si="23"/>
        <v>0</v>
      </c>
      <c r="I118" s="12">
        <f>일위대가목록!G175</f>
        <v>9583</v>
      </c>
      <c r="J118" s="13">
        <f t="shared" si="24"/>
        <v>4165.7</v>
      </c>
      <c r="K118" s="12">
        <f t="shared" si="25"/>
        <v>9583</v>
      </c>
      <c r="L118" s="13">
        <f t="shared" si="26"/>
        <v>4165.7</v>
      </c>
      <c r="M118" s="8" t="s">
        <v>52</v>
      </c>
      <c r="N118" s="2" t="s">
        <v>182</v>
      </c>
      <c r="O118" s="2" t="s">
        <v>1195</v>
      </c>
      <c r="P118" s="2" t="s">
        <v>62</v>
      </c>
      <c r="Q118" s="2" t="s">
        <v>63</v>
      </c>
      <c r="R118" s="2" t="s">
        <v>63</v>
      </c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2" t="s">
        <v>52</v>
      </c>
      <c r="AW118" s="2" t="s">
        <v>1196</v>
      </c>
      <c r="AX118" s="2" t="s">
        <v>52</v>
      </c>
      <c r="AY118" s="2" t="s">
        <v>52</v>
      </c>
    </row>
    <row r="119" spans="1:51" ht="30" customHeight="1">
      <c r="A119" s="8" t="s">
        <v>1197</v>
      </c>
      <c r="B119" s="8" t="s">
        <v>1198</v>
      </c>
      <c r="C119" s="8" t="s">
        <v>1164</v>
      </c>
      <c r="D119" s="9">
        <v>0.43469999999999998</v>
      </c>
      <c r="E119" s="12">
        <f>일위대가목록!E176</f>
        <v>1950</v>
      </c>
      <c r="F119" s="13">
        <f t="shared" si="22"/>
        <v>847.6</v>
      </c>
      <c r="G119" s="12">
        <f>일위대가목록!F176</f>
        <v>0</v>
      </c>
      <c r="H119" s="13">
        <f t="shared" si="23"/>
        <v>0</v>
      </c>
      <c r="I119" s="12">
        <f>일위대가목록!G176</f>
        <v>1986</v>
      </c>
      <c r="J119" s="13">
        <f t="shared" si="24"/>
        <v>863.3</v>
      </c>
      <c r="K119" s="12">
        <f t="shared" si="25"/>
        <v>3936</v>
      </c>
      <c r="L119" s="13">
        <f t="shared" si="26"/>
        <v>1710.9</v>
      </c>
      <c r="M119" s="8" t="s">
        <v>52</v>
      </c>
      <c r="N119" s="2" t="s">
        <v>182</v>
      </c>
      <c r="O119" s="2" t="s">
        <v>1199</v>
      </c>
      <c r="P119" s="2" t="s">
        <v>62</v>
      </c>
      <c r="Q119" s="2" t="s">
        <v>63</v>
      </c>
      <c r="R119" s="2" t="s">
        <v>63</v>
      </c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2" t="s">
        <v>52</v>
      </c>
      <c r="AW119" s="2" t="s">
        <v>1200</v>
      </c>
      <c r="AX119" s="2" t="s">
        <v>52</v>
      </c>
      <c r="AY119" s="2" t="s">
        <v>52</v>
      </c>
    </row>
    <row r="120" spans="1:51" ht="30" customHeight="1">
      <c r="A120" s="8" t="s">
        <v>1201</v>
      </c>
      <c r="B120" s="8" t="s">
        <v>1202</v>
      </c>
      <c r="C120" s="8" t="s">
        <v>1164</v>
      </c>
      <c r="D120" s="9">
        <v>0.43469999999999998</v>
      </c>
      <c r="E120" s="12">
        <f>일위대가목록!E177</f>
        <v>0</v>
      </c>
      <c r="F120" s="13">
        <f t="shared" si="22"/>
        <v>0</v>
      </c>
      <c r="G120" s="12">
        <f>일위대가목록!F177</f>
        <v>0</v>
      </c>
      <c r="H120" s="13">
        <f t="shared" si="23"/>
        <v>0</v>
      </c>
      <c r="I120" s="12">
        <f>일위대가목록!G177</f>
        <v>140</v>
      </c>
      <c r="J120" s="13">
        <f t="shared" si="24"/>
        <v>60.8</v>
      </c>
      <c r="K120" s="12">
        <f t="shared" si="25"/>
        <v>140</v>
      </c>
      <c r="L120" s="13">
        <f t="shared" si="26"/>
        <v>60.8</v>
      </c>
      <c r="M120" s="8" t="s">
        <v>52</v>
      </c>
      <c r="N120" s="2" t="s">
        <v>182</v>
      </c>
      <c r="O120" s="2" t="s">
        <v>1203</v>
      </c>
      <c r="P120" s="2" t="s">
        <v>62</v>
      </c>
      <c r="Q120" s="2" t="s">
        <v>63</v>
      </c>
      <c r="R120" s="2" t="s">
        <v>63</v>
      </c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2" t="s">
        <v>52</v>
      </c>
      <c r="AW120" s="2" t="s">
        <v>1204</v>
      </c>
      <c r="AX120" s="2" t="s">
        <v>52</v>
      </c>
      <c r="AY120" s="2" t="s">
        <v>52</v>
      </c>
    </row>
    <row r="121" spans="1:51" ht="30" customHeight="1">
      <c r="A121" s="8" t="s">
        <v>1205</v>
      </c>
      <c r="B121" s="8" t="s">
        <v>1206</v>
      </c>
      <c r="C121" s="8" t="s">
        <v>1164</v>
      </c>
      <c r="D121" s="9">
        <v>0.43469999999999998</v>
      </c>
      <c r="E121" s="12">
        <f>일위대가목록!E178</f>
        <v>0</v>
      </c>
      <c r="F121" s="13">
        <f t="shared" si="22"/>
        <v>0</v>
      </c>
      <c r="G121" s="12">
        <f>일위대가목록!F178</f>
        <v>0</v>
      </c>
      <c r="H121" s="13">
        <f t="shared" si="23"/>
        <v>0</v>
      </c>
      <c r="I121" s="12">
        <f>일위대가목록!G178</f>
        <v>7</v>
      </c>
      <c r="J121" s="13">
        <f t="shared" si="24"/>
        <v>3</v>
      </c>
      <c r="K121" s="12">
        <f t="shared" si="25"/>
        <v>7</v>
      </c>
      <c r="L121" s="13">
        <f t="shared" si="26"/>
        <v>3</v>
      </c>
      <c r="M121" s="8" t="s">
        <v>52</v>
      </c>
      <c r="N121" s="2" t="s">
        <v>182</v>
      </c>
      <c r="O121" s="2" t="s">
        <v>1207</v>
      </c>
      <c r="P121" s="2" t="s">
        <v>62</v>
      </c>
      <c r="Q121" s="2" t="s">
        <v>63</v>
      </c>
      <c r="R121" s="2" t="s">
        <v>63</v>
      </c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2" t="s">
        <v>52</v>
      </c>
      <c r="AW121" s="2" t="s">
        <v>1208</v>
      </c>
      <c r="AX121" s="2" t="s">
        <v>52</v>
      </c>
      <c r="AY121" s="2" t="s">
        <v>52</v>
      </c>
    </row>
    <row r="122" spans="1:51" ht="30" customHeight="1">
      <c r="A122" s="8" t="s">
        <v>1209</v>
      </c>
      <c r="B122" s="8" t="s">
        <v>1210</v>
      </c>
      <c r="C122" s="8" t="s">
        <v>1211</v>
      </c>
      <c r="D122" s="9">
        <v>10.82</v>
      </c>
      <c r="E122" s="12">
        <f>단가대비표!O277</f>
        <v>0</v>
      </c>
      <c r="F122" s="13">
        <f t="shared" si="22"/>
        <v>0</v>
      </c>
      <c r="G122" s="12">
        <f>단가대비표!P277</f>
        <v>0</v>
      </c>
      <c r="H122" s="13">
        <f t="shared" si="23"/>
        <v>0</v>
      </c>
      <c r="I122" s="12">
        <f>단가대비표!V277</f>
        <v>87</v>
      </c>
      <c r="J122" s="13">
        <f t="shared" si="24"/>
        <v>941.3</v>
      </c>
      <c r="K122" s="12">
        <f t="shared" si="25"/>
        <v>87</v>
      </c>
      <c r="L122" s="13">
        <f t="shared" si="26"/>
        <v>941.3</v>
      </c>
      <c r="M122" s="8" t="s">
        <v>52</v>
      </c>
      <c r="N122" s="2" t="s">
        <v>182</v>
      </c>
      <c r="O122" s="2" t="s">
        <v>1212</v>
      </c>
      <c r="P122" s="2" t="s">
        <v>63</v>
      </c>
      <c r="Q122" s="2" t="s">
        <v>63</v>
      </c>
      <c r="R122" s="2" t="s">
        <v>62</v>
      </c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2" t="s">
        <v>52</v>
      </c>
      <c r="AW122" s="2" t="s">
        <v>1213</v>
      </c>
      <c r="AX122" s="2" t="s">
        <v>52</v>
      </c>
      <c r="AY122" s="2" t="s">
        <v>52</v>
      </c>
    </row>
    <row r="123" spans="1:51" ht="30" customHeight="1">
      <c r="A123" s="8" t="s">
        <v>995</v>
      </c>
      <c r="B123" s="8" t="s">
        <v>52</v>
      </c>
      <c r="C123" s="8" t="s">
        <v>52</v>
      </c>
      <c r="D123" s="9"/>
      <c r="E123" s="12"/>
      <c r="F123" s="13">
        <f>TRUNC(SUMIF(N114:N122, N113, F114:F122),0)</f>
        <v>5807</v>
      </c>
      <c r="G123" s="12"/>
      <c r="H123" s="13">
        <f>TRUNC(SUMIF(N114:N122, N113, H114:H122),0)</f>
        <v>5219</v>
      </c>
      <c r="I123" s="12"/>
      <c r="J123" s="13">
        <f>TRUNC(SUMIF(N114:N122, N113, J114:J122),0)</f>
        <v>6034</v>
      </c>
      <c r="K123" s="12"/>
      <c r="L123" s="13">
        <f>F123+H123+J123</f>
        <v>17060</v>
      </c>
      <c r="M123" s="8" t="s">
        <v>52</v>
      </c>
      <c r="N123" s="2" t="s">
        <v>118</v>
      </c>
      <c r="O123" s="2" t="s">
        <v>118</v>
      </c>
      <c r="P123" s="2" t="s">
        <v>52</v>
      </c>
      <c r="Q123" s="2" t="s">
        <v>52</v>
      </c>
      <c r="R123" s="2" t="s">
        <v>52</v>
      </c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2" t="s">
        <v>52</v>
      </c>
      <c r="AW123" s="2" t="s">
        <v>52</v>
      </c>
      <c r="AX123" s="2" t="s">
        <v>52</v>
      </c>
      <c r="AY123" s="2" t="s">
        <v>52</v>
      </c>
    </row>
    <row r="124" spans="1:51" ht="30" customHeight="1">
      <c r="A124" s="9"/>
      <c r="B124" s="9"/>
      <c r="C124" s="9"/>
      <c r="D124" s="9"/>
      <c r="E124" s="12"/>
      <c r="F124" s="13"/>
      <c r="G124" s="12"/>
      <c r="H124" s="13"/>
      <c r="I124" s="12"/>
      <c r="J124" s="13"/>
      <c r="K124" s="12"/>
      <c r="L124" s="13"/>
      <c r="M124" s="9"/>
    </row>
    <row r="125" spans="1:51" ht="30" customHeight="1">
      <c r="A125" s="32" t="s">
        <v>1214</v>
      </c>
      <c r="B125" s="32"/>
      <c r="C125" s="32"/>
      <c r="D125" s="32"/>
      <c r="E125" s="33"/>
      <c r="F125" s="34"/>
      <c r="G125" s="33"/>
      <c r="H125" s="34"/>
      <c r="I125" s="33"/>
      <c r="J125" s="34"/>
      <c r="K125" s="33"/>
      <c r="L125" s="34"/>
      <c r="M125" s="32"/>
      <c r="N125" s="1" t="s">
        <v>186</v>
      </c>
    </row>
    <row r="126" spans="1:51" ht="30" customHeight="1">
      <c r="A126" s="8" t="s">
        <v>1216</v>
      </c>
      <c r="B126" s="8" t="s">
        <v>1217</v>
      </c>
      <c r="C126" s="8" t="s">
        <v>70</v>
      </c>
      <c r="D126" s="9">
        <v>1</v>
      </c>
      <c r="E126" s="12">
        <f>일위대가목록!E179</f>
        <v>10857</v>
      </c>
      <c r="F126" s="13">
        <f>TRUNC(E126*D126,1)</f>
        <v>10857</v>
      </c>
      <c r="G126" s="12">
        <f>일위대가목록!F179</f>
        <v>0</v>
      </c>
      <c r="H126" s="13">
        <f>TRUNC(G126*D126,1)</f>
        <v>0</v>
      </c>
      <c r="I126" s="12">
        <f>일위대가목록!G179</f>
        <v>0</v>
      </c>
      <c r="J126" s="13">
        <f>TRUNC(I126*D126,1)</f>
        <v>0</v>
      </c>
      <c r="K126" s="12">
        <f>TRUNC(E126+G126+I126,1)</f>
        <v>10857</v>
      </c>
      <c r="L126" s="13">
        <f>TRUNC(F126+H126+J126,1)</f>
        <v>10857</v>
      </c>
      <c r="M126" s="8" t="s">
        <v>52</v>
      </c>
      <c r="N126" s="2" t="s">
        <v>186</v>
      </c>
      <c r="O126" s="2" t="s">
        <v>1218</v>
      </c>
      <c r="P126" s="2" t="s">
        <v>62</v>
      </c>
      <c r="Q126" s="2" t="s">
        <v>63</v>
      </c>
      <c r="R126" s="2" t="s">
        <v>63</v>
      </c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2" t="s">
        <v>52</v>
      </c>
      <c r="AW126" s="2" t="s">
        <v>1219</v>
      </c>
      <c r="AX126" s="2" t="s">
        <v>52</v>
      </c>
      <c r="AY126" s="2" t="s">
        <v>52</v>
      </c>
    </row>
    <row r="127" spans="1:51" ht="30" customHeight="1">
      <c r="A127" s="8" t="s">
        <v>1220</v>
      </c>
      <c r="B127" s="8" t="s">
        <v>192</v>
      </c>
      <c r="C127" s="8" t="s">
        <v>70</v>
      </c>
      <c r="D127" s="9">
        <v>1</v>
      </c>
      <c r="E127" s="12">
        <f>일위대가목록!E180</f>
        <v>0</v>
      </c>
      <c r="F127" s="13">
        <f>TRUNC(E127*D127,1)</f>
        <v>0</v>
      </c>
      <c r="G127" s="12">
        <f>일위대가목록!F180</f>
        <v>37329</v>
      </c>
      <c r="H127" s="13">
        <f>TRUNC(G127*D127,1)</f>
        <v>37329</v>
      </c>
      <c r="I127" s="12">
        <f>일위대가목록!G180</f>
        <v>373</v>
      </c>
      <c r="J127" s="13">
        <f>TRUNC(I127*D127,1)</f>
        <v>373</v>
      </c>
      <c r="K127" s="12">
        <f>TRUNC(E127+G127+I127,1)</f>
        <v>37702</v>
      </c>
      <c r="L127" s="13">
        <f>TRUNC(F127+H127+J127,1)</f>
        <v>37702</v>
      </c>
      <c r="M127" s="8" t="s">
        <v>52</v>
      </c>
      <c r="N127" s="2" t="s">
        <v>186</v>
      </c>
      <c r="O127" s="2" t="s">
        <v>1221</v>
      </c>
      <c r="P127" s="2" t="s">
        <v>62</v>
      </c>
      <c r="Q127" s="2" t="s">
        <v>63</v>
      </c>
      <c r="R127" s="2" t="s">
        <v>63</v>
      </c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2" t="s">
        <v>52</v>
      </c>
      <c r="AW127" s="2" t="s">
        <v>1222</v>
      </c>
      <c r="AX127" s="2" t="s">
        <v>52</v>
      </c>
      <c r="AY127" s="2" t="s">
        <v>52</v>
      </c>
    </row>
    <row r="128" spans="1:51" ht="30" customHeight="1">
      <c r="A128" s="8" t="s">
        <v>995</v>
      </c>
      <c r="B128" s="8" t="s">
        <v>52</v>
      </c>
      <c r="C128" s="8" t="s">
        <v>52</v>
      </c>
      <c r="D128" s="9"/>
      <c r="E128" s="12"/>
      <c r="F128" s="13">
        <f>TRUNC(SUMIF(N126:N127, N125, F126:F127),0)</f>
        <v>10857</v>
      </c>
      <c r="G128" s="12"/>
      <c r="H128" s="13">
        <f>TRUNC(SUMIF(N126:N127, N125, H126:H127),0)</f>
        <v>37329</v>
      </c>
      <c r="I128" s="12"/>
      <c r="J128" s="13">
        <f>TRUNC(SUMIF(N126:N127, N125, J126:J127),0)</f>
        <v>373</v>
      </c>
      <c r="K128" s="12"/>
      <c r="L128" s="13">
        <f>F128+H128+J128</f>
        <v>48559</v>
      </c>
      <c r="M128" s="8" t="s">
        <v>52</v>
      </c>
      <c r="N128" s="2" t="s">
        <v>118</v>
      </c>
      <c r="O128" s="2" t="s">
        <v>118</v>
      </c>
      <c r="P128" s="2" t="s">
        <v>52</v>
      </c>
      <c r="Q128" s="2" t="s">
        <v>52</v>
      </c>
      <c r="R128" s="2" t="s">
        <v>52</v>
      </c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2" t="s">
        <v>52</v>
      </c>
      <c r="AW128" s="2" t="s">
        <v>52</v>
      </c>
      <c r="AX128" s="2" t="s">
        <v>52</v>
      </c>
      <c r="AY128" s="2" t="s">
        <v>52</v>
      </c>
    </row>
    <row r="129" spans="1:51" ht="30" customHeight="1">
      <c r="A129" s="9"/>
      <c r="B129" s="9"/>
      <c r="C129" s="9"/>
      <c r="D129" s="9"/>
      <c r="E129" s="12"/>
      <c r="F129" s="13"/>
      <c r="G129" s="12"/>
      <c r="H129" s="13"/>
      <c r="I129" s="12"/>
      <c r="J129" s="13"/>
      <c r="K129" s="12"/>
      <c r="L129" s="13"/>
      <c r="M129" s="9"/>
    </row>
    <row r="130" spans="1:51" ht="30" customHeight="1">
      <c r="A130" s="32" t="s">
        <v>1223</v>
      </c>
      <c r="B130" s="32"/>
      <c r="C130" s="32"/>
      <c r="D130" s="32"/>
      <c r="E130" s="33"/>
      <c r="F130" s="34"/>
      <c r="G130" s="33"/>
      <c r="H130" s="34"/>
      <c r="I130" s="33"/>
      <c r="J130" s="34"/>
      <c r="K130" s="33"/>
      <c r="L130" s="34"/>
      <c r="M130" s="32"/>
      <c r="N130" s="1" t="s">
        <v>189</v>
      </c>
    </row>
    <row r="131" spans="1:51" ht="30" customHeight="1">
      <c r="A131" s="8" t="s">
        <v>1216</v>
      </c>
      <c r="B131" s="8" t="s">
        <v>1225</v>
      </c>
      <c r="C131" s="8" t="s">
        <v>70</v>
      </c>
      <c r="D131" s="9">
        <v>1</v>
      </c>
      <c r="E131" s="12">
        <f>일위대가목록!E181</f>
        <v>13355</v>
      </c>
      <c r="F131" s="13">
        <f>TRUNC(E131*D131,1)</f>
        <v>13355</v>
      </c>
      <c r="G131" s="12">
        <f>일위대가목록!F181</f>
        <v>0</v>
      </c>
      <c r="H131" s="13">
        <f>TRUNC(G131*D131,1)</f>
        <v>0</v>
      </c>
      <c r="I131" s="12">
        <f>일위대가목록!G181</f>
        <v>0</v>
      </c>
      <c r="J131" s="13">
        <f>TRUNC(I131*D131,1)</f>
        <v>0</v>
      </c>
      <c r="K131" s="12">
        <f>TRUNC(E131+G131+I131,1)</f>
        <v>13355</v>
      </c>
      <c r="L131" s="13">
        <f>TRUNC(F131+H131+J131,1)</f>
        <v>13355</v>
      </c>
      <c r="M131" s="8" t="s">
        <v>52</v>
      </c>
      <c r="N131" s="2" t="s">
        <v>189</v>
      </c>
      <c r="O131" s="2" t="s">
        <v>1226</v>
      </c>
      <c r="P131" s="2" t="s">
        <v>62</v>
      </c>
      <c r="Q131" s="2" t="s">
        <v>63</v>
      </c>
      <c r="R131" s="2" t="s">
        <v>63</v>
      </c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2" t="s">
        <v>52</v>
      </c>
      <c r="AW131" s="2" t="s">
        <v>1227</v>
      </c>
      <c r="AX131" s="2" t="s">
        <v>52</v>
      </c>
      <c r="AY131" s="2" t="s">
        <v>52</v>
      </c>
    </row>
    <row r="132" spans="1:51" ht="30" customHeight="1">
      <c r="A132" s="8" t="s">
        <v>1220</v>
      </c>
      <c r="B132" s="8" t="s">
        <v>1228</v>
      </c>
      <c r="C132" s="8" t="s">
        <v>70</v>
      </c>
      <c r="D132" s="9">
        <v>1</v>
      </c>
      <c r="E132" s="12">
        <f>일위대가목록!E182</f>
        <v>0</v>
      </c>
      <c r="F132" s="13">
        <f>TRUNC(E132*D132,1)</f>
        <v>0</v>
      </c>
      <c r="G132" s="12">
        <f>일위대가목록!F182</f>
        <v>42622</v>
      </c>
      <c r="H132" s="13">
        <f>TRUNC(G132*D132,1)</f>
        <v>42622</v>
      </c>
      <c r="I132" s="12">
        <f>일위대가목록!G182</f>
        <v>426</v>
      </c>
      <c r="J132" s="13">
        <f>TRUNC(I132*D132,1)</f>
        <v>426</v>
      </c>
      <c r="K132" s="12">
        <f>TRUNC(E132+G132+I132,1)</f>
        <v>43048</v>
      </c>
      <c r="L132" s="13">
        <f>TRUNC(F132+H132+J132,1)</f>
        <v>43048</v>
      </c>
      <c r="M132" s="8" t="s">
        <v>52</v>
      </c>
      <c r="N132" s="2" t="s">
        <v>189</v>
      </c>
      <c r="O132" s="2" t="s">
        <v>1229</v>
      </c>
      <c r="P132" s="2" t="s">
        <v>62</v>
      </c>
      <c r="Q132" s="2" t="s">
        <v>63</v>
      </c>
      <c r="R132" s="2" t="s">
        <v>63</v>
      </c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2" t="s">
        <v>52</v>
      </c>
      <c r="AW132" s="2" t="s">
        <v>1230</v>
      </c>
      <c r="AX132" s="2" t="s">
        <v>52</v>
      </c>
      <c r="AY132" s="2" t="s">
        <v>52</v>
      </c>
    </row>
    <row r="133" spans="1:51" ht="30" customHeight="1">
      <c r="A133" s="8" t="s">
        <v>995</v>
      </c>
      <c r="B133" s="8" t="s">
        <v>52</v>
      </c>
      <c r="C133" s="8" t="s">
        <v>52</v>
      </c>
      <c r="D133" s="9"/>
      <c r="E133" s="12"/>
      <c r="F133" s="13">
        <f>TRUNC(SUMIF(N131:N132, N130, F131:F132),0)</f>
        <v>13355</v>
      </c>
      <c r="G133" s="12"/>
      <c r="H133" s="13">
        <f>TRUNC(SUMIF(N131:N132, N130, H131:H132),0)</f>
        <v>42622</v>
      </c>
      <c r="I133" s="12"/>
      <c r="J133" s="13">
        <f>TRUNC(SUMIF(N131:N132, N130, J131:J132),0)</f>
        <v>426</v>
      </c>
      <c r="K133" s="12"/>
      <c r="L133" s="13">
        <f>F133+H133+J133</f>
        <v>56403</v>
      </c>
      <c r="M133" s="8" t="s">
        <v>52</v>
      </c>
      <c r="N133" s="2" t="s">
        <v>118</v>
      </c>
      <c r="O133" s="2" t="s">
        <v>118</v>
      </c>
      <c r="P133" s="2" t="s">
        <v>52</v>
      </c>
      <c r="Q133" s="2" t="s">
        <v>52</v>
      </c>
      <c r="R133" s="2" t="s">
        <v>52</v>
      </c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2" t="s">
        <v>52</v>
      </c>
      <c r="AW133" s="2" t="s">
        <v>52</v>
      </c>
      <c r="AX133" s="2" t="s">
        <v>52</v>
      </c>
      <c r="AY133" s="2" t="s">
        <v>52</v>
      </c>
    </row>
    <row r="134" spans="1:51" ht="30" customHeight="1">
      <c r="A134" s="9"/>
      <c r="B134" s="9"/>
      <c r="C134" s="9"/>
      <c r="D134" s="9"/>
      <c r="E134" s="12"/>
      <c r="F134" s="13"/>
      <c r="G134" s="12"/>
      <c r="H134" s="13"/>
      <c r="I134" s="12"/>
      <c r="J134" s="13"/>
      <c r="K134" s="12"/>
      <c r="L134" s="13"/>
      <c r="M134" s="9"/>
    </row>
    <row r="135" spans="1:51" ht="30" customHeight="1">
      <c r="A135" s="32" t="s">
        <v>1231</v>
      </c>
      <c r="B135" s="32"/>
      <c r="C135" s="32"/>
      <c r="D135" s="32"/>
      <c r="E135" s="33"/>
      <c r="F135" s="34"/>
      <c r="G135" s="33"/>
      <c r="H135" s="34"/>
      <c r="I135" s="33"/>
      <c r="J135" s="34"/>
      <c r="K135" s="33"/>
      <c r="L135" s="34"/>
      <c r="M135" s="32"/>
      <c r="N135" s="1" t="s">
        <v>193</v>
      </c>
    </row>
    <row r="136" spans="1:51" ht="30" customHeight="1">
      <c r="A136" s="8" t="s">
        <v>1233</v>
      </c>
      <c r="B136" s="8" t="s">
        <v>52</v>
      </c>
      <c r="C136" s="8" t="s">
        <v>70</v>
      </c>
      <c r="D136" s="9">
        <v>1</v>
      </c>
      <c r="E136" s="12">
        <f>일위대가목록!E183</f>
        <v>2637</v>
      </c>
      <c r="F136" s="13">
        <f>TRUNC(E136*D136,1)</f>
        <v>2637</v>
      </c>
      <c r="G136" s="12">
        <f>일위대가목록!F183</f>
        <v>0</v>
      </c>
      <c r="H136" s="13">
        <f>TRUNC(G136*D136,1)</f>
        <v>0</v>
      </c>
      <c r="I136" s="12">
        <f>일위대가목록!G183</f>
        <v>0</v>
      </c>
      <c r="J136" s="13">
        <f>TRUNC(I136*D136,1)</f>
        <v>0</v>
      </c>
      <c r="K136" s="12">
        <f>TRUNC(E136+G136+I136,1)</f>
        <v>2637</v>
      </c>
      <c r="L136" s="13">
        <f>TRUNC(F136+H136+J136,1)</f>
        <v>2637</v>
      </c>
      <c r="M136" s="8" t="s">
        <v>52</v>
      </c>
      <c r="N136" s="2" t="s">
        <v>193</v>
      </c>
      <c r="O136" s="2" t="s">
        <v>1234</v>
      </c>
      <c r="P136" s="2" t="s">
        <v>62</v>
      </c>
      <c r="Q136" s="2" t="s">
        <v>63</v>
      </c>
      <c r="R136" s="2" t="s">
        <v>63</v>
      </c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2" t="s">
        <v>52</v>
      </c>
      <c r="AW136" s="2" t="s">
        <v>1235</v>
      </c>
      <c r="AX136" s="2" t="s">
        <v>52</v>
      </c>
      <c r="AY136" s="2" t="s">
        <v>52</v>
      </c>
    </row>
    <row r="137" spans="1:51" ht="30" customHeight="1">
      <c r="A137" s="8" t="s">
        <v>1236</v>
      </c>
      <c r="B137" s="8" t="s">
        <v>192</v>
      </c>
      <c r="C137" s="8" t="s">
        <v>70</v>
      </c>
      <c r="D137" s="9">
        <v>1</v>
      </c>
      <c r="E137" s="12">
        <f>일위대가목록!E184</f>
        <v>0</v>
      </c>
      <c r="F137" s="13">
        <f>TRUNC(E137*D137,1)</f>
        <v>0</v>
      </c>
      <c r="G137" s="12">
        <f>일위대가목록!F184</f>
        <v>32035</v>
      </c>
      <c r="H137" s="13">
        <f>TRUNC(G137*D137,1)</f>
        <v>32035</v>
      </c>
      <c r="I137" s="12">
        <f>일위대가목록!G184</f>
        <v>961</v>
      </c>
      <c r="J137" s="13">
        <f>TRUNC(I137*D137,1)</f>
        <v>961</v>
      </c>
      <c r="K137" s="12">
        <f>TRUNC(E137+G137+I137,1)</f>
        <v>32996</v>
      </c>
      <c r="L137" s="13">
        <f>TRUNC(F137+H137+J137,1)</f>
        <v>32996</v>
      </c>
      <c r="M137" s="8" t="s">
        <v>52</v>
      </c>
      <c r="N137" s="2" t="s">
        <v>193</v>
      </c>
      <c r="O137" s="2" t="s">
        <v>1237</v>
      </c>
      <c r="P137" s="2" t="s">
        <v>62</v>
      </c>
      <c r="Q137" s="2" t="s">
        <v>63</v>
      </c>
      <c r="R137" s="2" t="s">
        <v>63</v>
      </c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2" t="s">
        <v>52</v>
      </c>
      <c r="AW137" s="2" t="s">
        <v>1238</v>
      </c>
      <c r="AX137" s="2" t="s">
        <v>52</v>
      </c>
      <c r="AY137" s="2" t="s">
        <v>52</v>
      </c>
    </row>
    <row r="138" spans="1:51" ht="30" customHeight="1">
      <c r="A138" s="8" t="s">
        <v>995</v>
      </c>
      <c r="B138" s="8" t="s">
        <v>52</v>
      </c>
      <c r="C138" s="8" t="s">
        <v>52</v>
      </c>
      <c r="D138" s="9"/>
      <c r="E138" s="12"/>
      <c r="F138" s="13">
        <f>TRUNC(SUMIF(N136:N137, N135, F136:F137),0)</f>
        <v>2637</v>
      </c>
      <c r="G138" s="12"/>
      <c r="H138" s="13">
        <f>TRUNC(SUMIF(N136:N137, N135, H136:H137),0)</f>
        <v>32035</v>
      </c>
      <c r="I138" s="12"/>
      <c r="J138" s="13">
        <f>TRUNC(SUMIF(N136:N137, N135, J136:J137),0)</f>
        <v>961</v>
      </c>
      <c r="K138" s="12"/>
      <c r="L138" s="13">
        <f>F138+H138+J138</f>
        <v>35633</v>
      </c>
      <c r="M138" s="8" t="s">
        <v>52</v>
      </c>
      <c r="N138" s="2" t="s">
        <v>118</v>
      </c>
      <c r="O138" s="2" t="s">
        <v>118</v>
      </c>
      <c r="P138" s="2" t="s">
        <v>52</v>
      </c>
      <c r="Q138" s="2" t="s">
        <v>52</v>
      </c>
      <c r="R138" s="2" t="s">
        <v>52</v>
      </c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2" t="s">
        <v>52</v>
      </c>
      <c r="AW138" s="2" t="s">
        <v>52</v>
      </c>
      <c r="AX138" s="2" t="s">
        <v>52</v>
      </c>
      <c r="AY138" s="2" t="s">
        <v>52</v>
      </c>
    </row>
    <row r="139" spans="1:51" ht="30" customHeight="1">
      <c r="A139" s="9"/>
      <c r="B139" s="9"/>
      <c r="C139" s="9"/>
      <c r="D139" s="9"/>
      <c r="E139" s="12"/>
      <c r="F139" s="13"/>
      <c r="G139" s="12"/>
      <c r="H139" s="13"/>
      <c r="I139" s="12"/>
      <c r="J139" s="13"/>
      <c r="K139" s="12"/>
      <c r="L139" s="13"/>
      <c r="M139" s="9"/>
    </row>
    <row r="140" spans="1:51" ht="30" customHeight="1">
      <c r="A140" s="32" t="s">
        <v>1239</v>
      </c>
      <c r="B140" s="32"/>
      <c r="C140" s="32"/>
      <c r="D140" s="32"/>
      <c r="E140" s="33"/>
      <c r="F140" s="34"/>
      <c r="G140" s="33"/>
      <c r="H140" s="34"/>
      <c r="I140" s="33"/>
      <c r="J140" s="34"/>
      <c r="K140" s="33"/>
      <c r="L140" s="34"/>
      <c r="M140" s="32"/>
      <c r="N140" s="1" t="s">
        <v>196</v>
      </c>
    </row>
    <row r="141" spans="1:51" ht="30" customHeight="1">
      <c r="A141" s="8" t="s">
        <v>1233</v>
      </c>
      <c r="B141" s="8" t="s">
        <v>52</v>
      </c>
      <c r="C141" s="8" t="s">
        <v>70</v>
      </c>
      <c r="D141" s="9">
        <v>1</v>
      </c>
      <c r="E141" s="12">
        <f>일위대가목록!E183</f>
        <v>2637</v>
      </c>
      <c r="F141" s="13">
        <f>TRUNC(E141*D141,1)</f>
        <v>2637</v>
      </c>
      <c r="G141" s="12">
        <f>일위대가목록!F183</f>
        <v>0</v>
      </c>
      <c r="H141" s="13">
        <f>TRUNC(G141*D141,1)</f>
        <v>0</v>
      </c>
      <c r="I141" s="12">
        <f>일위대가목록!G183</f>
        <v>0</v>
      </c>
      <c r="J141" s="13">
        <f>TRUNC(I141*D141,1)</f>
        <v>0</v>
      </c>
      <c r="K141" s="12">
        <f>TRUNC(E141+G141+I141,1)</f>
        <v>2637</v>
      </c>
      <c r="L141" s="13">
        <f>TRUNC(F141+H141+J141,1)</f>
        <v>2637</v>
      </c>
      <c r="M141" s="8" t="s">
        <v>52</v>
      </c>
      <c r="N141" s="2" t="s">
        <v>196</v>
      </c>
      <c r="O141" s="2" t="s">
        <v>1234</v>
      </c>
      <c r="P141" s="2" t="s">
        <v>62</v>
      </c>
      <c r="Q141" s="2" t="s">
        <v>63</v>
      </c>
      <c r="R141" s="2" t="s">
        <v>63</v>
      </c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2" t="s">
        <v>52</v>
      </c>
      <c r="AW141" s="2" t="s">
        <v>1241</v>
      </c>
      <c r="AX141" s="2" t="s">
        <v>52</v>
      </c>
      <c r="AY141" s="2" t="s">
        <v>52</v>
      </c>
    </row>
    <row r="142" spans="1:51" ht="30" customHeight="1">
      <c r="A142" s="8" t="s">
        <v>1236</v>
      </c>
      <c r="B142" s="8" t="s">
        <v>195</v>
      </c>
      <c r="C142" s="8" t="s">
        <v>70</v>
      </c>
      <c r="D142" s="9">
        <v>1</v>
      </c>
      <c r="E142" s="12">
        <f>일위대가목록!E185</f>
        <v>0</v>
      </c>
      <c r="F142" s="13">
        <f>TRUNC(E142*D142,1)</f>
        <v>0</v>
      </c>
      <c r="G142" s="12">
        <f>일위대가목록!F185</f>
        <v>23957</v>
      </c>
      <c r="H142" s="13">
        <f>TRUNC(G142*D142,1)</f>
        <v>23957</v>
      </c>
      <c r="I142" s="12">
        <f>일위대가목록!G185</f>
        <v>718</v>
      </c>
      <c r="J142" s="13">
        <f>TRUNC(I142*D142,1)</f>
        <v>718</v>
      </c>
      <c r="K142" s="12">
        <f>TRUNC(E142+G142+I142,1)</f>
        <v>24675</v>
      </c>
      <c r="L142" s="13">
        <f>TRUNC(F142+H142+J142,1)</f>
        <v>24675</v>
      </c>
      <c r="M142" s="8" t="s">
        <v>52</v>
      </c>
      <c r="N142" s="2" t="s">
        <v>196</v>
      </c>
      <c r="O142" s="2" t="s">
        <v>1242</v>
      </c>
      <c r="P142" s="2" t="s">
        <v>62</v>
      </c>
      <c r="Q142" s="2" t="s">
        <v>63</v>
      </c>
      <c r="R142" s="2" t="s">
        <v>63</v>
      </c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2" t="s">
        <v>52</v>
      </c>
      <c r="AW142" s="2" t="s">
        <v>1243</v>
      </c>
      <c r="AX142" s="2" t="s">
        <v>52</v>
      </c>
      <c r="AY142" s="2" t="s">
        <v>52</v>
      </c>
    </row>
    <row r="143" spans="1:51" ht="30" customHeight="1">
      <c r="A143" s="8" t="s">
        <v>995</v>
      </c>
      <c r="B143" s="8" t="s">
        <v>52</v>
      </c>
      <c r="C143" s="8" t="s">
        <v>52</v>
      </c>
      <c r="D143" s="9"/>
      <c r="E143" s="12"/>
      <c r="F143" s="13">
        <f>TRUNC(SUMIF(N141:N142, N140, F141:F142),0)</f>
        <v>2637</v>
      </c>
      <c r="G143" s="12"/>
      <c r="H143" s="13">
        <f>TRUNC(SUMIF(N141:N142, N140, H141:H142),0)</f>
        <v>23957</v>
      </c>
      <c r="I143" s="12"/>
      <c r="J143" s="13">
        <f>TRUNC(SUMIF(N141:N142, N140, J141:J142),0)</f>
        <v>718</v>
      </c>
      <c r="K143" s="12"/>
      <c r="L143" s="13">
        <f>F143+H143+J143</f>
        <v>27312</v>
      </c>
      <c r="M143" s="8" t="s">
        <v>52</v>
      </c>
      <c r="N143" s="2" t="s">
        <v>118</v>
      </c>
      <c r="O143" s="2" t="s">
        <v>118</v>
      </c>
      <c r="P143" s="2" t="s">
        <v>52</v>
      </c>
      <c r="Q143" s="2" t="s">
        <v>52</v>
      </c>
      <c r="R143" s="2" t="s">
        <v>52</v>
      </c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2" t="s">
        <v>52</v>
      </c>
      <c r="AW143" s="2" t="s">
        <v>52</v>
      </c>
      <c r="AX143" s="2" t="s">
        <v>52</v>
      </c>
      <c r="AY143" s="2" t="s">
        <v>52</v>
      </c>
    </row>
    <row r="144" spans="1:51" ht="30" customHeight="1">
      <c r="A144" s="9"/>
      <c r="B144" s="9"/>
      <c r="C144" s="9"/>
      <c r="D144" s="9"/>
      <c r="E144" s="12"/>
      <c r="F144" s="13"/>
      <c r="G144" s="12"/>
      <c r="H144" s="13"/>
      <c r="I144" s="12"/>
      <c r="J144" s="13"/>
      <c r="K144" s="12"/>
      <c r="L144" s="13"/>
      <c r="M144" s="9"/>
    </row>
    <row r="145" spans="1:51" ht="30" customHeight="1">
      <c r="A145" s="32" t="s">
        <v>1244</v>
      </c>
      <c r="B145" s="32"/>
      <c r="C145" s="32"/>
      <c r="D145" s="32"/>
      <c r="E145" s="33"/>
      <c r="F145" s="34"/>
      <c r="G145" s="33"/>
      <c r="H145" s="34"/>
      <c r="I145" s="33"/>
      <c r="J145" s="34"/>
      <c r="K145" s="33"/>
      <c r="L145" s="34"/>
      <c r="M145" s="32"/>
      <c r="N145" s="1" t="s">
        <v>199</v>
      </c>
    </row>
    <row r="146" spans="1:51" ht="30" customHeight="1">
      <c r="A146" s="8" t="s">
        <v>1233</v>
      </c>
      <c r="B146" s="8" t="s">
        <v>52</v>
      </c>
      <c r="C146" s="8" t="s">
        <v>70</v>
      </c>
      <c r="D146" s="9">
        <v>1</v>
      </c>
      <c r="E146" s="12">
        <f>일위대가목록!E183</f>
        <v>2637</v>
      </c>
      <c r="F146" s="13">
        <f>TRUNC(E146*D146,1)</f>
        <v>2637</v>
      </c>
      <c r="G146" s="12">
        <f>일위대가목록!F183</f>
        <v>0</v>
      </c>
      <c r="H146" s="13">
        <f>TRUNC(G146*D146,1)</f>
        <v>0</v>
      </c>
      <c r="I146" s="12">
        <f>일위대가목록!G183</f>
        <v>0</v>
      </c>
      <c r="J146" s="13">
        <f>TRUNC(I146*D146,1)</f>
        <v>0</v>
      </c>
      <c r="K146" s="12">
        <f>TRUNC(E146+G146+I146,1)</f>
        <v>2637</v>
      </c>
      <c r="L146" s="13">
        <f>TRUNC(F146+H146+J146,1)</f>
        <v>2637</v>
      </c>
      <c r="M146" s="8" t="s">
        <v>52</v>
      </c>
      <c r="N146" s="2" t="s">
        <v>199</v>
      </c>
      <c r="O146" s="2" t="s">
        <v>1234</v>
      </c>
      <c r="P146" s="2" t="s">
        <v>62</v>
      </c>
      <c r="Q146" s="2" t="s">
        <v>63</v>
      </c>
      <c r="R146" s="2" t="s">
        <v>63</v>
      </c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2" t="s">
        <v>52</v>
      </c>
      <c r="AW146" s="2" t="s">
        <v>1246</v>
      </c>
      <c r="AX146" s="2" t="s">
        <v>52</v>
      </c>
      <c r="AY146" s="2" t="s">
        <v>52</v>
      </c>
    </row>
    <row r="147" spans="1:51" ht="30" customHeight="1">
      <c r="A147" s="8" t="s">
        <v>1236</v>
      </c>
      <c r="B147" s="8" t="s">
        <v>198</v>
      </c>
      <c r="C147" s="8" t="s">
        <v>70</v>
      </c>
      <c r="D147" s="9">
        <v>1</v>
      </c>
      <c r="E147" s="12">
        <f>일위대가목록!E186</f>
        <v>0</v>
      </c>
      <c r="F147" s="13">
        <f>TRUNC(E147*D147,1)</f>
        <v>0</v>
      </c>
      <c r="G147" s="12">
        <f>일위대가목록!F186</f>
        <v>20684</v>
      </c>
      <c r="H147" s="13">
        <f>TRUNC(G147*D147,1)</f>
        <v>20684</v>
      </c>
      <c r="I147" s="12">
        <f>일위대가목록!G186</f>
        <v>620</v>
      </c>
      <c r="J147" s="13">
        <f>TRUNC(I147*D147,1)</f>
        <v>620</v>
      </c>
      <c r="K147" s="12">
        <f>TRUNC(E147+G147+I147,1)</f>
        <v>21304</v>
      </c>
      <c r="L147" s="13">
        <f>TRUNC(F147+H147+J147,1)</f>
        <v>21304</v>
      </c>
      <c r="M147" s="8" t="s">
        <v>52</v>
      </c>
      <c r="N147" s="2" t="s">
        <v>199</v>
      </c>
      <c r="O147" s="2" t="s">
        <v>1247</v>
      </c>
      <c r="P147" s="2" t="s">
        <v>62</v>
      </c>
      <c r="Q147" s="2" t="s">
        <v>63</v>
      </c>
      <c r="R147" s="2" t="s">
        <v>63</v>
      </c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2" t="s">
        <v>52</v>
      </c>
      <c r="AW147" s="2" t="s">
        <v>1248</v>
      </c>
      <c r="AX147" s="2" t="s">
        <v>52</v>
      </c>
      <c r="AY147" s="2" t="s">
        <v>52</v>
      </c>
    </row>
    <row r="148" spans="1:51" ht="30" customHeight="1">
      <c r="A148" s="8" t="s">
        <v>995</v>
      </c>
      <c r="B148" s="8" t="s">
        <v>52</v>
      </c>
      <c r="C148" s="8" t="s">
        <v>52</v>
      </c>
      <c r="D148" s="9"/>
      <c r="E148" s="12"/>
      <c r="F148" s="13">
        <f>TRUNC(SUMIF(N146:N147, N145, F146:F147),0)</f>
        <v>2637</v>
      </c>
      <c r="G148" s="12"/>
      <c r="H148" s="13">
        <f>TRUNC(SUMIF(N146:N147, N145, H146:H147),0)</f>
        <v>20684</v>
      </c>
      <c r="I148" s="12"/>
      <c r="J148" s="13">
        <f>TRUNC(SUMIF(N146:N147, N145, J146:J147),0)</f>
        <v>620</v>
      </c>
      <c r="K148" s="12"/>
      <c r="L148" s="13">
        <f>F148+H148+J148</f>
        <v>23941</v>
      </c>
      <c r="M148" s="8" t="s">
        <v>52</v>
      </c>
      <c r="N148" s="2" t="s">
        <v>118</v>
      </c>
      <c r="O148" s="2" t="s">
        <v>118</v>
      </c>
      <c r="P148" s="2" t="s">
        <v>52</v>
      </c>
      <c r="Q148" s="2" t="s">
        <v>52</v>
      </c>
      <c r="R148" s="2" t="s">
        <v>52</v>
      </c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2" t="s">
        <v>52</v>
      </c>
      <c r="AW148" s="2" t="s">
        <v>52</v>
      </c>
      <c r="AX148" s="2" t="s">
        <v>52</v>
      </c>
      <c r="AY148" s="2" t="s">
        <v>52</v>
      </c>
    </row>
    <row r="149" spans="1:51" ht="30" customHeight="1">
      <c r="A149" s="9"/>
      <c r="B149" s="9"/>
      <c r="C149" s="9"/>
      <c r="D149" s="9"/>
      <c r="E149" s="12"/>
      <c r="F149" s="13"/>
      <c r="G149" s="12"/>
      <c r="H149" s="13"/>
      <c r="I149" s="12"/>
      <c r="J149" s="13"/>
      <c r="K149" s="12"/>
      <c r="L149" s="13"/>
      <c r="M149" s="9"/>
    </row>
    <row r="150" spans="1:51" ht="30" customHeight="1">
      <c r="A150" s="32" t="s">
        <v>1249</v>
      </c>
      <c r="B150" s="32"/>
      <c r="C150" s="32"/>
      <c r="D150" s="32"/>
      <c r="E150" s="33"/>
      <c r="F150" s="34"/>
      <c r="G150" s="33"/>
      <c r="H150" s="34"/>
      <c r="I150" s="33"/>
      <c r="J150" s="34"/>
      <c r="K150" s="33"/>
      <c r="L150" s="34"/>
      <c r="M150" s="32"/>
      <c r="N150" s="1" t="s">
        <v>217</v>
      </c>
    </row>
    <row r="151" spans="1:51" ht="30" customHeight="1">
      <c r="A151" s="8" t="s">
        <v>1251</v>
      </c>
      <c r="B151" s="8" t="s">
        <v>1096</v>
      </c>
      <c r="C151" s="8" t="s">
        <v>1097</v>
      </c>
      <c r="D151" s="9">
        <v>1.24</v>
      </c>
      <c r="E151" s="12">
        <f>단가대비표!O282</f>
        <v>0</v>
      </c>
      <c r="F151" s="13">
        <f t="shared" ref="F151:F156" si="27">TRUNC(E151*D151,1)</f>
        <v>0</v>
      </c>
      <c r="G151" s="12">
        <f>단가대비표!P282</f>
        <v>210096</v>
      </c>
      <c r="H151" s="13">
        <f t="shared" ref="H151:H156" si="28">TRUNC(G151*D151,1)</f>
        <v>260519</v>
      </c>
      <c r="I151" s="12">
        <f>단가대비표!V282</f>
        <v>0</v>
      </c>
      <c r="J151" s="13">
        <f t="shared" ref="J151:J156" si="29">TRUNC(I151*D151,1)</f>
        <v>0</v>
      </c>
      <c r="K151" s="12">
        <f t="shared" ref="K151:L156" si="30">TRUNC(E151+G151+I151,1)</f>
        <v>210096</v>
      </c>
      <c r="L151" s="13">
        <f t="shared" si="30"/>
        <v>260519</v>
      </c>
      <c r="M151" s="8" t="s">
        <v>52</v>
      </c>
      <c r="N151" s="2" t="s">
        <v>217</v>
      </c>
      <c r="O151" s="2" t="s">
        <v>1252</v>
      </c>
      <c r="P151" s="2" t="s">
        <v>63</v>
      </c>
      <c r="Q151" s="2" t="s">
        <v>63</v>
      </c>
      <c r="R151" s="2" t="s">
        <v>62</v>
      </c>
      <c r="S151" s="3"/>
      <c r="T151" s="3"/>
      <c r="U151" s="3"/>
      <c r="V151" s="3">
        <v>1</v>
      </c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2" t="s">
        <v>52</v>
      </c>
      <c r="AW151" s="2" t="s">
        <v>1253</v>
      </c>
      <c r="AX151" s="2" t="s">
        <v>52</v>
      </c>
      <c r="AY151" s="2" t="s">
        <v>52</v>
      </c>
    </row>
    <row r="152" spans="1:51" ht="30" customHeight="1">
      <c r="A152" s="8" t="s">
        <v>1100</v>
      </c>
      <c r="B152" s="8" t="s">
        <v>1096</v>
      </c>
      <c r="C152" s="8" t="s">
        <v>1097</v>
      </c>
      <c r="D152" s="9">
        <v>0.45</v>
      </c>
      <c r="E152" s="12">
        <f>단가대비표!O278</f>
        <v>0</v>
      </c>
      <c r="F152" s="13">
        <f t="shared" si="27"/>
        <v>0</v>
      </c>
      <c r="G152" s="12">
        <f>단가대비표!P278</f>
        <v>125427</v>
      </c>
      <c r="H152" s="13">
        <f t="shared" si="28"/>
        <v>56442.1</v>
      </c>
      <c r="I152" s="12">
        <f>단가대비표!V278</f>
        <v>0</v>
      </c>
      <c r="J152" s="13">
        <f t="shared" si="29"/>
        <v>0</v>
      </c>
      <c r="K152" s="12">
        <f t="shared" si="30"/>
        <v>125427</v>
      </c>
      <c r="L152" s="13">
        <f t="shared" si="30"/>
        <v>56442.1</v>
      </c>
      <c r="M152" s="8" t="s">
        <v>52</v>
      </c>
      <c r="N152" s="2" t="s">
        <v>217</v>
      </c>
      <c r="O152" s="2" t="s">
        <v>1101</v>
      </c>
      <c r="P152" s="2" t="s">
        <v>63</v>
      </c>
      <c r="Q152" s="2" t="s">
        <v>63</v>
      </c>
      <c r="R152" s="2" t="s">
        <v>62</v>
      </c>
      <c r="S152" s="3"/>
      <c r="T152" s="3"/>
      <c r="U152" s="3"/>
      <c r="V152" s="3">
        <v>1</v>
      </c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2" t="s">
        <v>52</v>
      </c>
      <c r="AW152" s="2" t="s">
        <v>1254</v>
      </c>
      <c r="AX152" s="2" t="s">
        <v>52</v>
      </c>
      <c r="AY152" s="2" t="s">
        <v>52</v>
      </c>
    </row>
    <row r="153" spans="1:51" ht="30" customHeight="1">
      <c r="A153" s="8" t="s">
        <v>1255</v>
      </c>
      <c r="B153" s="8" t="s">
        <v>1256</v>
      </c>
      <c r="C153" s="8" t="s">
        <v>929</v>
      </c>
      <c r="D153" s="9">
        <v>1</v>
      </c>
      <c r="E153" s="12">
        <v>0</v>
      </c>
      <c r="F153" s="13">
        <f t="shared" si="27"/>
        <v>0</v>
      </c>
      <c r="G153" s="12">
        <v>0</v>
      </c>
      <c r="H153" s="13">
        <f t="shared" si="28"/>
        <v>0</v>
      </c>
      <c r="I153" s="12">
        <f>TRUNC(SUMIF(V151:V156, RIGHTB(O153, 1), H151:H156)*U153, 2)</f>
        <v>6339.22</v>
      </c>
      <c r="J153" s="13">
        <f t="shared" si="29"/>
        <v>6339.2</v>
      </c>
      <c r="K153" s="12">
        <f t="shared" si="30"/>
        <v>6339.2</v>
      </c>
      <c r="L153" s="13">
        <f t="shared" si="30"/>
        <v>6339.2</v>
      </c>
      <c r="M153" s="8" t="s">
        <v>52</v>
      </c>
      <c r="N153" s="2" t="s">
        <v>217</v>
      </c>
      <c r="O153" s="2" t="s">
        <v>930</v>
      </c>
      <c r="P153" s="2" t="s">
        <v>63</v>
      </c>
      <c r="Q153" s="2" t="s">
        <v>63</v>
      </c>
      <c r="R153" s="2" t="s">
        <v>63</v>
      </c>
      <c r="S153" s="3">
        <v>1</v>
      </c>
      <c r="T153" s="3">
        <v>2</v>
      </c>
      <c r="U153" s="3">
        <v>0.02</v>
      </c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2" t="s">
        <v>52</v>
      </c>
      <c r="AW153" s="2" t="s">
        <v>1257</v>
      </c>
      <c r="AX153" s="2" t="s">
        <v>52</v>
      </c>
      <c r="AY153" s="2" t="s">
        <v>52</v>
      </c>
    </row>
    <row r="154" spans="1:51" ht="30" customHeight="1">
      <c r="A154" s="8" t="s">
        <v>1251</v>
      </c>
      <c r="B154" s="8" t="s">
        <v>1096</v>
      </c>
      <c r="C154" s="8" t="s">
        <v>1097</v>
      </c>
      <c r="D154" s="9">
        <v>1.84</v>
      </c>
      <c r="E154" s="12">
        <f>단가대비표!O282</f>
        <v>0</v>
      </c>
      <c r="F154" s="13">
        <f t="shared" si="27"/>
        <v>0</v>
      </c>
      <c r="G154" s="12">
        <f>단가대비표!P282</f>
        <v>210096</v>
      </c>
      <c r="H154" s="13">
        <f t="shared" si="28"/>
        <v>386576.6</v>
      </c>
      <c r="I154" s="12">
        <f>단가대비표!V282</f>
        <v>0</v>
      </c>
      <c r="J154" s="13">
        <f t="shared" si="29"/>
        <v>0</v>
      </c>
      <c r="K154" s="12">
        <f t="shared" si="30"/>
        <v>210096</v>
      </c>
      <c r="L154" s="13">
        <f t="shared" si="30"/>
        <v>386576.6</v>
      </c>
      <c r="M154" s="8" t="s">
        <v>52</v>
      </c>
      <c r="N154" s="2" t="s">
        <v>217</v>
      </c>
      <c r="O154" s="2" t="s">
        <v>1252</v>
      </c>
      <c r="P154" s="2" t="s">
        <v>63</v>
      </c>
      <c r="Q154" s="2" t="s">
        <v>63</v>
      </c>
      <c r="R154" s="2" t="s">
        <v>62</v>
      </c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2" t="s">
        <v>52</v>
      </c>
      <c r="AW154" s="2" t="s">
        <v>1253</v>
      </c>
      <c r="AX154" s="2" t="s">
        <v>52</v>
      </c>
      <c r="AY154" s="2" t="s">
        <v>52</v>
      </c>
    </row>
    <row r="155" spans="1:51" ht="30" customHeight="1">
      <c r="A155" s="8" t="s">
        <v>1100</v>
      </c>
      <c r="B155" s="8" t="s">
        <v>1096</v>
      </c>
      <c r="C155" s="8" t="s">
        <v>1097</v>
      </c>
      <c r="D155" s="9">
        <v>0.75</v>
      </c>
      <c r="E155" s="12">
        <f>단가대비표!O278</f>
        <v>0</v>
      </c>
      <c r="F155" s="13">
        <f t="shared" si="27"/>
        <v>0</v>
      </c>
      <c r="G155" s="12">
        <f>단가대비표!P278</f>
        <v>125427</v>
      </c>
      <c r="H155" s="13">
        <f t="shared" si="28"/>
        <v>94070.2</v>
      </c>
      <c r="I155" s="12">
        <f>단가대비표!V278</f>
        <v>0</v>
      </c>
      <c r="J155" s="13">
        <f t="shared" si="29"/>
        <v>0</v>
      </c>
      <c r="K155" s="12">
        <f t="shared" si="30"/>
        <v>125427</v>
      </c>
      <c r="L155" s="13">
        <f t="shared" si="30"/>
        <v>94070.2</v>
      </c>
      <c r="M155" s="8" t="s">
        <v>52</v>
      </c>
      <c r="N155" s="2" t="s">
        <v>217</v>
      </c>
      <c r="O155" s="2" t="s">
        <v>1101</v>
      </c>
      <c r="P155" s="2" t="s">
        <v>63</v>
      </c>
      <c r="Q155" s="2" t="s">
        <v>63</v>
      </c>
      <c r="R155" s="2" t="s">
        <v>62</v>
      </c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2" t="s">
        <v>52</v>
      </c>
      <c r="AW155" s="2" t="s">
        <v>1254</v>
      </c>
      <c r="AX155" s="2" t="s">
        <v>52</v>
      </c>
      <c r="AY155" s="2" t="s">
        <v>52</v>
      </c>
    </row>
    <row r="156" spans="1:51" ht="30" customHeight="1">
      <c r="A156" s="8" t="s">
        <v>1258</v>
      </c>
      <c r="B156" s="8" t="s">
        <v>1259</v>
      </c>
      <c r="C156" s="8" t="s">
        <v>221</v>
      </c>
      <c r="D156" s="9">
        <v>6.5</v>
      </c>
      <c r="E156" s="12">
        <f>단가대비표!O220</f>
        <v>1404</v>
      </c>
      <c r="F156" s="13">
        <f t="shared" si="27"/>
        <v>9126</v>
      </c>
      <c r="G156" s="12">
        <f>단가대비표!P220</f>
        <v>0</v>
      </c>
      <c r="H156" s="13">
        <f t="shared" si="28"/>
        <v>0</v>
      </c>
      <c r="I156" s="12">
        <f>단가대비표!V220</f>
        <v>0</v>
      </c>
      <c r="J156" s="13">
        <f t="shared" si="29"/>
        <v>0</v>
      </c>
      <c r="K156" s="12">
        <f t="shared" si="30"/>
        <v>1404</v>
      </c>
      <c r="L156" s="13">
        <f t="shared" si="30"/>
        <v>9126</v>
      </c>
      <c r="M156" s="8" t="s">
        <v>52</v>
      </c>
      <c r="N156" s="2" t="s">
        <v>217</v>
      </c>
      <c r="O156" s="2" t="s">
        <v>1260</v>
      </c>
      <c r="P156" s="2" t="s">
        <v>63</v>
      </c>
      <c r="Q156" s="2" t="s">
        <v>63</v>
      </c>
      <c r="R156" s="2" t="s">
        <v>62</v>
      </c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2" t="s">
        <v>52</v>
      </c>
      <c r="AW156" s="2" t="s">
        <v>1261</v>
      </c>
      <c r="AX156" s="2" t="s">
        <v>52</v>
      </c>
      <c r="AY156" s="2" t="s">
        <v>52</v>
      </c>
    </row>
    <row r="157" spans="1:51" ht="30" customHeight="1">
      <c r="A157" s="8" t="s">
        <v>995</v>
      </c>
      <c r="B157" s="8" t="s">
        <v>52</v>
      </c>
      <c r="C157" s="8" t="s">
        <v>52</v>
      </c>
      <c r="D157" s="9"/>
      <c r="E157" s="12"/>
      <c r="F157" s="13">
        <f>TRUNC(SUMIF(N151:N156, N150, F151:F156),0)</f>
        <v>9126</v>
      </c>
      <c r="G157" s="12"/>
      <c r="H157" s="13">
        <f>TRUNC(SUMIF(N151:N156, N150, H151:H156),0)</f>
        <v>797607</v>
      </c>
      <c r="I157" s="12"/>
      <c r="J157" s="13">
        <f>TRUNC(SUMIF(N151:N156, N150, J151:J156),0)</f>
        <v>6339</v>
      </c>
      <c r="K157" s="12"/>
      <c r="L157" s="13">
        <f>F157+H157+J157</f>
        <v>813072</v>
      </c>
      <c r="M157" s="8" t="s">
        <v>52</v>
      </c>
      <c r="N157" s="2" t="s">
        <v>118</v>
      </c>
      <c r="O157" s="2" t="s">
        <v>118</v>
      </c>
      <c r="P157" s="2" t="s">
        <v>52</v>
      </c>
      <c r="Q157" s="2" t="s">
        <v>52</v>
      </c>
      <c r="R157" s="2" t="s">
        <v>52</v>
      </c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2" t="s">
        <v>52</v>
      </c>
      <c r="AW157" s="2" t="s">
        <v>52</v>
      </c>
      <c r="AX157" s="2" t="s">
        <v>52</v>
      </c>
      <c r="AY157" s="2" t="s">
        <v>52</v>
      </c>
    </row>
    <row r="158" spans="1:51" ht="30" customHeight="1">
      <c r="A158" s="9"/>
      <c r="B158" s="9"/>
      <c r="C158" s="9"/>
      <c r="D158" s="9"/>
      <c r="E158" s="12"/>
      <c r="F158" s="13"/>
      <c r="G158" s="12"/>
      <c r="H158" s="13"/>
      <c r="I158" s="12"/>
      <c r="J158" s="13"/>
      <c r="K158" s="12"/>
      <c r="L158" s="13"/>
      <c r="M158" s="9"/>
    </row>
    <row r="159" spans="1:51" ht="30" customHeight="1">
      <c r="A159" s="32" t="s">
        <v>1262</v>
      </c>
      <c r="B159" s="32"/>
      <c r="C159" s="32"/>
      <c r="D159" s="32"/>
      <c r="E159" s="33"/>
      <c r="F159" s="34"/>
      <c r="G159" s="33"/>
      <c r="H159" s="34"/>
      <c r="I159" s="33"/>
      <c r="J159" s="34"/>
      <c r="K159" s="33"/>
      <c r="L159" s="34"/>
      <c r="M159" s="32"/>
      <c r="N159" s="1" t="s">
        <v>234</v>
      </c>
    </row>
    <row r="160" spans="1:51" ht="30" customHeight="1">
      <c r="A160" s="8" t="s">
        <v>1264</v>
      </c>
      <c r="B160" s="8" t="s">
        <v>1265</v>
      </c>
      <c r="C160" s="8" t="s">
        <v>123</v>
      </c>
      <c r="D160" s="9">
        <v>1.9E-2</v>
      </c>
      <c r="E160" s="12">
        <f>일위대가목록!E187</f>
        <v>0</v>
      </c>
      <c r="F160" s="13">
        <f>TRUNC(E160*D160,1)</f>
        <v>0</v>
      </c>
      <c r="G160" s="12">
        <f>일위대가목록!F187</f>
        <v>0</v>
      </c>
      <c r="H160" s="13">
        <f>TRUNC(G160*D160,1)</f>
        <v>0</v>
      </c>
      <c r="I160" s="12">
        <f>일위대가목록!G187</f>
        <v>0</v>
      </c>
      <c r="J160" s="13">
        <f>TRUNC(I160*D160,1)</f>
        <v>0</v>
      </c>
      <c r="K160" s="12">
        <f t="shared" ref="K160:L163" si="31">TRUNC(E160+G160+I160,1)</f>
        <v>0</v>
      </c>
      <c r="L160" s="13">
        <f t="shared" si="31"/>
        <v>0</v>
      </c>
      <c r="M160" s="8" t="s">
        <v>52</v>
      </c>
      <c r="N160" s="2" t="s">
        <v>234</v>
      </c>
      <c r="O160" s="2" t="s">
        <v>1266</v>
      </c>
      <c r="P160" s="2" t="s">
        <v>62</v>
      </c>
      <c r="Q160" s="2" t="s">
        <v>63</v>
      </c>
      <c r="R160" s="2" t="s">
        <v>63</v>
      </c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2" t="s">
        <v>52</v>
      </c>
      <c r="AW160" s="2" t="s">
        <v>1267</v>
      </c>
      <c r="AX160" s="2" t="s">
        <v>52</v>
      </c>
      <c r="AY160" s="2" t="s">
        <v>52</v>
      </c>
    </row>
    <row r="161" spans="1:51" ht="30" customHeight="1">
      <c r="A161" s="8" t="s">
        <v>1268</v>
      </c>
      <c r="B161" s="8" t="s">
        <v>1096</v>
      </c>
      <c r="C161" s="8" t="s">
        <v>1097</v>
      </c>
      <c r="D161" s="9">
        <v>0.11</v>
      </c>
      <c r="E161" s="12">
        <f>단가대비표!O288</f>
        <v>0</v>
      </c>
      <c r="F161" s="13">
        <f>TRUNC(E161*D161,1)</f>
        <v>0</v>
      </c>
      <c r="G161" s="12">
        <f>단가대비표!P288</f>
        <v>185725</v>
      </c>
      <c r="H161" s="13">
        <f>TRUNC(G161*D161,1)</f>
        <v>20429.7</v>
      </c>
      <c r="I161" s="12">
        <f>단가대비표!V288</f>
        <v>0</v>
      </c>
      <c r="J161" s="13">
        <f>TRUNC(I161*D161,1)</f>
        <v>0</v>
      </c>
      <c r="K161" s="12">
        <f t="shared" si="31"/>
        <v>185725</v>
      </c>
      <c r="L161" s="13">
        <f t="shared" si="31"/>
        <v>20429.7</v>
      </c>
      <c r="M161" s="8" t="s">
        <v>52</v>
      </c>
      <c r="N161" s="2" t="s">
        <v>234</v>
      </c>
      <c r="O161" s="2" t="s">
        <v>1269</v>
      </c>
      <c r="P161" s="2" t="s">
        <v>63</v>
      </c>
      <c r="Q161" s="2" t="s">
        <v>63</v>
      </c>
      <c r="R161" s="2" t="s">
        <v>62</v>
      </c>
      <c r="S161" s="3"/>
      <c r="T161" s="3"/>
      <c r="U161" s="3"/>
      <c r="V161" s="3">
        <v>1</v>
      </c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2" t="s">
        <v>52</v>
      </c>
      <c r="AW161" s="2" t="s">
        <v>1270</v>
      </c>
      <c r="AX161" s="2" t="s">
        <v>52</v>
      </c>
      <c r="AY161" s="2" t="s">
        <v>52</v>
      </c>
    </row>
    <row r="162" spans="1:51" ht="30" customHeight="1">
      <c r="A162" s="8" t="s">
        <v>1100</v>
      </c>
      <c r="B162" s="8" t="s">
        <v>1096</v>
      </c>
      <c r="C162" s="8" t="s">
        <v>1097</v>
      </c>
      <c r="D162" s="9">
        <v>0.03</v>
      </c>
      <c r="E162" s="12">
        <f>단가대비표!O278</f>
        <v>0</v>
      </c>
      <c r="F162" s="13">
        <f>TRUNC(E162*D162,1)</f>
        <v>0</v>
      </c>
      <c r="G162" s="12">
        <f>단가대비표!P278</f>
        <v>125427</v>
      </c>
      <c r="H162" s="13">
        <f>TRUNC(G162*D162,1)</f>
        <v>3762.8</v>
      </c>
      <c r="I162" s="12">
        <f>단가대비표!V278</f>
        <v>0</v>
      </c>
      <c r="J162" s="13">
        <f>TRUNC(I162*D162,1)</f>
        <v>0</v>
      </c>
      <c r="K162" s="12">
        <f t="shared" si="31"/>
        <v>125427</v>
      </c>
      <c r="L162" s="13">
        <f t="shared" si="31"/>
        <v>3762.8</v>
      </c>
      <c r="M162" s="8" t="s">
        <v>52</v>
      </c>
      <c r="N162" s="2" t="s">
        <v>234</v>
      </c>
      <c r="O162" s="2" t="s">
        <v>1101</v>
      </c>
      <c r="P162" s="2" t="s">
        <v>63</v>
      </c>
      <c r="Q162" s="2" t="s">
        <v>63</v>
      </c>
      <c r="R162" s="2" t="s">
        <v>62</v>
      </c>
      <c r="S162" s="3"/>
      <c r="T162" s="3"/>
      <c r="U162" s="3"/>
      <c r="V162" s="3">
        <v>1</v>
      </c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2" t="s">
        <v>52</v>
      </c>
      <c r="AW162" s="2" t="s">
        <v>1271</v>
      </c>
      <c r="AX162" s="2" t="s">
        <v>52</v>
      </c>
      <c r="AY162" s="2" t="s">
        <v>52</v>
      </c>
    </row>
    <row r="163" spans="1:51" ht="30" customHeight="1">
      <c r="A163" s="8" t="s">
        <v>1272</v>
      </c>
      <c r="B163" s="8" t="s">
        <v>1256</v>
      </c>
      <c r="C163" s="8" t="s">
        <v>929</v>
      </c>
      <c r="D163" s="9">
        <v>1</v>
      </c>
      <c r="E163" s="12">
        <v>0</v>
      </c>
      <c r="F163" s="13">
        <f>TRUNC(E163*D163,1)</f>
        <v>0</v>
      </c>
      <c r="G163" s="12">
        <v>0</v>
      </c>
      <c r="H163" s="13">
        <f>TRUNC(G163*D163,1)</f>
        <v>0</v>
      </c>
      <c r="I163" s="12">
        <f>TRUNC(SUMIF(V160:V163, RIGHTB(O163, 1), H160:H163)*U163, 2)</f>
        <v>483.85</v>
      </c>
      <c r="J163" s="13">
        <f>TRUNC(I163*D163,1)</f>
        <v>483.8</v>
      </c>
      <c r="K163" s="12">
        <f t="shared" si="31"/>
        <v>483.8</v>
      </c>
      <c r="L163" s="13">
        <f t="shared" si="31"/>
        <v>483.8</v>
      </c>
      <c r="M163" s="8" t="s">
        <v>52</v>
      </c>
      <c r="N163" s="2" t="s">
        <v>234</v>
      </c>
      <c r="O163" s="2" t="s">
        <v>930</v>
      </c>
      <c r="P163" s="2" t="s">
        <v>63</v>
      </c>
      <c r="Q163" s="2" t="s">
        <v>63</v>
      </c>
      <c r="R163" s="2" t="s">
        <v>63</v>
      </c>
      <c r="S163" s="3">
        <v>1</v>
      </c>
      <c r="T163" s="3">
        <v>2</v>
      </c>
      <c r="U163" s="3">
        <v>0.02</v>
      </c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2" t="s">
        <v>52</v>
      </c>
      <c r="AW163" s="2" t="s">
        <v>1273</v>
      </c>
      <c r="AX163" s="2" t="s">
        <v>52</v>
      </c>
      <c r="AY163" s="2" t="s">
        <v>52</v>
      </c>
    </row>
    <row r="164" spans="1:51" ht="30" customHeight="1">
      <c r="A164" s="8" t="s">
        <v>995</v>
      </c>
      <c r="B164" s="8" t="s">
        <v>52</v>
      </c>
      <c r="C164" s="8" t="s">
        <v>52</v>
      </c>
      <c r="D164" s="9"/>
      <c r="E164" s="12"/>
      <c r="F164" s="13">
        <f>TRUNC(SUMIF(N160:N163, N159, F160:F163),0)</f>
        <v>0</v>
      </c>
      <c r="G164" s="12"/>
      <c r="H164" s="13">
        <f>TRUNC(SUMIF(N160:N163, N159, H160:H163),0)</f>
        <v>24192</v>
      </c>
      <c r="I164" s="12"/>
      <c r="J164" s="13">
        <f>TRUNC(SUMIF(N160:N163, N159, J160:J163),0)</f>
        <v>483</v>
      </c>
      <c r="K164" s="12"/>
      <c r="L164" s="13">
        <f>F164+H164+J164</f>
        <v>24675</v>
      </c>
      <c r="M164" s="8" t="s">
        <v>52</v>
      </c>
      <c r="N164" s="2" t="s">
        <v>118</v>
      </c>
      <c r="O164" s="2" t="s">
        <v>118</v>
      </c>
      <c r="P164" s="2" t="s">
        <v>52</v>
      </c>
      <c r="Q164" s="2" t="s">
        <v>52</v>
      </c>
      <c r="R164" s="2" t="s">
        <v>52</v>
      </c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2" t="s">
        <v>52</v>
      </c>
      <c r="AW164" s="2" t="s">
        <v>52</v>
      </c>
      <c r="AX164" s="2" t="s">
        <v>52</v>
      </c>
      <c r="AY164" s="2" t="s">
        <v>52</v>
      </c>
    </row>
    <row r="165" spans="1:51" ht="30" customHeight="1">
      <c r="A165" s="9"/>
      <c r="B165" s="9"/>
      <c r="C165" s="9"/>
      <c r="D165" s="9"/>
      <c r="E165" s="12"/>
      <c r="F165" s="13"/>
      <c r="G165" s="12"/>
      <c r="H165" s="13"/>
      <c r="I165" s="12"/>
      <c r="J165" s="13"/>
      <c r="K165" s="12"/>
      <c r="L165" s="13"/>
      <c r="M165" s="9"/>
    </row>
    <row r="166" spans="1:51" ht="30" customHeight="1">
      <c r="A166" s="32" t="s">
        <v>1274</v>
      </c>
      <c r="B166" s="32"/>
      <c r="C166" s="32"/>
      <c r="D166" s="32"/>
      <c r="E166" s="33"/>
      <c r="F166" s="34"/>
      <c r="G166" s="33"/>
      <c r="H166" s="34"/>
      <c r="I166" s="33"/>
      <c r="J166" s="34"/>
      <c r="K166" s="33"/>
      <c r="L166" s="34"/>
      <c r="M166" s="32"/>
      <c r="N166" s="1" t="s">
        <v>237</v>
      </c>
    </row>
    <row r="167" spans="1:51" ht="30" customHeight="1">
      <c r="A167" s="8" t="s">
        <v>1264</v>
      </c>
      <c r="B167" s="8" t="s">
        <v>1265</v>
      </c>
      <c r="C167" s="8" t="s">
        <v>123</v>
      </c>
      <c r="D167" s="9">
        <v>4.9000000000000002E-2</v>
      </c>
      <c r="E167" s="12">
        <f>일위대가목록!E187</f>
        <v>0</v>
      </c>
      <c r="F167" s="13">
        <f>TRUNC(E167*D167,1)</f>
        <v>0</v>
      </c>
      <c r="G167" s="12">
        <f>일위대가목록!F187</f>
        <v>0</v>
      </c>
      <c r="H167" s="13">
        <f>TRUNC(G167*D167,1)</f>
        <v>0</v>
      </c>
      <c r="I167" s="12">
        <f>일위대가목록!G187</f>
        <v>0</v>
      </c>
      <c r="J167" s="13">
        <f>TRUNC(I167*D167,1)</f>
        <v>0</v>
      </c>
      <c r="K167" s="12">
        <f t="shared" ref="K167:L170" si="32">TRUNC(E167+G167+I167,1)</f>
        <v>0</v>
      </c>
      <c r="L167" s="13">
        <f t="shared" si="32"/>
        <v>0</v>
      </c>
      <c r="M167" s="8" t="s">
        <v>52</v>
      </c>
      <c r="N167" s="2" t="s">
        <v>237</v>
      </c>
      <c r="O167" s="2" t="s">
        <v>1266</v>
      </c>
      <c r="P167" s="2" t="s">
        <v>62</v>
      </c>
      <c r="Q167" s="2" t="s">
        <v>63</v>
      </c>
      <c r="R167" s="2" t="s">
        <v>63</v>
      </c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2" t="s">
        <v>52</v>
      </c>
      <c r="AW167" s="2" t="s">
        <v>1276</v>
      </c>
      <c r="AX167" s="2" t="s">
        <v>52</v>
      </c>
      <c r="AY167" s="2" t="s">
        <v>52</v>
      </c>
    </row>
    <row r="168" spans="1:51" ht="30" customHeight="1">
      <c r="A168" s="8" t="s">
        <v>1268</v>
      </c>
      <c r="B168" s="8" t="s">
        <v>1096</v>
      </c>
      <c r="C168" s="8" t="s">
        <v>1097</v>
      </c>
      <c r="D168" s="9">
        <v>0.19</v>
      </c>
      <c r="E168" s="12">
        <f>단가대비표!O288</f>
        <v>0</v>
      </c>
      <c r="F168" s="13">
        <f>TRUNC(E168*D168,1)</f>
        <v>0</v>
      </c>
      <c r="G168" s="12">
        <f>단가대비표!P288</f>
        <v>185725</v>
      </c>
      <c r="H168" s="13">
        <f>TRUNC(G168*D168,1)</f>
        <v>35287.699999999997</v>
      </c>
      <c r="I168" s="12">
        <f>단가대비표!V288</f>
        <v>0</v>
      </c>
      <c r="J168" s="13">
        <f>TRUNC(I168*D168,1)</f>
        <v>0</v>
      </c>
      <c r="K168" s="12">
        <f t="shared" si="32"/>
        <v>185725</v>
      </c>
      <c r="L168" s="13">
        <f t="shared" si="32"/>
        <v>35287.699999999997</v>
      </c>
      <c r="M168" s="8" t="s">
        <v>52</v>
      </c>
      <c r="N168" s="2" t="s">
        <v>237</v>
      </c>
      <c r="O168" s="2" t="s">
        <v>1269</v>
      </c>
      <c r="P168" s="2" t="s">
        <v>63</v>
      </c>
      <c r="Q168" s="2" t="s">
        <v>63</v>
      </c>
      <c r="R168" s="2" t="s">
        <v>62</v>
      </c>
      <c r="S168" s="3"/>
      <c r="T168" s="3"/>
      <c r="U168" s="3"/>
      <c r="V168" s="3">
        <v>1</v>
      </c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2" t="s">
        <v>52</v>
      </c>
      <c r="AW168" s="2" t="s">
        <v>1277</v>
      </c>
      <c r="AX168" s="2" t="s">
        <v>52</v>
      </c>
      <c r="AY168" s="2" t="s">
        <v>52</v>
      </c>
    </row>
    <row r="169" spans="1:51" ht="30" customHeight="1">
      <c r="A169" s="8" t="s">
        <v>1100</v>
      </c>
      <c r="B169" s="8" t="s">
        <v>1096</v>
      </c>
      <c r="C169" s="8" t="s">
        <v>1097</v>
      </c>
      <c r="D169" s="9">
        <v>0.06</v>
      </c>
      <c r="E169" s="12">
        <f>단가대비표!O278</f>
        <v>0</v>
      </c>
      <c r="F169" s="13">
        <f>TRUNC(E169*D169,1)</f>
        <v>0</v>
      </c>
      <c r="G169" s="12">
        <f>단가대비표!P278</f>
        <v>125427</v>
      </c>
      <c r="H169" s="13">
        <f>TRUNC(G169*D169,1)</f>
        <v>7525.6</v>
      </c>
      <c r="I169" s="12">
        <f>단가대비표!V278</f>
        <v>0</v>
      </c>
      <c r="J169" s="13">
        <f>TRUNC(I169*D169,1)</f>
        <v>0</v>
      </c>
      <c r="K169" s="12">
        <f t="shared" si="32"/>
        <v>125427</v>
      </c>
      <c r="L169" s="13">
        <f t="shared" si="32"/>
        <v>7525.6</v>
      </c>
      <c r="M169" s="8" t="s">
        <v>52</v>
      </c>
      <c r="N169" s="2" t="s">
        <v>237</v>
      </c>
      <c r="O169" s="2" t="s">
        <v>1101</v>
      </c>
      <c r="P169" s="2" t="s">
        <v>63</v>
      </c>
      <c r="Q169" s="2" t="s">
        <v>63</v>
      </c>
      <c r="R169" s="2" t="s">
        <v>62</v>
      </c>
      <c r="S169" s="3"/>
      <c r="T169" s="3"/>
      <c r="U169" s="3"/>
      <c r="V169" s="3">
        <v>1</v>
      </c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2" t="s">
        <v>52</v>
      </c>
      <c r="AW169" s="2" t="s">
        <v>1278</v>
      </c>
      <c r="AX169" s="2" t="s">
        <v>52</v>
      </c>
      <c r="AY169" s="2" t="s">
        <v>52</v>
      </c>
    </row>
    <row r="170" spans="1:51" ht="30" customHeight="1">
      <c r="A170" s="8" t="s">
        <v>1272</v>
      </c>
      <c r="B170" s="8" t="s">
        <v>1256</v>
      </c>
      <c r="C170" s="8" t="s">
        <v>929</v>
      </c>
      <c r="D170" s="9">
        <v>1</v>
      </c>
      <c r="E170" s="12">
        <v>0</v>
      </c>
      <c r="F170" s="13">
        <f>TRUNC(E170*D170,1)</f>
        <v>0</v>
      </c>
      <c r="G170" s="12">
        <v>0</v>
      </c>
      <c r="H170" s="13">
        <f>TRUNC(G170*D170,1)</f>
        <v>0</v>
      </c>
      <c r="I170" s="12">
        <f>TRUNC(SUMIF(V167:V170, RIGHTB(O170, 1), H167:H170)*U170, 2)</f>
        <v>856.26</v>
      </c>
      <c r="J170" s="13">
        <f>TRUNC(I170*D170,1)</f>
        <v>856.2</v>
      </c>
      <c r="K170" s="12">
        <f t="shared" si="32"/>
        <v>856.2</v>
      </c>
      <c r="L170" s="13">
        <f t="shared" si="32"/>
        <v>856.2</v>
      </c>
      <c r="M170" s="8" t="s">
        <v>52</v>
      </c>
      <c r="N170" s="2" t="s">
        <v>237</v>
      </c>
      <c r="O170" s="2" t="s">
        <v>930</v>
      </c>
      <c r="P170" s="2" t="s">
        <v>63</v>
      </c>
      <c r="Q170" s="2" t="s">
        <v>63</v>
      </c>
      <c r="R170" s="2" t="s">
        <v>63</v>
      </c>
      <c r="S170" s="3">
        <v>1</v>
      </c>
      <c r="T170" s="3">
        <v>2</v>
      </c>
      <c r="U170" s="3">
        <v>0.02</v>
      </c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2" t="s">
        <v>52</v>
      </c>
      <c r="AW170" s="2" t="s">
        <v>1279</v>
      </c>
      <c r="AX170" s="2" t="s">
        <v>52</v>
      </c>
      <c r="AY170" s="2" t="s">
        <v>52</v>
      </c>
    </row>
    <row r="171" spans="1:51" ht="30" customHeight="1">
      <c r="A171" s="8" t="s">
        <v>995</v>
      </c>
      <c r="B171" s="8" t="s">
        <v>52</v>
      </c>
      <c r="C171" s="8" t="s">
        <v>52</v>
      </c>
      <c r="D171" s="9"/>
      <c r="E171" s="12"/>
      <c r="F171" s="13">
        <f>TRUNC(SUMIF(N167:N170, N166, F167:F170),0)</f>
        <v>0</v>
      </c>
      <c r="G171" s="12"/>
      <c r="H171" s="13">
        <f>TRUNC(SUMIF(N167:N170, N166, H167:H170),0)</f>
        <v>42813</v>
      </c>
      <c r="I171" s="12"/>
      <c r="J171" s="13">
        <f>TRUNC(SUMIF(N167:N170, N166, J167:J170),0)</f>
        <v>856</v>
      </c>
      <c r="K171" s="12"/>
      <c r="L171" s="13">
        <f>F171+H171+J171</f>
        <v>43669</v>
      </c>
      <c r="M171" s="8" t="s">
        <v>52</v>
      </c>
      <c r="N171" s="2" t="s">
        <v>118</v>
      </c>
      <c r="O171" s="2" t="s">
        <v>118</v>
      </c>
      <c r="P171" s="2" t="s">
        <v>52</v>
      </c>
      <c r="Q171" s="2" t="s">
        <v>52</v>
      </c>
      <c r="R171" s="2" t="s">
        <v>52</v>
      </c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2" t="s">
        <v>52</v>
      </c>
      <c r="AW171" s="2" t="s">
        <v>52</v>
      </c>
      <c r="AX171" s="2" t="s">
        <v>52</v>
      </c>
      <c r="AY171" s="2" t="s">
        <v>52</v>
      </c>
    </row>
    <row r="172" spans="1:51" ht="30" customHeight="1">
      <c r="A172" s="9"/>
      <c r="B172" s="9"/>
      <c r="C172" s="9"/>
      <c r="D172" s="9"/>
      <c r="E172" s="12"/>
      <c r="F172" s="13"/>
      <c r="G172" s="12"/>
      <c r="H172" s="13"/>
      <c r="I172" s="12"/>
      <c r="J172" s="13"/>
      <c r="K172" s="12"/>
      <c r="L172" s="13"/>
      <c r="M172" s="9"/>
    </row>
    <row r="173" spans="1:51" ht="30" customHeight="1">
      <c r="A173" s="32" t="s">
        <v>1280</v>
      </c>
      <c r="B173" s="32"/>
      <c r="C173" s="32"/>
      <c r="D173" s="32"/>
      <c r="E173" s="33"/>
      <c r="F173" s="34"/>
      <c r="G173" s="33"/>
      <c r="H173" s="34"/>
      <c r="I173" s="33"/>
      <c r="J173" s="34"/>
      <c r="K173" s="33"/>
      <c r="L173" s="34"/>
      <c r="M173" s="32"/>
      <c r="N173" s="1" t="s">
        <v>242</v>
      </c>
    </row>
    <row r="174" spans="1:51" ht="30" customHeight="1">
      <c r="A174" s="8" t="s">
        <v>1100</v>
      </c>
      <c r="B174" s="8" t="s">
        <v>1096</v>
      </c>
      <c r="C174" s="8" t="s">
        <v>1097</v>
      </c>
      <c r="D174" s="9">
        <v>0.44</v>
      </c>
      <c r="E174" s="12">
        <f>단가대비표!O278</f>
        <v>0</v>
      </c>
      <c r="F174" s="13">
        <f>TRUNC(E174*D174,1)</f>
        <v>0</v>
      </c>
      <c r="G174" s="12">
        <f>단가대비표!P278</f>
        <v>125427</v>
      </c>
      <c r="H174" s="13">
        <f>TRUNC(G174*D174,1)</f>
        <v>55187.8</v>
      </c>
      <c r="I174" s="12">
        <f>단가대비표!V278</f>
        <v>0</v>
      </c>
      <c r="J174" s="13">
        <f>TRUNC(I174*D174,1)</f>
        <v>0</v>
      </c>
      <c r="K174" s="12">
        <f>TRUNC(E174+G174+I174,1)</f>
        <v>125427</v>
      </c>
      <c r="L174" s="13">
        <f>TRUNC(F174+H174+J174,1)</f>
        <v>55187.8</v>
      </c>
      <c r="M174" s="8" t="s">
        <v>52</v>
      </c>
      <c r="N174" s="2" t="s">
        <v>242</v>
      </c>
      <c r="O174" s="2" t="s">
        <v>1101</v>
      </c>
      <c r="P174" s="2" t="s">
        <v>63</v>
      </c>
      <c r="Q174" s="2" t="s">
        <v>63</v>
      </c>
      <c r="R174" s="2" t="s">
        <v>62</v>
      </c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2" t="s">
        <v>52</v>
      </c>
      <c r="AW174" s="2" t="s">
        <v>1282</v>
      </c>
      <c r="AX174" s="2" t="s">
        <v>52</v>
      </c>
      <c r="AY174" s="2" t="s">
        <v>52</v>
      </c>
    </row>
    <row r="175" spans="1:51" ht="30" customHeight="1">
      <c r="A175" s="8" t="s">
        <v>995</v>
      </c>
      <c r="B175" s="8" t="s">
        <v>52</v>
      </c>
      <c r="C175" s="8" t="s">
        <v>52</v>
      </c>
      <c r="D175" s="9"/>
      <c r="E175" s="12"/>
      <c r="F175" s="13">
        <f>TRUNC(SUMIF(N174:N174, N173, F174:F174),0)</f>
        <v>0</v>
      </c>
      <c r="G175" s="12"/>
      <c r="H175" s="13">
        <f>TRUNC(SUMIF(N174:N174, N173, H174:H174),0)</f>
        <v>55187</v>
      </c>
      <c r="I175" s="12"/>
      <c r="J175" s="13">
        <f>TRUNC(SUMIF(N174:N174, N173, J174:J174),0)</f>
        <v>0</v>
      </c>
      <c r="K175" s="12"/>
      <c r="L175" s="13">
        <f>F175+H175+J175</f>
        <v>55187</v>
      </c>
      <c r="M175" s="8" t="s">
        <v>52</v>
      </c>
      <c r="N175" s="2" t="s">
        <v>118</v>
      </c>
      <c r="O175" s="2" t="s">
        <v>118</v>
      </c>
      <c r="P175" s="2" t="s">
        <v>52</v>
      </c>
      <c r="Q175" s="2" t="s">
        <v>52</v>
      </c>
      <c r="R175" s="2" t="s">
        <v>52</v>
      </c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2" t="s">
        <v>52</v>
      </c>
      <c r="AW175" s="2" t="s">
        <v>52</v>
      </c>
      <c r="AX175" s="2" t="s">
        <v>52</v>
      </c>
      <c r="AY175" s="2" t="s">
        <v>52</v>
      </c>
    </row>
    <row r="176" spans="1:51" ht="30" customHeight="1">
      <c r="A176" s="9"/>
      <c r="B176" s="9"/>
      <c r="C176" s="9"/>
      <c r="D176" s="9"/>
      <c r="E176" s="12"/>
      <c r="F176" s="13"/>
      <c r="G176" s="12"/>
      <c r="H176" s="13"/>
      <c r="I176" s="12"/>
      <c r="J176" s="13"/>
      <c r="K176" s="12"/>
      <c r="L176" s="13"/>
      <c r="M176" s="9"/>
    </row>
    <row r="177" spans="1:51" ht="30" customHeight="1">
      <c r="A177" s="32" t="s">
        <v>1283</v>
      </c>
      <c r="B177" s="32"/>
      <c r="C177" s="32"/>
      <c r="D177" s="32"/>
      <c r="E177" s="33"/>
      <c r="F177" s="34"/>
      <c r="G177" s="33"/>
      <c r="H177" s="34"/>
      <c r="I177" s="33"/>
      <c r="J177" s="34"/>
      <c r="K177" s="33"/>
      <c r="L177" s="34"/>
      <c r="M177" s="32"/>
      <c r="N177" s="1" t="s">
        <v>245</v>
      </c>
    </row>
    <row r="178" spans="1:51" ht="30" customHeight="1">
      <c r="A178" s="8" t="s">
        <v>1100</v>
      </c>
      <c r="B178" s="8" t="s">
        <v>1096</v>
      </c>
      <c r="C178" s="8" t="s">
        <v>1097</v>
      </c>
      <c r="D178" s="9">
        <v>0.56000000000000005</v>
      </c>
      <c r="E178" s="12">
        <f>단가대비표!O278</f>
        <v>0</v>
      </c>
      <c r="F178" s="13">
        <f>TRUNC(E178*D178,1)</f>
        <v>0</v>
      </c>
      <c r="G178" s="12">
        <f>단가대비표!P278</f>
        <v>125427</v>
      </c>
      <c r="H178" s="13">
        <f>TRUNC(G178*D178,1)</f>
        <v>70239.100000000006</v>
      </c>
      <c r="I178" s="12">
        <f>단가대비표!V278</f>
        <v>0</v>
      </c>
      <c r="J178" s="13">
        <f>TRUNC(I178*D178,1)</f>
        <v>0</v>
      </c>
      <c r="K178" s="12">
        <f>TRUNC(E178+G178+I178,1)</f>
        <v>125427</v>
      </c>
      <c r="L178" s="13">
        <f>TRUNC(F178+H178+J178,1)</f>
        <v>70239.100000000006</v>
      </c>
      <c r="M178" s="8" t="s">
        <v>52</v>
      </c>
      <c r="N178" s="2" t="s">
        <v>245</v>
      </c>
      <c r="O178" s="2" t="s">
        <v>1101</v>
      </c>
      <c r="P178" s="2" t="s">
        <v>63</v>
      </c>
      <c r="Q178" s="2" t="s">
        <v>63</v>
      </c>
      <c r="R178" s="2" t="s">
        <v>62</v>
      </c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2" t="s">
        <v>52</v>
      </c>
      <c r="AW178" s="2" t="s">
        <v>1285</v>
      </c>
      <c r="AX178" s="2" t="s">
        <v>52</v>
      </c>
      <c r="AY178" s="2" t="s">
        <v>52</v>
      </c>
    </row>
    <row r="179" spans="1:51" ht="30" customHeight="1">
      <c r="A179" s="8" t="s">
        <v>995</v>
      </c>
      <c r="B179" s="8" t="s">
        <v>52</v>
      </c>
      <c r="C179" s="8" t="s">
        <v>52</v>
      </c>
      <c r="D179" s="9"/>
      <c r="E179" s="12"/>
      <c r="F179" s="13">
        <f>TRUNC(SUMIF(N178:N178, N177, F178:F178),0)</f>
        <v>0</v>
      </c>
      <c r="G179" s="12"/>
      <c r="H179" s="13">
        <f>TRUNC(SUMIF(N178:N178, N177, H178:H178),0)</f>
        <v>70239</v>
      </c>
      <c r="I179" s="12"/>
      <c r="J179" s="13">
        <f>TRUNC(SUMIF(N178:N178, N177, J178:J178),0)</f>
        <v>0</v>
      </c>
      <c r="K179" s="12"/>
      <c r="L179" s="13">
        <f>F179+H179+J179</f>
        <v>70239</v>
      </c>
      <c r="M179" s="8" t="s">
        <v>52</v>
      </c>
      <c r="N179" s="2" t="s">
        <v>118</v>
      </c>
      <c r="O179" s="2" t="s">
        <v>118</v>
      </c>
      <c r="P179" s="2" t="s">
        <v>52</v>
      </c>
      <c r="Q179" s="2" t="s">
        <v>52</v>
      </c>
      <c r="R179" s="2" t="s">
        <v>52</v>
      </c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2" t="s">
        <v>52</v>
      </c>
      <c r="AW179" s="2" t="s">
        <v>52</v>
      </c>
      <c r="AX179" s="2" t="s">
        <v>52</v>
      </c>
      <c r="AY179" s="2" t="s">
        <v>52</v>
      </c>
    </row>
    <row r="180" spans="1:51" ht="30" customHeight="1">
      <c r="A180" s="9"/>
      <c r="B180" s="9"/>
      <c r="C180" s="9"/>
      <c r="D180" s="9"/>
      <c r="E180" s="12"/>
      <c r="F180" s="13"/>
      <c r="G180" s="12"/>
      <c r="H180" s="13"/>
      <c r="I180" s="12"/>
      <c r="J180" s="13"/>
      <c r="K180" s="12"/>
      <c r="L180" s="13"/>
      <c r="M180" s="9"/>
    </row>
    <row r="181" spans="1:51" ht="30" customHeight="1">
      <c r="A181" s="32" t="s">
        <v>1286</v>
      </c>
      <c r="B181" s="32"/>
      <c r="C181" s="32"/>
      <c r="D181" s="32"/>
      <c r="E181" s="33"/>
      <c r="F181" s="34"/>
      <c r="G181" s="33"/>
      <c r="H181" s="34"/>
      <c r="I181" s="33"/>
      <c r="J181" s="34"/>
      <c r="K181" s="33"/>
      <c r="L181" s="34"/>
      <c r="M181" s="32"/>
      <c r="N181" s="1" t="s">
        <v>248</v>
      </c>
    </row>
    <row r="182" spans="1:51" ht="30" customHeight="1">
      <c r="A182" s="8" t="s">
        <v>1100</v>
      </c>
      <c r="B182" s="8" t="s">
        <v>1096</v>
      </c>
      <c r="C182" s="8" t="s">
        <v>1097</v>
      </c>
      <c r="D182" s="9">
        <v>0.74</v>
      </c>
      <c r="E182" s="12">
        <f>단가대비표!O278</f>
        <v>0</v>
      </c>
      <c r="F182" s="13">
        <f>TRUNC(E182*D182,1)</f>
        <v>0</v>
      </c>
      <c r="G182" s="12">
        <f>단가대비표!P278</f>
        <v>125427</v>
      </c>
      <c r="H182" s="13">
        <f>TRUNC(G182*D182,1)</f>
        <v>92815.9</v>
      </c>
      <c r="I182" s="12">
        <f>단가대비표!V278</f>
        <v>0</v>
      </c>
      <c r="J182" s="13">
        <f>TRUNC(I182*D182,1)</f>
        <v>0</v>
      </c>
      <c r="K182" s="12">
        <f>TRUNC(E182+G182+I182,1)</f>
        <v>125427</v>
      </c>
      <c r="L182" s="13">
        <f>TRUNC(F182+H182+J182,1)</f>
        <v>92815.9</v>
      </c>
      <c r="M182" s="8" t="s">
        <v>52</v>
      </c>
      <c r="N182" s="2" t="s">
        <v>248</v>
      </c>
      <c r="O182" s="2" t="s">
        <v>1101</v>
      </c>
      <c r="P182" s="2" t="s">
        <v>63</v>
      </c>
      <c r="Q182" s="2" t="s">
        <v>63</v>
      </c>
      <c r="R182" s="2" t="s">
        <v>62</v>
      </c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2" t="s">
        <v>52</v>
      </c>
      <c r="AW182" s="2" t="s">
        <v>1288</v>
      </c>
      <c r="AX182" s="2" t="s">
        <v>52</v>
      </c>
      <c r="AY182" s="2" t="s">
        <v>52</v>
      </c>
    </row>
    <row r="183" spans="1:51" ht="30" customHeight="1">
      <c r="A183" s="8" t="s">
        <v>995</v>
      </c>
      <c r="B183" s="8" t="s">
        <v>52</v>
      </c>
      <c r="C183" s="8" t="s">
        <v>52</v>
      </c>
      <c r="D183" s="9"/>
      <c r="E183" s="12"/>
      <c r="F183" s="13">
        <f>TRUNC(SUMIF(N182:N182, N181, F182:F182),0)</f>
        <v>0</v>
      </c>
      <c r="G183" s="12"/>
      <c r="H183" s="13">
        <f>TRUNC(SUMIF(N182:N182, N181, H182:H182),0)</f>
        <v>92815</v>
      </c>
      <c r="I183" s="12"/>
      <c r="J183" s="13">
        <f>TRUNC(SUMIF(N182:N182, N181, J182:J182),0)</f>
        <v>0</v>
      </c>
      <c r="K183" s="12"/>
      <c r="L183" s="13">
        <f>F183+H183+J183</f>
        <v>92815</v>
      </c>
      <c r="M183" s="8" t="s">
        <v>52</v>
      </c>
      <c r="N183" s="2" t="s">
        <v>118</v>
      </c>
      <c r="O183" s="2" t="s">
        <v>118</v>
      </c>
      <c r="P183" s="2" t="s">
        <v>52</v>
      </c>
      <c r="Q183" s="2" t="s">
        <v>52</v>
      </c>
      <c r="R183" s="2" t="s">
        <v>52</v>
      </c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2" t="s">
        <v>52</v>
      </c>
      <c r="AW183" s="2" t="s">
        <v>52</v>
      </c>
      <c r="AX183" s="2" t="s">
        <v>52</v>
      </c>
      <c r="AY183" s="2" t="s">
        <v>52</v>
      </c>
    </row>
    <row r="184" spans="1:51" ht="30" customHeight="1">
      <c r="A184" s="9"/>
      <c r="B184" s="9"/>
      <c r="C184" s="9"/>
      <c r="D184" s="9"/>
      <c r="E184" s="12"/>
      <c r="F184" s="13"/>
      <c r="G184" s="12"/>
      <c r="H184" s="13"/>
      <c r="I184" s="12"/>
      <c r="J184" s="13"/>
      <c r="K184" s="12"/>
      <c r="L184" s="13"/>
      <c r="M184" s="9"/>
    </row>
    <row r="185" spans="1:51" ht="30" customHeight="1">
      <c r="A185" s="32" t="s">
        <v>1289</v>
      </c>
      <c r="B185" s="32"/>
      <c r="C185" s="32"/>
      <c r="D185" s="32"/>
      <c r="E185" s="33"/>
      <c r="F185" s="34"/>
      <c r="G185" s="33"/>
      <c r="H185" s="34"/>
      <c r="I185" s="33"/>
      <c r="J185" s="34"/>
      <c r="K185" s="33"/>
      <c r="L185" s="34"/>
      <c r="M185" s="32"/>
      <c r="N185" s="1" t="s">
        <v>251</v>
      </c>
    </row>
    <row r="186" spans="1:51" ht="30" customHeight="1">
      <c r="A186" s="8" t="s">
        <v>1100</v>
      </c>
      <c r="B186" s="8" t="s">
        <v>1096</v>
      </c>
      <c r="C186" s="8" t="s">
        <v>1097</v>
      </c>
      <c r="D186" s="9">
        <v>0.96</v>
      </c>
      <c r="E186" s="12">
        <f>단가대비표!O278</f>
        <v>0</v>
      </c>
      <c r="F186" s="13">
        <f>TRUNC(E186*D186,1)</f>
        <v>0</v>
      </c>
      <c r="G186" s="12">
        <f>단가대비표!P278</f>
        <v>125427</v>
      </c>
      <c r="H186" s="13">
        <f>TRUNC(G186*D186,1)</f>
        <v>120409.9</v>
      </c>
      <c r="I186" s="12">
        <f>단가대비표!V278</f>
        <v>0</v>
      </c>
      <c r="J186" s="13">
        <f>TRUNC(I186*D186,1)</f>
        <v>0</v>
      </c>
      <c r="K186" s="12">
        <f>TRUNC(E186+G186+I186,1)</f>
        <v>125427</v>
      </c>
      <c r="L186" s="13">
        <f>TRUNC(F186+H186+J186,1)</f>
        <v>120409.9</v>
      </c>
      <c r="M186" s="8" t="s">
        <v>52</v>
      </c>
      <c r="N186" s="2" t="s">
        <v>251</v>
      </c>
      <c r="O186" s="2" t="s">
        <v>1101</v>
      </c>
      <c r="P186" s="2" t="s">
        <v>63</v>
      </c>
      <c r="Q186" s="2" t="s">
        <v>63</v>
      </c>
      <c r="R186" s="2" t="s">
        <v>62</v>
      </c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2" t="s">
        <v>52</v>
      </c>
      <c r="AW186" s="2" t="s">
        <v>1291</v>
      </c>
      <c r="AX186" s="2" t="s">
        <v>52</v>
      </c>
      <c r="AY186" s="2" t="s">
        <v>52</v>
      </c>
    </row>
    <row r="187" spans="1:51" ht="30" customHeight="1">
      <c r="A187" s="8" t="s">
        <v>995</v>
      </c>
      <c r="B187" s="8" t="s">
        <v>52</v>
      </c>
      <c r="C187" s="8" t="s">
        <v>52</v>
      </c>
      <c r="D187" s="9"/>
      <c r="E187" s="12"/>
      <c r="F187" s="13">
        <f>TRUNC(SUMIF(N186:N186, N185, F186:F186),0)</f>
        <v>0</v>
      </c>
      <c r="G187" s="12"/>
      <c r="H187" s="13">
        <f>TRUNC(SUMIF(N186:N186, N185, H186:H186),0)</f>
        <v>120409</v>
      </c>
      <c r="I187" s="12"/>
      <c r="J187" s="13">
        <f>TRUNC(SUMIF(N186:N186, N185, J186:J186),0)</f>
        <v>0</v>
      </c>
      <c r="K187" s="12"/>
      <c r="L187" s="13">
        <f>F187+H187+J187</f>
        <v>120409</v>
      </c>
      <c r="M187" s="8" t="s">
        <v>52</v>
      </c>
      <c r="N187" s="2" t="s">
        <v>118</v>
      </c>
      <c r="O187" s="2" t="s">
        <v>118</v>
      </c>
      <c r="P187" s="2" t="s">
        <v>52</v>
      </c>
      <c r="Q187" s="2" t="s">
        <v>52</v>
      </c>
      <c r="R187" s="2" t="s">
        <v>52</v>
      </c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2" t="s">
        <v>52</v>
      </c>
      <c r="AW187" s="2" t="s">
        <v>52</v>
      </c>
      <c r="AX187" s="2" t="s">
        <v>52</v>
      </c>
      <c r="AY187" s="2" t="s">
        <v>52</v>
      </c>
    </row>
    <row r="188" spans="1:51" ht="30" customHeight="1">
      <c r="A188" s="9"/>
      <c r="B188" s="9"/>
      <c r="C188" s="9"/>
      <c r="D188" s="9"/>
      <c r="E188" s="12"/>
      <c r="F188" s="13"/>
      <c r="G188" s="12"/>
      <c r="H188" s="13"/>
      <c r="I188" s="12"/>
      <c r="J188" s="13"/>
      <c r="K188" s="12"/>
      <c r="L188" s="13"/>
      <c r="M188" s="9"/>
    </row>
    <row r="189" spans="1:51" ht="30" customHeight="1">
      <c r="A189" s="32" t="s">
        <v>1292</v>
      </c>
      <c r="B189" s="32"/>
      <c r="C189" s="32"/>
      <c r="D189" s="32"/>
      <c r="E189" s="33"/>
      <c r="F189" s="34"/>
      <c r="G189" s="33"/>
      <c r="H189" s="34"/>
      <c r="I189" s="33"/>
      <c r="J189" s="34"/>
      <c r="K189" s="33"/>
      <c r="L189" s="34"/>
      <c r="M189" s="32"/>
      <c r="N189" s="1" t="s">
        <v>256</v>
      </c>
    </row>
    <row r="190" spans="1:51" ht="30" customHeight="1">
      <c r="A190" s="8" t="s">
        <v>184</v>
      </c>
      <c r="B190" s="8" t="s">
        <v>188</v>
      </c>
      <c r="C190" s="8" t="s">
        <v>70</v>
      </c>
      <c r="D190" s="9">
        <v>0.3</v>
      </c>
      <c r="E190" s="12">
        <f>일위대가목록!E22</f>
        <v>13355</v>
      </c>
      <c r="F190" s="13">
        <f t="shared" ref="F190:F196" si="33">TRUNC(E190*D190,1)</f>
        <v>4006.5</v>
      </c>
      <c r="G190" s="12">
        <f>일위대가목록!F22</f>
        <v>42622</v>
      </c>
      <c r="H190" s="13">
        <f t="shared" ref="H190:H196" si="34">TRUNC(G190*D190,1)</f>
        <v>12786.6</v>
      </c>
      <c r="I190" s="12">
        <f>일위대가목록!G22</f>
        <v>426</v>
      </c>
      <c r="J190" s="13">
        <f t="shared" ref="J190:J196" si="35">TRUNC(I190*D190,1)</f>
        <v>127.8</v>
      </c>
      <c r="K190" s="12">
        <f t="shared" ref="K190:L196" si="36">TRUNC(E190+G190+I190,1)</f>
        <v>56403</v>
      </c>
      <c r="L190" s="13">
        <f t="shared" si="36"/>
        <v>16920.900000000001</v>
      </c>
      <c r="M190" s="8" t="s">
        <v>52</v>
      </c>
      <c r="N190" s="2" t="s">
        <v>256</v>
      </c>
      <c r="O190" s="2" t="s">
        <v>189</v>
      </c>
      <c r="P190" s="2" t="s">
        <v>62</v>
      </c>
      <c r="Q190" s="2" t="s">
        <v>63</v>
      </c>
      <c r="R190" s="2" t="s">
        <v>63</v>
      </c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2" t="s">
        <v>52</v>
      </c>
      <c r="AW190" s="2" t="s">
        <v>1294</v>
      </c>
      <c r="AX190" s="2" t="s">
        <v>52</v>
      </c>
      <c r="AY190" s="2" t="s">
        <v>52</v>
      </c>
    </row>
    <row r="191" spans="1:51" ht="30" customHeight="1">
      <c r="A191" s="8" t="s">
        <v>1295</v>
      </c>
      <c r="B191" s="8" t="s">
        <v>1296</v>
      </c>
      <c r="C191" s="8" t="s">
        <v>203</v>
      </c>
      <c r="D191" s="9">
        <v>1.1000000000000001E-3</v>
      </c>
      <c r="E191" s="12">
        <f>단가대비표!O53</f>
        <v>700000</v>
      </c>
      <c r="F191" s="13">
        <f t="shared" si="33"/>
        <v>770</v>
      </c>
      <c r="G191" s="12">
        <f>단가대비표!P53</f>
        <v>0</v>
      </c>
      <c r="H191" s="13">
        <f t="shared" si="34"/>
        <v>0</v>
      </c>
      <c r="I191" s="12">
        <f>단가대비표!V53</f>
        <v>0</v>
      </c>
      <c r="J191" s="13">
        <f t="shared" si="35"/>
        <v>0</v>
      </c>
      <c r="K191" s="12">
        <f t="shared" si="36"/>
        <v>700000</v>
      </c>
      <c r="L191" s="13">
        <f t="shared" si="36"/>
        <v>770</v>
      </c>
      <c r="M191" s="8" t="s">
        <v>1173</v>
      </c>
      <c r="N191" s="2" t="s">
        <v>256</v>
      </c>
      <c r="O191" s="2" t="s">
        <v>1297</v>
      </c>
      <c r="P191" s="2" t="s">
        <v>63</v>
      </c>
      <c r="Q191" s="2" t="s">
        <v>63</v>
      </c>
      <c r="R191" s="2" t="s">
        <v>62</v>
      </c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2" t="s">
        <v>52</v>
      </c>
      <c r="AW191" s="2" t="s">
        <v>1298</v>
      </c>
      <c r="AX191" s="2" t="s">
        <v>52</v>
      </c>
      <c r="AY191" s="2" t="s">
        <v>52</v>
      </c>
    </row>
    <row r="192" spans="1:51" ht="30" customHeight="1">
      <c r="A192" s="8" t="s">
        <v>1295</v>
      </c>
      <c r="B192" s="8" t="s">
        <v>1299</v>
      </c>
      <c r="C192" s="8" t="s">
        <v>203</v>
      </c>
      <c r="D192" s="9">
        <v>6.4000000000000003E-3</v>
      </c>
      <c r="E192" s="12">
        <f>단가대비표!O54</f>
        <v>685000</v>
      </c>
      <c r="F192" s="13">
        <f t="shared" si="33"/>
        <v>4384</v>
      </c>
      <c r="G192" s="12">
        <f>단가대비표!P54</f>
        <v>0</v>
      </c>
      <c r="H192" s="13">
        <f t="shared" si="34"/>
        <v>0</v>
      </c>
      <c r="I192" s="12">
        <f>단가대비표!V54</f>
        <v>0</v>
      </c>
      <c r="J192" s="13">
        <f t="shared" si="35"/>
        <v>0</v>
      </c>
      <c r="K192" s="12">
        <f t="shared" si="36"/>
        <v>685000</v>
      </c>
      <c r="L192" s="13">
        <f t="shared" si="36"/>
        <v>4384</v>
      </c>
      <c r="M192" s="8" t="s">
        <v>1173</v>
      </c>
      <c r="N192" s="2" t="s">
        <v>256</v>
      </c>
      <c r="O192" s="2" t="s">
        <v>1300</v>
      </c>
      <c r="P192" s="2" t="s">
        <v>63</v>
      </c>
      <c r="Q192" s="2" t="s">
        <v>63</v>
      </c>
      <c r="R192" s="2" t="s">
        <v>62</v>
      </c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2" t="s">
        <v>52</v>
      </c>
      <c r="AW192" s="2" t="s">
        <v>1301</v>
      </c>
      <c r="AX192" s="2" t="s">
        <v>52</v>
      </c>
      <c r="AY192" s="2" t="s">
        <v>52</v>
      </c>
    </row>
    <row r="193" spans="1:51" ht="30" customHeight="1">
      <c r="A193" s="8" t="s">
        <v>219</v>
      </c>
      <c r="B193" s="8" t="s">
        <v>220</v>
      </c>
      <c r="C193" s="8" t="s">
        <v>221</v>
      </c>
      <c r="D193" s="9">
        <v>-0.18</v>
      </c>
      <c r="E193" s="12">
        <f>단가대비표!O32</f>
        <v>240</v>
      </c>
      <c r="F193" s="13">
        <f t="shared" si="33"/>
        <v>-43.2</v>
      </c>
      <c r="G193" s="12">
        <f>단가대비표!P32</f>
        <v>0</v>
      </c>
      <c r="H193" s="13">
        <f t="shared" si="34"/>
        <v>0</v>
      </c>
      <c r="I193" s="12">
        <f>단가대비표!V32</f>
        <v>0</v>
      </c>
      <c r="J193" s="13">
        <f t="shared" si="35"/>
        <v>0</v>
      </c>
      <c r="K193" s="12">
        <f t="shared" si="36"/>
        <v>240</v>
      </c>
      <c r="L193" s="13">
        <f t="shared" si="36"/>
        <v>-43.2</v>
      </c>
      <c r="M193" s="8" t="s">
        <v>222</v>
      </c>
      <c r="N193" s="2" t="s">
        <v>256</v>
      </c>
      <c r="O193" s="2" t="s">
        <v>223</v>
      </c>
      <c r="P193" s="2" t="s">
        <v>63</v>
      </c>
      <c r="Q193" s="2" t="s">
        <v>63</v>
      </c>
      <c r="R193" s="2" t="s">
        <v>62</v>
      </c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2" t="s">
        <v>52</v>
      </c>
      <c r="AW193" s="2" t="s">
        <v>1302</v>
      </c>
      <c r="AX193" s="2" t="s">
        <v>52</v>
      </c>
      <c r="AY193" s="2" t="s">
        <v>52</v>
      </c>
    </row>
    <row r="194" spans="1:51" ht="30" customHeight="1">
      <c r="A194" s="8" t="s">
        <v>1303</v>
      </c>
      <c r="B194" s="8" t="s">
        <v>1304</v>
      </c>
      <c r="C194" s="8" t="s">
        <v>203</v>
      </c>
      <c r="D194" s="9">
        <v>7.3000000000000001E-3</v>
      </c>
      <c r="E194" s="12">
        <f>일위대가목록!E188</f>
        <v>15465</v>
      </c>
      <c r="F194" s="13">
        <f t="shared" si="33"/>
        <v>112.8</v>
      </c>
      <c r="G194" s="12">
        <f>일위대가목록!F188</f>
        <v>797607</v>
      </c>
      <c r="H194" s="13">
        <f t="shared" si="34"/>
        <v>5822.5</v>
      </c>
      <c r="I194" s="12">
        <f>일위대가목록!G188</f>
        <v>0</v>
      </c>
      <c r="J194" s="13">
        <f t="shared" si="35"/>
        <v>0</v>
      </c>
      <c r="K194" s="12">
        <f t="shared" si="36"/>
        <v>813072</v>
      </c>
      <c r="L194" s="13">
        <f t="shared" si="36"/>
        <v>5935.3</v>
      </c>
      <c r="M194" s="8" t="s">
        <v>52</v>
      </c>
      <c r="N194" s="2" t="s">
        <v>256</v>
      </c>
      <c r="O194" s="2" t="s">
        <v>1305</v>
      </c>
      <c r="P194" s="2" t="s">
        <v>62</v>
      </c>
      <c r="Q194" s="2" t="s">
        <v>63</v>
      </c>
      <c r="R194" s="2" t="s">
        <v>63</v>
      </c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2" t="s">
        <v>52</v>
      </c>
      <c r="AW194" s="2" t="s">
        <v>1306</v>
      </c>
      <c r="AX194" s="2" t="s">
        <v>52</v>
      </c>
      <c r="AY194" s="2" t="s">
        <v>52</v>
      </c>
    </row>
    <row r="195" spans="1:51" ht="30" customHeight="1">
      <c r="A195" s="8" t="s">
        <v>1307</v>
      </c>
      <c r="B195" s="8" t="s">
        <v>1308</v>
      </c>
      <c r="C195" s="8" t="s">
        <v>123</v>
      </c>
      <c r="D195" s="9">
        <v>0.01</v>
      </c>
      <c r="E195" s="12">
        <f>단가대비표!O69</f>
        <v>71840</v>
      </c>
      <c r="F195" s="13">
        <f t="shared" si="33"/>
        <v>718.4</v>
      </c>
      <c r="G195" s="12">
        <f>단가대비표!P69</f>
        <v>0</v>
      </c>
      <c r="H195" s="13">
        <f t="shared" si="34"/>
        <v>0</v>
      </c>
      <c r="I195" s="12">
        <f>단가대비표!V69</f>
        <v>0</v>
      </c>
      <c r="J195" s="13">
        <f t="shared" si="35"/>
        <v>0</v>
      </c>
      <c r="K195" s="12">
        <f t="shared" si="36"/>
        <v>71840</v>
      </c>
      <c r="L195" s="13">
        <f t="shared" si="36"/>
        <v>718.4</v>
      </c>
      <c r="M195" s="8" t="s">
        <v>1173</v>
      </c>
      <c r="N195" s="2" t="s">
        <v>256</v>
      </c>
      <c r="O195" s="2" t="s">
        <v>1309</v>
      </c>
      <c r="P195" s="2" t="s">
        <v>63</v>
      </c>
      <c r="Q195" s="2" t="s">
        <v>63</v>
      </c>
      <c r="R195" s="2" t="s">
        <v>62</v>
      </c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2" t="s">
        <v>52</v>
      </c>
      <c r="AW195" s="2" t="s">
        <v>1310</v>
      </c>
      <c r="AX195" s="2" t="s">
        <v>52</v>
      </c>
      <c r="AY195" s="2" t="s">
        <v>52</v>
      </c>
    </row>
    <row r="196" spans="1:51" ht="30" customHeight="1">
      <c r="A196" s="8" t="s">
        <v>1311</v>
      </c>
      <c r="B196" s="8" t="s">
        <v>1312</v>
      </c>
      <c r="C196" s="8" t="s">
        <v>123</v>
      </c>
      <c r="D196" s="9">
        <v>0.01</v>
      </c>
      <c r="E196" s="12">
        <f>일위대가목록!E189</f>
        <v>0</v>
      </c>
      <c r="F196" s="13">
        <f t="shared" si="33"/>
        <v>0</v>
      </c>
      <c r="G196" s="12">
        <f>일위대가목록!F189</f>
        <v>85206</v>
      </c>
      <c r="H196" s="13">
        <f t="shared" si="34"/>
        <v>852</v>
      </c>
      <c r="I196" s="12">
        <f>일위대가목록!G189</f>
        <v>1704</v>
      </c>
      <c r="J196" s="13">
        <f t="shared" si="35"/>
        <v>17</v>
      </c>
      <c r="K196" s="12">
        <f t="shared" si="36"/>
        <v>86910</v>
      </c>
      <c r="L196" s="13">
        <f t="shared" si="36"/>
        <v>869</v>
      </c>
      <c r="M196" s="8" t="s">
        <v>52</v>
      </c>
      <c r="N196" s="2" t="s">
        <v>256</v>
      </c>
      <c r="O196" s="2" t="s">
        <v>1313</v>
      </c>
      <c r="P196" s="2" t="s">
        <v>62</v>
      </c>
      <c r="Q196" s="2" t="s">
        <v>63</v>
      </c>
      <c r="R196" s="2" t="s">
        <v>63</v>
      </c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2" t="s">
        <v>52</v>
      </c>
      <c r="AW196" s="2" t="s">
        <v>1314</v>
      </c>
      <c r="AX196" s="2" t="s">
        <v>52</v>
      </c>
      <c r="AY196" s="2" t="s">
        <v>52</v>
      </c>
    </row>
    <row r="197" spans="1:51" ht="30" customHeight="1">
      <c r="A197" s="8" t="s">
        <v>995</v>
      </c>
      <c r="B197" s="8" t="s">
        <v>52</v>
      </c>
      <c r="C197" s="8" t="s">
        <v>52</v>
      </c>
      <c r="D197" s="9"/>
      <c r="E197" s="12"/>
      <c r="F197" s="13">
        <f>TRUNC(SUMIF(N190:N196, N189, F190:F196),0)</f>
        <v>9948</v>
      </c>
      <c r="G197" s="12"/>
      <c r="H197" s="13">
        <f>TRUNC(SUMIF(N190:N196, N189, H190:H196),0)</f>
        <v>19461</v>
      </c>
      <c r="I197" s="12"/>
      <c r="J197" s="13">
        <f>TRUNC(SUMIF(N190:N196, N189, J190:J196),0)</f>
        <v>144</v>
      </c>
      <c r="K197" s="12"/>
      <c r="L197" s="13">
        <f>F197+H197+J197</f>
        <v>29553</v>
      </c>
      <c r="M197" s="8" t="s">
        <v>52</v>
      </c>
      <c r="N197" s="2" t="s">
        <v>118</v>
      </c>
      <c r="O197" s="2" t="s">
        <v>118</v>
      </c>
      <c r="P197" s="2" t="s">
        <v>52</v>
      </c>
      <c r="Q197" s="2" t="s">
        <v>52</v>
      </c>
      <c r="R197" s="2" t="s">
        <v>52</v>
      </c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2" t="s">
        <v>52</v>
      </c>
      <c r="AW197" s="2" t="s">
        <v>52</v>
      </c>
      <c r="AX197" s="2" t="s">
        <v>52</v>
      </c>
      <c r="AY197" s="2" t="s">
        <v>52</v>
      </c>
    </row>
    <row r="198" spans="1:51" ht="30" customHeight="1">
      <c r="A198" s="9"/>
      <c r="B198" s="9"/>
      <c r="C198" s="9"/>
      <c r="D198" s="9"/>
      <c r="E198" s="12"/>
      <c r="F198" s="13"/>
      <c r="G198" s="12"/>
      <c r="H198" s="13"/>
      <c r="I198" s="12"/>
      <c r="J198" s="13"/>
      <c r="K198" s="12"/>
      <c r="L198" s="13"/>
      <c r="M198" s="9"/>
    </row>
    <row r="199" spans="1:51" ht="30" customHeight="1">
      <c r="A199" s="32" t="s">
        <v>1315</v>
      </c>
      <c r="B199" s="32"/>
      <c r="C199" s="32"/>
      <c r="D199" s="32"/>
      <c r="E199" s="33"/>
      <c r="F199" s="34"/>
      <c r="G199" s="33"/>
      <c r="H199" s="34"/>
      <c r="I199" s="33"/>
      <c r="J199" s="34"/>
      <c r="K199" s="33"/>
      <c r="L199" s="34"/>
      <c r="M199" s="32"/>
      <c r="N199" s="1" t="s">
        <v>259</v>
      </c>
    </row>
    <row r="200" spans="1:51" ht="30" customHeight="1">
      <c r="A200" s="8" t="s">
        <v>184</v>
      </c>
      <c r="B200" s="8" t="s">
        <v>188</v>
      </c>
      <c r="C200" s="8" t="s">
        <v>70</v>
      </c>
      <c r="D200" s="9">
        <v>0.4</v>
      </c>
      <c r="E200" s="12">
        <f>일위대가목록!E22</f>
        <v>13355</v>
      </c>
      <c r="F200" s="13">
        <f t="shared" ref="F200:F206" si="37">TRUNC(E200*D200,1)</f>
        <v>5342</v>
      </c>
      <c r="G200" s="12">
        <f>일위대가목록!F22</f>
        <v>42622</v>
      </c>
      <c r="H200" s="13">
        <f t="shared" ref="H200:H206" si="38">TRUNC(G200*D200,1)</f>
        <v>17048.8</v>
      </c>
      <c r="I200" s="12">
        <f>일위대가목록!G22</f>
        <v>426</v>
      </c>
      <c r="J200" s="13">
        <f t="shared" ref="J200:J206" si="39">TRUNC(I200*D200,1)</f>
        <v>170.4</v>
      </c>
      <c r="K200" s="12">
        <f t="shared" ref="K200:L206" si="40">TRUNC(E200+G200+I200,1)</f>
        <v>56403</v>
      </c>
      <c r="L200" s="13">
        <f t="shared" si="40"/>
        <v>22561.200000000001</v>
      </c>
      <c r="M200" s="8" t="s">
        <v>52</v>
      </c>
      <c r="N200" s="2" t="s">
        <v>259</v>
      </c>
      <c r="O200" s="2" t="s">
        <v>189</v>
      </c>
      <c r="P200" s="2" t="s">
        <v>62</v>
      </c>
      <c r="Q200" s="2" t="s">
        <v>63</v>
      </c>
      <c r="R200" s="2" t="s">
        <v>63</v>
      </c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2" t="s">
        <v>52</v>
      </c>
      <c r="AW200" s="2" t="s">
        <v>1317</v>
      </c>
      <c r="AX200" s="2" t="s">
        <v>52</v>
      </c>
      <c r="AY200" s="2" t="s">
        <v>52</v>
      </c>
    </row>
    <row r="201" spans="1:51" ht="30" customHeight="1">
      <c r="A201" s="8" t="s">
        <v>1295</v>
      </c>
      <c r="B201" s="8" t="s">
        <v>1296</v>
      </c>
      <c r="C201" s="8" t="s">
        <v>203</v>
      </c>
      <c r="D201" s="9">
        <v>1.6999999999999999E-3</v>
      </c>
      <c r="E201" s="12">
        <f>단가대비표!O53</f>
        <v>700000</v>
      </c>
      <c r="F201" s="13">
        <f t="shared" si="37"/>
        <v>1190</v>
      </c>
      <c r="G201" s="12">
        <f>단가대비표!P53</f>
        <v>0</v>
      </c>
      <c r="H201" s="13">
        <f t="shared" si="38"/>
        <v>0</v>
      </c>
      <c r="I201" s="12">
        <f>단가대비표!V53</f>
        <v>0</v>
      </c>
      <c r="J201" s="13">
        <f t="shared" si="39"/>
        <v>0</v>
      </c>
      <c r="K201" s="12">
        <f t="shared" si="40"/>
        <v>700000</v>
      </c>
      <c r="L201" s="13">
        <f t="shared" si="40"/>
        <v>1190</v>
      </c>
      <c r="M201" s="8" t="s">
        <v>1173</v>
      </c>
      <c r="N201" s="2" t="s">
        <v>259</v>
      </c>
      <c r="O201" s="2" t="s">
        <v>1297</v>
      </c>
      <c r="P201" s="2" t="s">
        <v>63</v>
      </c>
      <c r="Q201" s="2" t="s">
        <v>63</v>
      </c>
      <c r="R201" s="2" t="s">
        <v>62</v>
      </c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2" t="s">
        <v>52</v>
      </c>
      <c r="AW201" s="2" t="s">
        <v>1318</v>
      </c>
      <c r="AX201" s="2" t="s">
        <v>52</v>
      </c>
      <c r="AY201" s="2" t="s">
        <v>52</v>
      </c>
    </row>
    <row r="202" spans="1:51" ht="30" customHeight="1">
      <c r="A202" s="8" t="s">
        <v>1295</v>
      </c>
      <c r="B202" s="8" t="s">
        <v>1299</v>
      </c>
      <c r="C202" s="8" t="s">
        <v>203</v>
      </c>
      <c r="D202" s="9">
        <v>6.4000000000000003E-3</v>
      </c>
      <c r="E202" s="12">
        <f>단가대비표!O54</f>
        <v>685000</v>
      </c>
      <c r="F202" s="13">
        <f t="shared" si="37"/>
        <v>4384</v>
      </c>
      <c r="G202" s="12">
        <f>단가대비표!P54</f>
        <v>0</v>
      </c>
      <c r="H202" s="13">
        <f t="shared" si="38"/>
        <v>0</v>
      </c>
      <c r="I202" s="12">
        <f>단가대비표!V54</f>
        <v>0</v>
      </c>
      <c r="J202" s="13">
        <f t="shared" si="39"/>
        <v>0</v>
      </c>
      <c r="K202" s="12">
        <f t="shared" si="40"/>
        <v>685000</v>
      </c>
      <c r="L202" s="13">
        <f t="shared" si="40"/>
        <v>4384</v>
      </c>
      <c r="M202" s="8" t="s">
        <v>1173</v>
      </c>
      <c r="N202" s="2" t="s">
        <v>259</v>
      </c>
      <c r="O202" s="2" t="s">
        <v>1300</v>
      </c>
      <c r="P202" s="2" t="s">
        <v>63</v>
      </c>
      <c r="Q202" s="2" t="s">
        <v>63</v>
      </c>
      <c r="R202" s="2" t="s">
        <v>62</v>
      </c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2" t="s">
        <v>52</v>
      </c>
      <c r="AW202" s="2" t="s">
        <v>1319</v>
      </c>
      <c r="AX202" s="2" t="s">
        <v>52</v>
      </c>
      <c r="AY202" s="2" t="s">
        <v>52</v>
      </c>
    </row>
    <row r="203" spans="1:51" ht="30" customHeight="1">
      <c r="A203" s="8" t="s">
        <v>219</v>
      </c>
      <c r="B203" s="8" t="s">
        <v>220</v>
      </c>
      <c r="C203" s="8" t="s">
        <v>221</v>
      </c>
      <c r="D203" s="9">
        <v>-0.18</v>
      </c>
      <c r="E203" s="12">
        <f>단가대비표!O32</f>
        <v>240</v>
      </c>
      <c r="F203" s="13">
        <f t="shared" si="37"/>
        <v>-43.2</v>
      </c>
      <c r="G203" s="12">
        <f>단가대비표!P32</f>
        <v>0</v>
      </c>
      <c r="H203" s="13">
        <f t="shared" si="38"/>
        <v>0</v>
      </c>
      <c r="I203" s="12">
        <f>단가대비표!V32</f>
        <v>0</v>
      </c>
      <c r="J203" s="13">
        <f t="shared" si="39"/>
        <v>0</v>
      </c>
      <c r="K203" s="12">
        <f t="shared" si="40"/>
        <v>240</v>
      </c>
      <c r="L203" s="13">
        <f t="shared" si="40"/>
        <v>-43.2</v>
      </c>
      <c r="M203" s="8" t="s">
        <v>222</v>
      </c>
      <c r="N203" s="2" t="s">
        <v>259</v>
      </c>
      <c r="O203" s="2" t="s">
        <v>223</v>
      </c>
      <c r="P203" s="2" t="s">
        <v>63</v>
      </c>
      <c r="Q203" s="2" t="s">
        <v>63</v>
      </c>
      <c r="R203" s="2" t="s">
        <v>62</v>
      </c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2" t="s">
        <v>52</v>
      </c>
      <c r="AW203" s="2" t="s">
        <v>1320</v>
      </c>
      <c r="AX203" s="2" t="s">
        <v>52</v>
      </c>
      <c r="AY203" s="2" t="s">
        <v>52</v>
      </c>
    </row>
    <row r="204" spans="1:51" ht="30" customHeight="1">
      <c r="A204" s="8" t="s">
        <v>1303</v>
      </c>
      <c r="B204" s="8" t="s">
        <v>1304</v>
      </c>
      <c r="C204" s="8" t="s">
        <v>203</v>
      </c>
      <c r="D204" s="9">
        <v>7.9000000000000008E-3</v>
      </c>
      <c r="E204" s="12">
        <f>일위대가목록!E188</f>
        <v>15465</v>
      </c>
      <c r="F204" s="13">
        <f t="shared" si="37"/>
        <v>122.1</v>
      </c>
      <c r="G204" s="12">
        <f>일위대가목록!F188</f>
        <v>797607</v>
      </c>
      <c r="H204" s="13">
        <f t="shared" si="38"/>
        <v>6301</v>
      </c>
      <c r="I204" s="12">
        <f>일위대가목록!G188</f>
        <v>0</v>
      </c>
      <c r="J204" s="13">
        <f t="shared" si="39"/>
        <v>0</v>
      </c>
      <c r="K204" s="12">
        <f t="shared" si="40"/>
        <v>813072</v>
      </c>
      <c r="L204" s="13">
        <f t="shared" si="40"/>
        <v>6423.1</v>
      </c>
      <c r="M204" s="8" t="s">
        <v>52</v>
      </c>
      <c r="N204" s="2" t="s">
        <v>259</v>
      </c>
      <c r="O204" s="2" t="s">
        <v>1305</v>
      </c>
      <c r="P204" s="2" t="s">
        <v>62</v>
      </c>
      <c r="Q204" s="2" t="s">
        <v>63</v>
      </c>
      <c r="R204" s="2" t="s">
        <v>63</v>
      </c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2" t="s">
        <v>52</v>
      </c>
      <c r="AW204" s="2" t="s">
        <v>1321</v>
      </c>
      <c r="AX204" s="2" t="s">
        <v>52</v>
      </c>
      <c r="AY204" s="2" t="s">
        <v>52</v>
      </c>
    </row>
    <row r="205" spans="1:51" ht="30" customHeight="1">
      <c r="A205" s="8" t="s">
        <v>1307</v>
      </c>
      <c r="B205" s="8" t="s">
        <v>1308</v>
      </c>
      <c r="C205" s="8" t="s">
        <v>123</v>
      </c>
      <c r="D205" s="9">
        <v>0.02</v>
      </c>
      <c r="E205" s="12">
        <f>단가대비표!O69</f>
        <v>71840</v>
      </c>
      <c r="F205" s="13">
        <f t="shared" si="37"/>
        <v>1436.8</v>
      </c>
      <c r="G205" s="12">
        <f>단가대비표!P69</f>
        <v>0</v>
      </c>
      <c r="H205" s="13">
        <f t="shared" si="38"/>
        <v>0</v>
      </c>
      <c r="I205" s="12">
        <f>단가대비표!V69</f>
        <v>0</v>
      </c>
      <c r="J205" s="13">
        <f t="shared" si="39"/>
        <v>0</v>
      </c>
      <c r="K205" s="12">
        <f t="shared" si="40"/>
        <v>71840</v>
      </c>
      <c r="L205" s="13">
        <f t="shared" si="40"/>
        <v>1436.8</v>
      </c>
      <c r="M205" s="8" t="s">
        <v>1173</v>
      </c>
      <c r="N205" s="2" t="s">
        <v>259</v>
      </c>
      <c r="O205" s="2" t="s">
        <v>1309</v>
      </c>
      <c r="P205" s="2" t="s">
        <v>63</v>
      </c>
      <c r="Q205" s="2" t="s">
        <v>63</v>
      </c>
      <c r="R205" s="2" t="s">
        <v>62</v>
      </c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2" t="s">
        <v>52</v>
      </c>
      <c r="AW205" s="2" t="s">
        <v>1322</v>
      </c>
      <c r="AX205" s="2" t="s">
        <v>52</v>
      </c>
      <c r="AY205" s="2" t="s">
        <v>52</v>
      </c>
    </row>
    <row r="206" spans="1:51" ht="30" customHeight="1">
      <c r="A206" s="8" t="s">
        <v>1311</v>
      </c>
      <c r="B206" s="8" t="s">
        <v>1312</v>
      </c>
      <c r="C206" s="8" t="s">
        <v>123</v>
      </c>
      <c r="D206" s="9">
        <v>0.02</v>
      </c>
      <c r="E206" s="12">
        <f>일위대가목록!E189</f>
        <v>0</v>
      </c>
      <c r="F206" s="13">
        <f t="shared" si="37"/>
        <v>0</v>
      </c>
      <c r="G206" s="12">
        <f>일위대가목록!F189</f>
        <v>85206</v>
      </c>
      <c r="H206" s="13">
        <f t="shared" si="38"/>
        <v>1704.1</v>
      </c>
      <c r="I206" s="12">
        <f>일위대가목록!G189</f>
        <v>1704</v>
      </c>
      <c r="J206" s="13">
        <f t="shared" si="39"/>
        <v>34</v>
      </c>
      <c r="K206" s="12">
        <f t="shared" si="40"/>
        <v>86910</v>
      </c>
      <c r="L206" s="13">
        <f t="shared" si="40"/>
        <v>1738.1</v>
      </c>
      <c r="M206" s="8" t="s">
        <v>52</v>
      </c>
      <c r="N206" s="2" t="s">
        <v>259</v>
      </c>
      <c r="O206" s="2" t="s">
        <v>1313</v>
      </c>
      <c r="P206" s="2" t="s">
        <v>62</v>
      </c>
      <c r="Q206" s="2" t="s">
        <v>63</v>
      </c>
      <c r="R206" s="2" t="s">
        <v>63</v>
      </c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2" t="s">
        <v>52</v>
      </c>
      <c r="AW206" s="2" t="s">
        <v>1323</v>
      </c>
      <c r="AX206" s="2" t="s">
        <v>52</v>
      </c>
      <c r="AY206" s="2" t="s">
        <v>52</v>
      </c>
    </row>
    <row r="207" spans="1:51" ht="30" customHeight="1">
      <c r="A207" s="8" t="s">
        <v>995</v>
      </c>
      <c r="B207" s="8" t="s">
        <v>52</v>
      </c>
      <c r="C207" s="8" t="s">
        <v>52</v>
      </c>
      <c r="D207" s="9"/>
      <c r="E207" s="12"/>
      <c r="F207" s="13">
        <f>TRUNC(SUMIF(N200:N206, N199, F200:F206),0)</f>
        <v>12431</v>
      </c>
      <c r="G207" s="12"/>
      <c r="H207" s="13">
        <f>TRUNC(SUMIF(N200:N206, N199, H200:H206),0)</f>
        <v>25053</v>
      </c>
      <c r="I207" s="12"/>
      <c r="J207" s="13">
        <f>TRUNC(SUMIF(N200:N206, N199, J200:J206),0)</f>
        <v>204</v>
      </c>
      <c r="K207" s="12"/>
      <c r="L207" s="13">
        <f>F207+H207+J207</f>
        <v>37688</v>
      </c>
      <c r="M207" s="8" t="s">
        <v>52</v>
      </c>
      <c r="N207" s="2" t="s">
        <v>118</v>
      </c>
      <c r="O207" s="2" t="s">
        <v>118</v>
      </c>
      <c r="P207" s="2" t="s">
        <v>52</v>
      </c>
      <c r="Q207" s="2" t="s">
        <v>52</v>
      </c>
      <c r="R207" s="2" t="s">
        <v>52</v>
      </c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2" t="s">
        <v>52</v>
      </c>
      <c r="AW207" s="2" t="s">
        <v>52</v>
      </c>
      <c r="AX207" s="2" t="s">
        <v>52</v>
      </c>
      <c r="AY207" s="2" t="s">
        <v>52</v>
      </c>
    </row>
    <row r="208" spans="1:51" ht="30" customHeight="1">
      <c r="A208" s="9"/>
      <c r="B208" s="9"/>
      <c r="C208" s="9"/>
      <c r="D208" s="9"/>
      <c r="E208" s="12"/>
      <c r="F208" s="13"/>
      <c r="G208" s="12"/>
      <c r="H208" s="13"/>
      <c r="I208" s="12"/>
      <c r="J208" s="13"/>
      <c r="K208" s="12"/>
      <c r="L208" s="13"/>
      <c r="M208" s="9"/>
    </row>
    <row r="209" spans="1:51" ht="30" customHeight="1">
      <c r="A209" s="32" t="s">
        <v>1324</v>
      </c>
      <c r="B209" s="32"/>
      <c r="C209" s="32"/>
      <c r="D209" s="32"/>
      <c r="E209" s="33"/>
      <c r="F209" s="34"/>
      <c r="G209" s="33"/>
      <c r="H209" s="34"/>
      <c r="I209" s="33"/>
      <c r="J209" s="34"/>
      <c r="K209" s="33"/>
      <c r="L209" s="34"/>
      <c r="M209" s="32"/>
      <c r="N209" s="1" t="s">
        <v>265</v>
      </c>
    </row>
    <row r="210" spans="1:51" ht="30" customHeight="1">
      <c r="A210" s="8" t="s">
        <v>1326</v>
      </c>
      <c r="B210" s="8" t="s">
        <v>1327</v>
      </c>
      <c r="C210" s="8" t="s">
        <v>70</v>
      </c>
      <c r="D210" s="9">
        <v>1.1000000000000001</v>
      </c>
      <c r="E210" s="12">
        <f>단가대비표!O110</f>
        <v>11250</v>
      </c>
      <c r="F210" s="13">
        <f>TRUNC(E210*D210,1)</f>
        <v>12375</v>
      </c>
      <c r="G210" s="12">
        <f>단가대비표!P110</f>
        <v>0</v>
      </c>
      <c r="H210" s="13">
        <f>TRUNC(G210*D210,1)</f>
        <v>0</v>
      </c>
      <c r="I210" s="12">
        <f>단가대비표!V110</f>
        <v>0</v>
      </c>
      <c r="J210" s="13">
        <f>TRUNC(I210*D210,1)</f>
        <v>0</v>
      </c>
      <c r="K210" s="12">
        <f t="shared" ref="K210:L212" si="41">TRUNC(E210+G210+I210,1)</f>
        <v>11250</v>
      </c>
      <c r="L210" s="13">
        <f t="shared" si="41"/>
        <v>12375</v>
      </c>
      <c r="M210" s="8" t="s">
        <v>52</v>
      </c>
      <c r="N210" s="2" t="s">
        <v>265</v>
      </c>
      <c r="O210" s="2" t="s">
        <v>1328</v>
      </c>
      <c r="P210" s="2" t="s">
        <v>63</v>
      </c>
      <c r="Q210" s="2" t="s">
        <v>63</v>
      </c>
      <c r="R210" s="2" t="s">
        <v>62</v>
      </c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2" t="s">
        <v>52</v>
      </c>
      <c r="AW210" s="2" t="s">
        <v>1329</v>
      </c>
      <c r="AX210" s="2" t="s">
        <v>52</v>
      </c>
      <c r="AY210" s="2" t="s">
        <v>52</v>
      </c>
    </row>
    <row r="211" spans="1:51" ht="30" customHeight="1">
      <c r="A211" s="8" t="s">
        <v>1330</v>
      </c>
      <c r="B211" s="8" t="s">
        <v>1265</v>
      </c>
      <c r="C211" s="8" t="s">
        <v>123</v>
      </c>
      <c r="D211" s="9">
        <v>2.5000000000000001E-2</v>
      </c>
      <c r="E211" s="12">
        <f>일위대가목록!E192</f>
        <v>0</v>
      </c>
      <c r="F211" s="13">
        <f>TRUNC(E211*D211,1)</f>
        <v>0</v>
      </c>
      <c r="G211" s="12">
        <f>일위대가목록!F192</f>
        <v>0</v>
      </c>
      <c r="H211" s="13">
        <f>TRUNC(G211*D211,1)</f>
        <v>0</v>
      </c>
      <c r="I211" s="12">
        <f>일위대가목록!G192</f>
        <v>0</v>
      </c>
      <c r="J211" s="13">
        <f>TRUNC(I211*D211,1)</f>
        <v>0</v>
      </c>
      <c r="K211" s="12">
        <f t="shared" si="41"/>
        <v>0</v>
      </c>
      <c r="L211" s="13">
        <f t="shared" si="41"/>
        <v>0</v>
      </c>
      <c r="M211" s="8" t="s">
        <v>52</v>
      </c>
      <c r="N211" s="2" t="s">
        <v>265</v>
      </c>
      <c r="O211" s="2" t="s">
        <v>1331</v>
      </c>
      <c r="P211" s="2" t="s">
        <v>62</v>
      </c>
      <c r="Q211" s="2" t="s">
        <v>63</v>
      </c>
      <c r="R211" s="2" t="s">
        <v>63</v>
      </c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2" t="s">
        <v>52</v>
      </c>
      <c r="AW211" s="2" t="s">
        <v>1332</v>
      </c>
      <c r="AX211" s="2" t="s">
        <v>52</v>
      </c>
      <c r="AY211" s="2" t="s">
        <v>52</v>
      </c>
    </row>
    <row r="212" spans="1:51" ht="30" customHeight="1">
      <c r="A212" s="8" t="s">
        <v>1333</v>
      </c>
      <c r="B212" s="8" t="s">
        <v>1334</v>
      </c>
      <c r="C212" s="8" t="s">
        <v>70</v>
      </c>
      <c r="D212" s="9">
        <v>1</v>
      </c>
      <c r="E212" s="12">
        <f>일위대가목록!E193</f>
        <v>0</v>
      </c>
      <c r="F212" s="13">
        <f>TRUNC(E212*D212,1)</f>
        <v>0</v>
      </c>
      <c r="G212" s="12">
        <f>일위대가목록!F193</f>
        <v>68247</v>
      </c>
      <c r="H212" s="13">
        <f>TRUNC(G212*D212,1)</f>
        <v>68247</v>
      </c>
      <c r="I212" s="12">
        <f>일위대가목록!G193</f>
        <v>0</v>
      </c>
      <c r="J212" s="13">
        <f>TRUNC(I212*D212,1)</f>
        <v>0</v>
      </c>
      <c r="K212" s="12">
        <f t="shared" si="41"/>
        <v>68247</v>
      </c>
      <c r="L212" s="13">
        <f t="shared" si="41"/>
        <v>68247</v>
      </c>
      <c r="M212" s="8" t="s">
        <v>52</v>
      </c>
      <c r="N212" s="2" t="s">
        <v>265</v>
      </c>
      <c r="O212" s="2" t="s">
        <v>1335</v>
      </c>
      <c r="P212" s="2" t="s">
        <v>62</v>
      </c>
      <c r="Q212" s="2" t="s">
        <v>63</v>
      </c>
      <c r="R212" s="2" t="s">
        <v>63</v>
      </c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2" t="s">
        <v>52</v>
      </c>
      <c r="AW212" s="2" t="s">
        <v>1336</v>
      </c>
      <c r="AX212" s="2" t="s">
        <v>52</v>
      </c>
      <c r="AY212" s="2" t="s">
        <v>52</v>
      </c>
    </row>
    <row r="213" spans="1:51" ht="30" customHeight="1">
      <c r="A213" s="8" t="s">
        <v>995</v>
      </c>
      <c r="B213" s="8" t="s">
        <v>52</v>
      </c>
      <c r="C213" s="8" t="s">
        <v>52</v>
      </c>
      <c r="D213" s="9"/>
      <c r="E213" s="12"/>
      <c r="F213" s="13">
        <f>TRUNC(SUMIF(N210:N212, N209, F210:F212),0)</f>
        <v>12375</v>
      </c>
      <c r="G213" s="12"/>
      <c r="H213" s="13">
        <f>TRUNC(SUMIF(N210:N212, N209, H210:H212),0)</f>
        <v>68247</v>
      </c>
      <c r="I213" s="12"/>
      <c r="J213" s="13">
        <f>TRUNC(SUMIF(N210:N212, N209, J210:J212),0)</f>
        <v>0</v>
      </c>
      <c r="K213" s="12"/>
      <c r="L213" s="13">
        <f>F213+H213+J213</f>
        <v>80622</v>
      </c>
      <c r="M213" s="8" t="s">
        <v>52</v>
      </c>
      <c r="N213" s="2" t="s">
        <v>118</v>
      </c>
      <c r="O213" s="2" t="s">
        <v>118</v>
      </c>
      <c r="P213" s="2" t="s">
        <v>52</v>
      </c>
      <c r="Q213" s="2" t="s">
        <v>52</v>
      </c>
      <c r="R213" s="2" t="s">
        <v>52</v>
      </c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2" t="s">
        <v>52</v>
      </c>
      <c r="AW213" s="2" t="s">
        <v>52</v>
      </c>
      <c r="AX213" s="2" t="s">
        <v>52</v>
      </c>
      <c r="AY213" s="2" t="s">
        <v>52</v>
      </c>
    </row>
    <row r="214" spans="1:51" ht="30" customHeight="1">
      <c r="A214" s="9"/>
      <c r="B214" s="9"/>
      <c r="C214" s="9"/>
      <c r="D214" s="9"/>
      <c r="E214" s="12"/>
      <c r="F214" s="13"/>
      <c r="G214" s="12"/>
      <c r="H214" s="13"/>
      <c r="I214" s="12"/>
      <c r="J214" s="13"/>
      <c r="K214" s="12"/>
      <c r="L214" s="13"/>
      <c r="M214" s="9"/>
    </row>
    <row r="215" spans="1:51" ht="30" customHeight="1">
      <c r="A215" s="32" t="s">
        <v>1337</v>
      </c>
      <c r="B215" s="32"/>
      <c r="C215" s="32"/>
      <c r="D215" s="32"/>
      <c r="E215" s="33"/>
      <c r="F215" s="34"/>
      <c r="G215" s="33"/>
      <c r="H215" s="34"/>
      <c r="I215" s="33"/>
      <c r="J215" s="34"/>
      <c r="K215" s="33"/>
      <c r="L215" s="34"/>
      <c r="M215" s="32"/>
      <c r="N215" s="1" t="s">
        <v>269</v>
      </c>
    </row>
    <row r="216" spans="1:51" ht="30" customHeight="1">
      <c r="A216" s="8" t="s">
        <v>1339</v>
      </c>
      <c r="B216" s="8" t="s">
        <v>1340</v>
      </c>
      <c r="C216" s="8" t="s">
        <v>70</v>
      </c>
      <c r="D216" s="9">
        <v>1.1000000000000001</v>
      </c>
      <c r="E216" s="12">
        <f>단가대비표!O108</f>
        <v>32000</v>
      </c>
      <c r="F216" s="13">
        <f>TRUNC(E216*D216,1)</f>
        <v>35200</v>
      </c>
      <c r="G216" s="12">
        <f>단가대비표!P108</f>
        <v>0</v>
      </c>
      <c r="H216" s="13">
        <f>TRUNC(G216*D216,1)</f>
        <v>0</v>
      </c>
      <c r="I216" s="12">
        <f>단가대비표!V108</f>
        <v>0</v>
      </c>
      <c r="J216" s="13">
        <f>TRUNC(I216*D216,1)</f>
        <v>0</v>
      </c>
      <c r="K216" s="12">
        <f t="shared" ref="K216:L219" si="42">TRUNC(E216+G216+I216,1)</f>
        <v>32000</v>
      </c>
      <c r="L216" s="13">
        <f t="shared" si="42"/>
        <v>35200</v>
      </c>
      <c r="M216" s="8" t="s">
        <v>52</v>
      </c>
      <c r="N216" s="2" t="s">
        <v>269</v>
      </c>
      <c r="O216" s="2" t="s">
        <v>1341</v>
      </c>
      <c r="P216" s="2" t="s">
        <v>63</v>
      </c>
      <c r="Q216" s="2" t="s">
        <v>63</v>
      </c>
      <c r="R216" s="2" t="s">
        <v>62</v>
      </c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2" t="s">
        <v>52</v>
      </c>
      <c r="AW216" s="2" t="s">
        <v>1342</v>
      </c>
      <c r="AX216" s="2" t="s">
        <v>52</v>
      </c>
      <c r="AY216" s="2" t="s">
        <v>52</v>
      </c>
    </row>
    <row r="217" spans="1:51" ht="30" customHeight="1">
      <c r="A217" s="8" t="s">
        <v>1343</v>
      </c>
      <c r="B217" s="8" t="s">
        <v>1265</v>
      </c>
      <c r="C217" s="8" t="s">
        <v>123</v>
      </c>
      <c r="D217" s="9">
        <v>0.02</v>
      </c>
      <c r="E217" s="12">
        <f>일위대가목록!E194</f>
        <v>0</v>
      </c>
      <c r="F217" s="13">
        <f>TRUNC(E217*D217,1)</f>
        <v>0</v>
      </c>
      <c r="G217" s="12">
        <f>일위대가목록!F194</f>
        <v>0</v>
      </c>
      <c r="H217" s="13">
        <f>TRUNC(G217*D217,1)</f>
        <v>0</v>
      </c>
      <c r="I217" s="12">
        <f>일위대가목록!G194</f>
        <v>0</v>
      </c>
      <c r="J217" s="13">
        <f>TRUNC(I217*D217,1)</f>
        <v>0</v>
      </c>
      <c r="K217" s="12">
        <f t="shared" si="42"/>
        <v>0</v>
      </c>
      <c r="L217" s="13">
        <f t="shared" si="42"/>
        <v>0</v>
      </c>
      <c r="M217" s="8" t="s">
        <v>52</v>
      </c>
      <c r="N217" s="2" t="s">
        <v>269</v>
      </c>
      <c r="O217" s="2" t="s">
        <v>1344</v>
      </c>
      <c r="P217" s="2" t="s">
        <v>62</v>
      </c>
      <c r="Q217" s="2" t="s">
        <v>63</v>
      </c>
      <c r="R217" s="2" t="s">
        <v>63</v>
      </c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2" t="s">
        <v>52</v>
      </c>
      <c r="AW217" s="2" t="s">
        <v>1345</v>
      </c>
      <c r="AX217" s="2" t="s">
        <v>52</v>
      </c>
      <c r="AY217" s="2" t="s">
        <v>52</v>
      </c>
    </row>
    <row r="218" spans="1:51" ht="30" customHeight="1">
      <c r="A218" s="8" t="s">
        <v>1346</v>
      </c>
      <c r="B218" s="8" t="s">
        <v>1347</v>
      </c>
      <c r="C218" s="8" t="s">
        <v>221</v>
      </c>
      <c r="D218" s="9">
        <v>2.25</v>
      </c>
      <c r="E218" s="12">
        <f>단가대비표!O48</f>
        <v>8690</v>
      </c>
      <c r="F218" s="13">
        <f>TRUNC(E218*D218,1)</f>
        <v>19552.5</v>
      </c>
      <c r="G218" s="12">
        <f>단가대비표!P48</f>
        <v>0</v>
      </c>
      <c r="H218" s="13">
        <f>TRUNC(G218*D218,1)</f>
        <v>0</v>
      </c>
      <c r="I218" s="12">
        <f>단가대비표!V48</f>
        <v>0</v>
      </c>
      <c r="J218" s="13">
        <f>TRUNC(I218*D218,1)</f>
        <v>0</v>
      </c>
      <c r="K218" s="12">
        <f t="shared" si="42"/>
        <v>8690</v>
      </c>
      <c r="L218" s="13">
        <f t="shared" si="42"/>
        <v>19552.5</v>
      </c>
      <c r="M218" s="8" t="s">
        <v>52</v>
      </c>
      <c r="N218" s="2" t="s">
        <v>269</v>
      </c>
      <c r="O218" s="2" t="s">
        <v>1348</v>
      </c>
      <c r="P218" s="2" t="s">
        <v>63</v>
      </c>
      <c r="Q218" s="2" t="s">
        <v>63</v>
      </c>
      <c r="R218" s="2" t="s">
        <v>62</v>
      </c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2" t="s">
        <v>52</v>
      </c>
      <c r="AW218" s="2" t="s">
        <v>1349</v>
      </c>
      <c r="AX218" s="2" t="s">
        <v>52</v>
      </c>
      <c r="AY218" s="2" t="s">
        <v>52</v>
      </c>
    </row>
    <row r="219" spans="1:51" ht="30" customHeight="1">
      <c r="A219" s="8" t="s">
        <v>1350</v>
      </c>
      <c r="B219" s="8" t="s">
        <v>1351</v>
      </c>
      <c r="C219" s="8" t="s">
        <v>70</v>
      </c>
      <c r="D219" s="9">
        <v>1</v>
      </c>
      <c r="E219" s="12">
        <f>일위대가목록!E195</f>
        <v>0</v>
      </c>
      <c r="F219" s="13">
        <f>TRUNC(E219*D219,1)</f>
        <v>0</v>
      </c>
      <c r="G219" s="12">
        <f>일위대가목록!F195</f>
        <v>91678</v>
      </c>
      <c r="H219" s="13">
        <f>TRUNC(G219*D219,1)</f>
        <v>91678</v>
      </c>
      <c r="I219" s="12">
        <f>일위대가목록!G195</f>
        <v>916</v>
      </c>
      <c r="J219" s="13">
        <f>TRUNC(I219*D219,1)</f>
        <v>916</v>
      </c>
      <c r="K219" s="12">
        <f t="shared" si="42"/>
        <v>92594</v>
      </c>
      <c r="L219" s="13">
        <f t="shared" si="42"/>
        <v>92594</v>
      </c>
      <c r="M219" s="8" t="s">
        <v>52</v>
      </c>
      <c r="N219" s="2" t="s">
        <v>269</v>
      </c>
      <c r="O219" s="2" t="s">
        <v>1352</v>
      </c>
      <c r="P219" s="2" t="s">
        <v>62</v>
      </c>
      <c r="Q219" s="2" t="s">
        <v>63</v>
      </c>
      <c r="R219" s="2" t="s">
        <v>63</v>
      </c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2" t="s">
        <v>52</v>
      </c>
      <c r="AW219" s="2" t="s">
        <v>1353</v>
      </c>
      <c r="AX219" s="2" t="s">
        <v>52</v>
      </c>
      <c r="AY219" s="2" t="s">
        <v>52</v>
      </c>
    </row>
    <row r="220" spans="1:51" ht="30" customHeight="1">
      <c r="A220" s="8" t="s">
        <v>995</v>
      </c>
      <c r="B220" s="8" t="s">
        <v>52</v>
      </c>
      <c r="C220" s="8" t="s">
        <v>52</v>
      </c>
      <c r="D220" s="9"/>
      <c r="E220" s="12"/>
      <c r="F220" s="13">
        <f>TRUNC(SUMIF(N216:N219, N215, F216:F219),0)</f>
        <v>54752</v>
      </c>
      <c r="G220" s="12"/>
      <c r="H220" s="13">
        <f>TRUNC(SUMIF(N216:N219, N215, H216:H219),0)</f>
        <v>91678</v>
      </c>
      <c r="I220" s="12"/>
      <c r="J220" s="13">
        <f>TRUNC(SUMIF(N216:N219, N215, J216:J219),0)</f>
        <v>916</v>
      </c>
      <c r="K220" s="12"/>
      <c r="L220" s="13">
        <f>F220+H220+J220</f>
        <v>147346</v>
      </c>
      <c r="M220" s="8" t="s">
        <v>52</v>
      </c>
      <c r="N220" s="2" t="s">
        <v>118</v>
      </c>
      <c r="O220" s="2" t="s">
        <v>118</v>
      </c>
      <c r="P220" s="2" t="s">
        <v>52</v>
      </c>
      <c r="Q220" s="2" t="s">
        <v>52</v>
      </c>
      <c r="R220" s="2" t="s">
        <v>52</v>
      </c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2" t="s">
        <v>52</v>
      </c>
      <c r="AW220" s="2" t="s">
        <v>52</v>
      </c>
      <c r="AX220" s="2" t="s">
        <v>52</v>
      </c>
      <c r="AY220" s="2" t="s">
        <v>52</v>
      </c>
    </row>
    <row r="221" spans="1:51" ht="30" customHeight="1">
      <c r="A221" s="9"/>
      <c r="B221" s="9"/>
      <c r="C221" s="9"/>
      <c r="D221" s="9"/>
      <c r="E221" s="12"/>
      <c r="F221" s="13"/>
      <c r="G221" s="12"/>
      <c r="H221" s="13"/>
      <c r="I221" s="12"/>
      <c r="J221" s="13"/>
      <c r="K221" s="12"/>
      <c r="L221" s="13"/>
      <c r="M221" s="9"/>
    </row>
    <row r="222" spans="1:51" ht="30" customHeight="1">
      <c r="A222" s="32" t="s">
        <v>1354</v>
      </c>
      <c r="B222" s="32"/>
      <c r="C222" s="32"/>
      <c r="D222" s="32"/>
      <c r="E222" s="33"/>
      <c r="F222" s="34"/>
      <c r="G222" s="33"/>
      <c r="H222" s="34"/>
      <c r="I222" s="33"/>
      <c r="J222" s="34"/>
      <c r="K222" s="33"/>
      <c r="L222" s="34"/>
      <c r="M222" s="32"/>
      <c r="N222" s="1" t="s">
        <v>272</v>
      </c>
    </row>
    <row r="223" spans="1:51" ht="30" customHeight="1">
      <c r="A223" s="8" t="s">
        <v>1339</v>
      </c>
      <c r="B223" s="8" t="s">
        <v>1356</v>
      </c>
      <c r="C223" s="8" t="s">
        <v>70</v>
      </c>
      <c r="D223" s="9">
        <v>1.1000000000000001</v>
      </c>
      <c r="E223" s="12">
        <f>단가대비표!O107</f>
        <v>36500</v>
      </c>
      <c r="F223" s="13">
        <f>TRUNC(E223*D223,1)</f>
        <v>40150</v>
      </c>
      <c r="G223" s="12">
        <f>단가대비표!P107</f>
        <v>0</v>
      </c>
      <c r="H223" s="13">
        <f>TRUNC(G223*D223,1)</f>
        <v>0</v>
      </c>
      <c r="I223" s="12">
        <f>단가대비표!V107</f>
        <v>0</v>
      </c>
      <c r="J223" s="13">
        <f>TRUNC(I223*D223,1)</f>
        <v>0</v>
      </c>
      <c r="K223" s="12">
        <f t="shared" ref="K223:L226" si="43">TRUNC(E223+G223+I223,1)</f>
        <v>36500</v>
      </c>
      <c r="L223" s="13">
        <f t="shared" si="43"/>
        <v>40150</v>
      </c>
      <c r="M223" s="8" t="s">
        <v>52</v>
      </c>
      <c r="N223" s="2" t="s">
        <v>272</v>
      </c>
      <c r="O223" s="2" t="s">
        <v>1357</v>
      </c>
      <c r="P223" s="2" t="s">
        <v>63</v>
      </c>
      <c r="Q223" s="2" t="s">
        <v>63</v>
      </c>
      <c r="R223" s="2" t="s">
        <v>62</v>
      </c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2" t="s">
        <v>52</v>
      </c>
      <c r="AW223" s="2" t="s">
        <v>1358</v>
      </c>
      <c r="AX223" s="2" t="s">
        <v>52</v>
      </c>
      <c r="AY223" s="2" t="s">
        <v>52</v>
      </c>
    </row>
    <row r="224" spans="1:51" ht="30" customHeight="1">
      <c r="A224" s="8" t="s">
        <v>1343</v>
      </c>
      <c r="B224" s="8" t="s">
        <v>1265</v>
      </c>
      <c r="C224" s="8" t="s">
        <v>123</v>
      </c>
      <c r="D224" s="9">
        <v>0.02</v>
      </c>
      <c r="E224" s="12">
        <f>일위대가목록!E194</f>
        <v>0</v>
      </c>
      <c r="F224" s="13">
        <f>TRUNC(E224*D224,1)</f>
        <v>0</v>
      </c>
      <c r="G224" s="12">
        <f>일위대가목록!F194</f>
        <v>0</v>
      </c>
      <c r="H224" s="13">
        <f>TRUNC(G224*D224,1)</f>
        <v>0</v>
      </c>
      <c r="I224" s="12">
        <f>일위대가목록!G194</f>
        <v>0</v>
      </c>
      <c r="J224" s="13">
        <f>TRUNC(I224*D224,1)</f>
        <v>0</v>
      </c>
      <c r="K224" s="12">
        <f t="shared" si="43"/>
        <v>0</v>
      </c>
      <c r="L224" s="13">
        <f t="shared" si="43"/>
        <v>0</v>
      </c>
      <c r="M224" s="8" t="s">
        <v>52</v>
      </c>
      <c r="N224" s="2" t="s">
        <v>272</v>
      </c>
      <c r="O224" s="2" t="s">
        <v>1344</v>
      </c>
      <c r="P224" s="2" t="s">
        <v>62</v>
      </c>
      <c r="Q224" s="2" t="s">
        <v>63</v>
      </c>
      <c r="R224" s="2" t="s">
        <v>63</v>
      </c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2" t="s">
        <v>52</v>
      </c>
      <c r="AW224" s="2" t="s">
        <v>1359</v>
      </c>
      <c r="AX224" s="2" t="s">
        <v>52</v>
      </c>
      <c r="AY224" s="2" t="s">
        <v>52</v>
      </c>
    </row>
    <row r="225" spans="1:51" ht="30" customHeight="1">
      <c r="A225" s="8" t="s">
        <v>1346</v>
      </c>
      <c r="B225" s="8" t="s">
        <v>1347</v>
      </c>
      <c r="C225" s="8" t="s">
        <v>221</v>
      </c>
      <c r="D225" s="9">
        <v>2.25</v>
      </c>
      <c r="E225" s="12">
        <f>단가대비표!O48</f>
        <v>8690</v>
      </c>
      <c r="F225" s="13">
        <f>TRUNC(E225*D225,1)</f>
        <v>19552.5</v>
      </c>
      <c r="G225" s="12">
        <f>단가대비표!P48</f>
        <v>0</v>
      </c>
      <c r="H225" s="13">
        <f>TRUNC(G225*D225,1)</f>
        <v>0</v>
      </c>
      <c r="I225" s="12">
        <f>단가대비표!V48</f>
        <v>0</v>
      </c>
      <c r="J225" s="13">
        <f>TRUNC(I225*D225,1)</f>
        <v>0</v>
      </c>
      <c r="K225" s="12">
        <f t="shared" si="43"/>
        <v>8690</v>
      </c>
      <c r="L225" s="13">
        <f t="shared" si="43"/>
        <v>19552.5</v>
      </c>
      <c r="M225" s="8" t="s">
        <v>52</v>
      </c>
      <c r="N225" s="2" t="s">
        <v>272</v>
      </c>
      <c r="O225" s="2" t="s">
        <v>1348</v>
      </c>
      <c r="P225" s="2" t="s">
        <v>63</v>
      </c>
      <c r="Q225" s="2" t="s">
        <v>63</v>
      </c>
      <c r="R225" s="2" t="s">
        <v>62</v>
      </c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2" t="s">
        <v>52</v>
      </c>
      <c r="AW225" s="2" t="s">
        <v>1360</v>
      </c>
      <c r="AX225" s="2" t="s">
        <v>52</v>
      </c>
      <c r="AY225" s="2" t="s">
        <v>52</v>
      </c>
    </row>
    <row r="226" spans="1:51" ht="30" customHeight="1">
      <c r="A226" s="8" t="s">
        <v>1350</v>
      </c>
      <c r="B226" s="8" t="s">
        <v>1351</v>
      </c>
      <c r="C226" s="8" t="s">
        <v>70</v>
      </c>
      <c r="D226" s="9">
        <v>1</v>
      </c>
      <c r="E226" s="12">
        <f>일위대가목록!E195</f>
        <v>0</v>
      </c>
      <c r="F226" s="13">
        <f>TRUNC(E226*D226,1)</f>
        <v>0</v>
      </c>
      <c r="G226" s="12">
        <f>일위대가목록!F195</f>
        <v>91678</v>
      </c>
      <c r="H226" s="13">
        <f>TRUNC(G226*D226,1)</f>
        <v>91678</v>
      </c>
      <c r="I226" s="12">
        <f>일위대가목록!G195</f>
        <v>916</v>
      </c>
      <c r="J226" s="13">
        <f>TRUNC(I226*D226,1)</f>
        <v>916</v>
      </c>
      <c r="K226" s="12">
        <f t="shared" si="43"/>
        <v>92594</v>
      </c>
      <c r="L226" s="13">
        <f t="shared" si="43"/>
        <v>92594</v>
      </c>
      <c r="M226" s="8" t="s">
        <v>52</v>
      </c>
      <c r="N226" s="2" t="s">
        <v>272</v>
      </c>
      <c r="O226" s="2" t="s">
        <v>1352</v>
      </c>
      <c r="P226" s="2" t="s">
        <v>62</v>
      </c>
      <c r="Q226" s="2" t="s">
        <v>63</v>
      </c>
      <c r="R226" s="2" t="s">
        <v>63</v>
      </c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2" t="s">
        <v>52</v>
      </c>
      <c r="AW226" s="2" t="s">
        <v>1361</v>
      </c>
      <c r="AX226" s="2" t="s">
        <v>52</v>
      </c>
      <c r="AY226" s="2" t="s">
        <v>52</v>
      </c>
    </row>
    <row r="227" spans="1:51" ht="30" customHeight="1">
      <c r="A227" s="8" t="s">
        <v>995</v>
      </c>
      <c r="B227" s="8" t="s">
        <v>52</v>
      </c>
      <c r="C227" s="8" t="s">
        <v>52</v>
      </c>
      <c r="D227" s="9"/>
      <c r="E227" s="12"/>
      <c r="F227" s="13">
        <f>TRUNC(SUMIF(N223:N226, N222, F223:F226),0)</f>
        <v>59702</v>
      </c>
      <c r="G227" s="12"/>
      <c r="H227" s="13">
        <f>TRUNC(SUMIF(N223:N226, N222, H223:H226),0)</f>
        <v>91678</v>
      </c>
      <c r="I227" s="12"/>
      <c r="J227" s="13">
        <f>TRUNC(SUMIF(N223:N226, N222, J223:J226),0)</f>
        <v>916</v>
      </c>
      <c r="K227" s="12"/>
      <c r="L227" s="13">
        <f>F227+H227+J227</f>
        <v>152296</v>
      </c>
      <c r="M227" s="8" t="s">
        <v>52</v>
      </c>
      <c r="N227" s="2" t="s">
        <v>118</v>
      </c>
      <c r="O227" s="2" t="s">
        <v>118</v>
      </c>
      <c r="P227" s="2" t="s">
        <v>52</v>
      </c>
      <c r="Q227" s="2" t="s">
        <v>52</v>
      </c>
      <c r="R227" s="2" t="s">
        <v>52</v>
      </c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2" t="s">
        <v>52</v>
      </c>
      <c r="AW227" s="2" t="s">
        <v>52</v>
      </c>
      <c r="AX227" s="2" t="s">
        <v>52</v>
      </c>
      <c r="AY227" s="2" t="s">
        <v>52</v>
      </c>
    </row>
    <row r="228" spans="1:51" ht="30" customHeight="1">
      <c r="A228" s="9"/>
      <c r="B228" s="9"/>
      <c r="C228" s="9"/>
      <c r="D228" s="9"/>
      <c r="E228" s="12"/>
      <c r="F228" s="13"/>
      <c r="G228" s="12"/>
      <c r="H228" s="13"/>
      <c r="I228" s="12"/>
      <c r="J228" s="13"/>
      <c r="K228" s="12"/>
      <c r="L228" s="13"/>
      <c r="M228" s="9"/>
    </row>
    <row r="229" spans="1:51" ht="30" customHeight="1">
      <c r="A229" s="32" t="s">
        <v>1362</v>
      </c>
      <c r="B229" s="32"/>
      <c r="C229" s="32"/>
      <c r="D229" s="32"/>
      <c r="E229" s="33"/>
      <c r="F229" s="34"/>
      <c r="G229" s="33"/>
      <c r="H229" s="34"/>
      <c r="I229" s="33"/>
      <c r="J229" s="34"/>
      <c r="K229" s="33"/>
      <c r="L229" s="34"/>
      <c r="M229" s="32"/>
      <c r="N229" s="1" t="s">
        <v>276</v>
      </c>
    </row>
    <row r="230" spans="1:51" ht="30" customHeight="1">
      <c r="A230" s="8" t="s">
        <v>1339</v>
      </c>
      <c r="B230" s="8" t="s">
        <v>1364</v>
      </c>
      <c r="C230" s="8" t="s">
        <v>70</v>
      </c>
      <c r="D230" s="9">
        <v>1.1000000000000001</v>
      </c>
      <c r="E230" s="12">
        <f>단가대비표!O101</f>
        <v>34540</v>
      </c>
      <c r="F230" s="13">
        <f>TRUNC(E230*D230,1)</f>
        <v>37994</v>
      </c>
      <c r="G230" s="12">
        <f>단가대비표!P101</f>
        <v>0</v>
      </c>
      <c r="H230" s="13">
        <f>TRUNC(G230*D230,1)</f>
        <v>0</v>
      </c>
      <c r="I230" s="12">
        <f>단가대비표!V101</f>
        <v>0</v>
      </c>
      <c r="J230" s="13">
        <f>TRUNC(I230*D230,1)</f>
        <v>0</v>
      </c>
      <c r="K230" s="12">
        <f>TRUNC(E230+G230+I230,1)</f>
        <v>34540</v>
      </c>
      <c r="L230" s="13">
        <f>TRUNC(F230+H230+J230,1)</f>
        <v>37994</v>
      </c>
      <c r="M230" s="8" t="s">
        <v>52</v>
      </c>
      <c r="N230" s="2" t="s">
        <v>276</v>
      </c>
      <c r="O230" s="2" t="s">
        <v>1365</v>
      </c>
      <c r="P230" s="2" t="s">
        <v>63</v>
      </c>
      <c r="Q230" s="2" t="s">
        <v>63</v>
      </c>
      <c r="R230" s="2" t="s">
        <v>62</v>
      </c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2" t="s">
        <v>52</v>
      </c>
      <c r="AW230" s="2" t="s">
        <v>1366</v>
      </c>
      <c r="AX230" s="2" t="s">
        <v>52</v>
      </c>
      <c r="AY230" s="2" t="s">
        <v>52</v>
      </c>
    </row>
    <row r="231" spans="1:51" ht="30" customHeight="1">
      <c r="A231" s="8" t="s">
        <v>1367</v>
      </c>
      <c r="B231" s="8" t="s">
        <v>1368</v>
      </c>
      <c r="C231" s="8" t="s">
        <v>70</v>
      </c>
      <c r="D231" s="9">
        <v>1</v>
      </c>
      <c r="E231" s="12">
        <f>일위대가목록!E196</f>
        <v>0</v>
      </c>
      <c r="F231" s="13">
        <f>TRUNC(E231*D231,1)</f>
        <v>0</v>
      </c>
      <c r="G231" s="12">
        <f>일위대가목록!F196</f>
        <v>92932</v>
      </c>
      <c r="H231" s="13">
        <f>TRUNC(G231*D231,1)</f>
        <v>92932</v>
      </c>
      <c r="I231" s="12">
        <f>일위대가목록!G196</f>
        <v>2787</v>
      </c>
      <c r="J231" s="13">
        <f>TRUNC(I231*D231,1)</f>
        <v>2787</v>
      </c>
      <c r="K231" s="12">
        <f>TRUNC(E231+G231+I231,1)</f>
        <v>95719</v>
      </c>
      <c r="L231" s="13">
        <f>TRUNC(F231+H231+J231,1)</f>
        <v>95719</v>
      </c>
      <c r="M231" s="8" t="s">
        <v>52</v>
      </c>
      <c r="N231" s="2" t="s">
        <v>276</v>
      </c>
      <c r="O231" s="2" t="s">
        <v>1369</v>
      </c>
      <c r="P231" s="2" t="s">
        <v>62</v>
      </c>
      <c r="Q231" s="2" t="s">
        <v>63</v>
      </c>
      <c r="R231" s="2" t="s">
        <v>63</v>
      </c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2" t="s">
        <v>52</v>
      </c>
      <c r="AW231" s="2" t="s">
        <v>1370</v>
      </c>
      <c r="AX231" s="2" t="s">
        <v>52</v>
      </c>
      <c r="AY231" s="2" t="s">
        <v>52</v>
      </c>
    </row>
    <row r="232" spans="1:51" ht="30" customHeight="1">
      <c r="A232" s="8" t="s">
        <v>995</v>
      </c>
      <c r="B232" s="8" t="s">
        <v>52</v>
      </c>
      <c r="C232" s="8" t="s">
        <v>52</v>
      </c>
      <c r="D232" s="9"/>
      <c r="E232" s="12"/>
      <c r="F232" s="13">
        <f>TRUNC(SUMIF(N230:N231, N229, F230:F231),0)</f>
        <v>37994</v>
      </c>
      <c r="G232" s="12"/>
      <c r="H232" s="13">
        <f>TRUNC(SUMIF(N230:N231, N229, H230:H231),0)</f>
        <v>92932</v>
      </c>
      <c r="I232" s="12"/>
      <c r="J232" s="13">
        <f>TRUNC(SUMIF(N230:N231, N229, J230:J231),0)</f>
        <v>2787</v>
      </c>
      <c r="K232" s="12"/>
      <c r="L232" s="13">
        <f>F232+H232+J232</f>
        <v>133713</v>
      </c>
      <c r="M232" s="8" t="s">
        <v>52</v>
      </c>
      <c r="N232" s="2" t="s">
        <v>118</v>
      </c>
      <c r="O232" s="2" t="s">
        <v>118</v>
      </c>
      <c r="P232" s="2" t="s">
        <v>52</v>
      </c>
      <c r="Q232" s="2" t="s">
        <v>52</v>
      </c>
      <c r="R232" s="2" t="s">
        <v>52</v>
      </c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2" t="s">
        <v>52</v>
      </c>
      <c r="AW232" s="2" t="s">
        <v>52</v>
      </c>
      <c r="AX232" s="2" t="s">
        <v>52</v>
      </c>
      <c r="AY232" s="2" t="s">
        <v>52</v>
      </c>
    </row>
    <row r="233" spans="1:51" ht="30" customHeight="1">
      <c r="A233" s="9"/>
      <c r="B233" s="9"/>
      <c r="C233" s="9"/>
      <c r="D233" s="9"/>
      <c r="E233" s="12"/>
      <c r="F233" s="13"/>
      <c r="G233" s="12"/>
      <c r="H233" s="13"/>
      <c r="I233" s="12"/>
      <c r="J233" s="13"/>
      <c r="K233" s="12"/>
      <c r="L233" s="13"/>
      <c r="M233" s="9"/>
    </row>
    <row r="234" spans="1:51" ht="30" customHeight="1">
      <c r="A234" s="32" t="s">
        <v>1371</v>
      </c>
      <c r="B234" s="32"/>
      <c r="C234" s="32"/>
      <c r="D234" s="32"/>
      <c r="E234" s="33"/>
      <c r="F234" s="34"/>
      <c r="G234" s="33"/>
      <c r="H234" s="34"/>
      <c r="I234" s="33"/>
      <c r="J234" s="34"/>
      <c r="K234" s="33"/>
      <c r="L234" s="34"/>
      <c r="M234" s="32"/>
      <c r="N234" s="1" t="s">
        <v>279</v>
      </c>
    </row>
    <row r="235" spans="1:51" ht="30" customHeight="1">
      <c r="A235" s="8" t="s">
        <v>1339</v>
      </c>
      <c r="B235" s="8" t="s">
        <v>1373</v>
      </c>
      <c r="C235" s="8" t="s">
        <v>70</v>
      </c>
      <c r="D235" s="9">
        <v>1.1000000000000001</v>
      </c>
      <c r="E235" s="12">
        <f>단가대비표!O106</f>
        <v>35000</v>
      </c>
      <c r="F235" s="13">
        <f>TRUNC(E235*D235,1)</f>
        <v>38500</v>
      </c>
      <c r="G235" s="12">
        <f>단가대비표!P106</f>
        <v>0</v>
      </c>
      <c r="H235" s="13">
        <f>TRUNC(G235*D235,1)</f>
        <v>0</v>
      </c>
      <c r="I235" s="12">
        <f>단가대비표!V106</f>
        <v>0</v>
      </c>
      <c r="J235" s="13">
        <f>TRUNC(I235*D235,1)</f>
        <v>0</v>
      </c>
      <c r="K235" s="12">
        <f>TRUNC(E235+G235+I235,1)</f>
        <v>35000</v>
      </c>
      <c r="L235" s="13">
        <f>TRUNC(F235+H235+J235,1)</f>
        <v>38500</v>
      </c>
      <c r="M235" s="8" t="s">
        <v>52</v>
      </c>
      <c r="N235" s="2" t="s">
        <v>279</v>
      </c>
      <c r="O235" s="2" t="s">
        <v>1374</v>
      </c>
      <c r="P235" s="2" t="s">
        <v>63</v>
      </c>
      <c r="Q235" s="2" t="s">
        <v>63</v>
      </c>
      <c r="R235" s="2" t="s">
        <v>62</v>
      </c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2" t="s">
        <v>52</v>
      </c>
      <c r="AW235" s="2" t="s">
        <v>1375</v>
      </c>
      <c r="AX235" s="2" t="s">
        <v>52</v>
      </c>
      <c r="AY235" s="2" t="s">
        <v>52</v>
      </c>
    </row>
    <row r="236" spans="1:51" ht="30" customHeight="1">
      <c r="A236" s="8" t="s">
        <v>1367</v>
      </c>
      <c r="B236" s="8" t="s">
        <v>1368</v>
      </c>
      <c r="C236" s="8" t="s">
        <v>70</v>
      </c>
      <c r="D236" s="9">
        <v>1</v>
      </c>
      <c r="E236" s="12">
        <f>일위대가목록!E196</f>
        <v>0</v>
      </c>
      <c r="F236" s="13">
        <f>TRUNC(E236*D236,1)</f>
        <v>0</v>
      </c>
      <c r="G236" s="12">
        <f>일위대가목록!F196</f>
        <v>92932</v>
      </c>
      <c r="H236" s="13">
        <f>TRUNC(G236*D236,1)</f>
        <v>92932</v>
      </c>
      <c r="I236" s="12">
        <f>일위대가목록!G196</f>
        <v>2787</v>
      </c>
      <c r="J236" s="13">
        <f>TRUNC(I236*D236,1)</f>
        <v>2787</v>
      </c>
      <c r="K236" s="12">
        <f>TRUNC(E236+G236+I236,1)</f>
        <v>95719</v>
      </c>
      <c r="L236" s="13">
        <f>TRUNC(F236+H236+J236,1)</f>
        <v>95719</v>
      </c>
      <c r="M236" s="8" t="s">
        <v>52</v>
      </c>
      <c r="N236" s="2" t="s">
        <v>279</v>
      </c>
      <c r="O236" s="2" t="s">
        <v>1369</v>
      </c>
      <c r="P236" s="2" t="s">
        <v>62</v>
      </c>
      <c r="Q236" s="2" t="s">
        <v>63</v>
      </c>
      <c r="R236" s="2" t="s">
        <v>63</v>
      </c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2" t="s">
        <v>52</v>
      </c>
      <c r="AW236" s="2" t="s">
        <v>1376</v>
      </c>
      <c r="AX236" s="2" t="s">
        <v>52</v>
      </c>
      <c r="AY236" s="2" t="s">
        <v>52</v>
      </c>
    </row>
    <row r="237" spans="1:51" ht="30" customHeight="1">
      <c r="A237" s="8" t="s">
        <v>995</v>
      </c>
      <c r="B237" s="8" t="s">
        <v>52</v>
      </c>
      <c r="C237" s="8" t="s">
        <v>52</v>
      </c>
      <c r="D237" s="9"/>
      <c r="E237" s="12"/>
      <c r="F237" s="13">
        <f>TRUNC(SUMIF(N235:N236, N234, F235:F236),0)</f>
        <v>38500</v>
      </c>
      <c r="G237" s="12"/>
      <c r="H237" s="13">
        <f>TRUNC(SUMIF(N235:N236, N234, H235:H236),0)</f>
        <v>92932</v>
      </c>
      <c r="I237" s="12"/>
      <c r="J237" s="13">
        <f>TRUNC(SUMIF(N235:N236, N234, J235:J236),0)</f>
        <v>2787</v>
      </c>
      <c r="K237" s="12"/>
      <c r="L237" s="13">
        <f>F237+H237+J237</f>
        <v>134219</v>
      </c>
      <c r="M237" s="8" t="s">
        <v>52</v>
      </c>
      <c r="N237" s="2" t="s">
        <v>118</v>
      </c>
      <c r="O237" s="2" t="s">
        <v>118</v>
      </c>
      <c r="P237" s="2" t="s">
        <v>52</v>
      </c>
      <c r="Q237" s="2" t="s">
        <v>52</v>
      </c>
      <c r="R237" s="2" t="s">
        <v>52</v>
      </c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2" t="s">
        <v>52</v>
      </c>
      <c r="AW237" s="2" t="s">
        <v>52</v>
      </c>
      <c r="AX237" s="2" t="s">
        <v>52</v>
      </c>
      <c r="AY237" s="2" t="s">
        <v>52</v>
      </c>
    </row>
    <row r="238" spans="1:51" ht="30" customHeight="1">
      <c r="A238" s="9"/>
      <c r="B238" s="9"/>
      <c r="C238" s="9"/>
      <c r="D238" s="9"/>
      <c r="E238" s="12"/>
      <c r="F238" s="13"/>
      <c r="G238" s="12"/>
      <c r="H238" s="13"/>
      <c r="I238" s="12"/>
      <c r="J238" s="13"/>
      <c r="K238" s="12"/>
      <c r="L238" s="13"/>
      <c r="M238" s="9"/>
    </row>
    <row r="239" spans="1:51" ht="30" customHeight="1">
      <c r="A239" s="32" t="s">
        <v>1377</v>
      </c>
      <c r="B239" s="32"/>
      <c r="C239" s="32"/>
      <c r="D239" s="32"/>
      <c r="E239" s="33"/>
      <c r="F239" s="34"/>
      <c r="G239" s="33"/>
      <c r="H239" s="34"/>
      <c r="I239" s="33"/>
      <c r="J239" s="34"/>
      <c r="K239" s="33"/>
      <c r="L239" s="34"/>
      <c r="M239" s="32"/>
      <c r="N239" s="1" t="s">
        <v>282</v>
      </c>
    </row>
    <row r="240" spans="1:51" ht="30" customHeight="1">
      <c r="A240" s="8" t="s">
        <v>1339</v>
      </c>
      <c r="B240" s="8" t="s">
        <v>1379</v>
      </c>
      <c r="C240" s="8" t="s">
        <v>70</v>
      </c>
      <c r="D240" s="9">
        <v>1.1000000000000001</v>
      </c>
      <c r="E240" s="12">
        <f>단가대비표!O102</f>
        <v>36300</v>
      </c>
      <c r="F240" s="13">
        <f>TRUNC(E240*D240,1)</f>
        <v>39930</v>
      </c>
      <c r="G240" s="12">
        <f>단가대비표!P102</f>
        <v>0</v>
      </c>
      <c r="H240" s="13">
        <f>TRUNC(G240*D240,1)</f>
        <v>0</v>
      </c>
      <c r="I240" s="12">
        <f>단가대비표!V102</f>
        <v>0</v>
      </c>
      <c r="J240" s="13">
        <f>TRUNC(I240*D240,1)</f>
        <v>0</v>
      </c>
      <c r="K240" s="12">
        <f t="shared" ref="K240:L242" si="44">TRUNC(E240+G240+I240,1)</f>
        <v>36300</v>
      </c>
      <c r="L240" s="13">
        <f t="shared" si="44"/>
        <v>39930</v>
      </c>
      <c r="M240" s="8" t="s">
        <v>52</v>
      </c>
      <c r="N240" s="2" t="s">
        <v>282</v>
      </c>
      <c r="O240" s="2" t="s">
        <v>1380</v>
      </c>
      <c r="P240" s="2" t="s">
        <v>63</v>
      </c>
      <c r="Q240" s="2" t="s">
        <v>63</v>
      </c>
      <c r="R240" s="2" t="s">
        <v>62</v>
      </c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2" t="s">
        <v>52</v>
      </c>
      <c r="AW240" s="2" t="s">
        <v>1381</v>
      </c>
      <c r="AX240" s="2" t="s">
        <v>52</v>
      </c>
      <c r="AY240" s="2" t="s">
        <v>52</v>
      </c>
    </row>
    <row r="241" spans="1:51" ht="30" customHeight="1">
      <c r="A241" s="8" t="s">
        <v>1330</v>
      </c>
      <c r="B241" s="8" t="s">
        <v>1265</v>
      </c>
      <c r="C241" s="8" t="s">
        <v>123</v>
      </c>
      <c r="D241" s="9">
        <v>0.02</v>
      </c>
      <c r="E241" s="12">
        <f>일위대가목록!E192</f>
        <v>0</v>
      </c>
      <c r="F241" s="13">
        <f>TRUNC(E241*D241,1)</f>
        <v>0</v>
      </c>
      <c r="G241" s="12">
        <f>일위대가목록!F192</f>
        <v>0</v>
      </c>
      <c r="H241" s="13">
        <f>TRUNC(G241*D241,1)</f>
        <v>0</v>
      </c>
      <c r="I241" s="12">
        <f>일위대가목록!G192</f>
        <v>0</v>
      </c>
      <c r="J241" s="13">
        <f>TRUNC(I241*D241,1)</f>
        <v>0</v>
      </c>
      <c r="K241" s="12">
        <f t="shared" si="44"/>
        <v>0</v>
      </c>
      <c r="L241" s="13">
        <f t="shared" si="44"/>
        <v>0</v>
      </c>
      <c r="M241" s="8" t="s">
        <v>52</v>
      </c>
      <c r="N241" s="2" t="s">
        <v>282</v>
      </c>
      <c r="O241" s="2" t="s">
        <v>1331</v>
      </c>
      <c r="P241" s="2" t="s">
        <v>62</v>
      </c>
      <c r="Q241" s="2" t="s">
        <v>63</v>
      </c>
      <c r="R241" s="2" t="s">
        <v>63</v>
      </c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2" t="s">
        <v>52</v>
      </c>
      <c r="AW241" s="2" t="s">
        <v>1382</v>
      </c>
      <c r="AX241" s="2" t="s">
        <v>52</v>
      </c>
      <c r="AY241" s="2" t="s">
        <v>52</v>
      </c>
    </row>
    <row r="242" spans="1:51" ht="30" customHeight="1">
      <c r="A242" s="8" t="s">
        <v>1350</v>
      </c>
      <c r="B242" s="8" t="s">
        <v>1334</v>
      </c>
      <c r="C242" s="8" t="s">
        <v>70</v>
      </c>
      <c r="D242" s="9">
        <v>1</v>
      </c>
      <c r="E242" s="12">
        <f>일위대가목록!E197</f>
        <v>0</v>
      </c>
      <c r="F242" s="13">
        <f>TRUNC(E242*D242,1)</f>
        <v>0</v>
      </c>
      <c r="G242" s="12">
        <f>일위대가목록!F197</f>
        <v>80986</v>
      </c>
      <c r="H242" s="13">
        <f>TRUNC(G242*D242,1)</f>
        <v>80986</v>
      </c>
      <c r="I242" s="12">
        <f>일위대가목록!G197</f>
        <v>809</v>
      </c>
      <c r="J242" s="13">
        <f>TRUNC(I242*D242,1)</f>
        <v>809</v>
      </c>
      <c r="K242" s="12">
        <f t="shared" si="44"/>
        <v>81795</v>
      </c>
      <c r="L242" s="13">
        <f t="shared" si="44"/>
        <v>81795</v>
      </c>
      <c r="M242" s="8" t="s">
        <v>52</v>
      </c>
      <c r="N242" s="2" t="s">
        <v>282</v>
      </c>
      <c r="O242" s="2" t="s">
        <v>1383</v>
      </c>
      <c r="P242" s="2" t="s">
        <v>62</v>
      </c>
      <c r="Q242" s="2" t="s">
        <v>63</v>
      </c>
      <c r="R242" s="2" t="s">
        <v>63</v>
      </c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2" t="s">
        <v>52</v>
      </c>
      <c r="AW242" s="2" t="s">
        <v>1384</v>
      </c>
      <c r="AX242" s="2" t="s">
        <v>52</v>
      </c>
      <c r="AY242" s="2" t="s">
        <v>52</v>
      </c>
    </row>
    <row r="243" spans="1:51" ht="30" customHeight="1">
      <c r="A243" s="8" t="s">
        <v>995</v>
      </c>
      <c r="B243" s="8" t="s">
        <v>52</v>
      </c>
      <c r="C243" s="8" t="s">
        <v>52</v>
      </c>
      <c r="D243" s="9"/>
      <c r="E243" s="12"/>
      <c r="F243" s="13">
        <f>TRUNC(SUMIF(N240:N242, N239, F240:F242),0)</f>
        <v>39930</v>
      </c>
      <c r="G243" s="12"/>
      <c r="H243" s="13">
        <f>TRUNC(SUMIF(N240:N242, N239, H240:H242),0)</f>
        <v>80986</v>
      </c>
      <c r="I243" s="12"/>
      <c r="J243" s="13">
        <f>TRUNC(SUMIF(N240:N242, N239, J240:J242),0)</f>
        <v>809</v>
      </c>
      <c r="K243" s="12"/>
      <c r="L243" s="13">
        <f>F243+H243+J243</f>
        <v>121725</v>
      </c>
      <c r="M243" s="8" t="s">
        <v>52</v>
      </c>
      <c r="N243" s="2" t="s">
        <v>118</v>
      </c>
      <c r="O243" s="2" t="s">
        <v>118</v>
      </c>
      <c r="P243" s="2" t="s">
        <v>52</v>
      </c>
      <c r="Q243" s="2" t="s">
        <v>52</v>
      </c>
      <c r="R243" s="2" t="s">
        <v>52</v>
      </c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2" t="s">
        <v>52</v>
      </c>
      <c r="AW243" s="2" t="s">
        <v>52</v>
      </c>
      <c r="AX243" s="2" t="s">
        <v>52</v>
      </c>
      <c r="AY243" s="2" t="s">
        <v>52</v>
      </c>
    </row>
    <row r="244" spans="1:51" ht="30" customHeight="1">
      <c r="A244" s="9"/>
      <c r="B244" s="9"/>
      <c r="C244" s="9"/>
      <c r="D244" s="9"/>
      <c r="E244" s="12"/>
      <c r="F244" s="13"/>
      <c r="G244" s="12"/>
      <c r="H244" s="13"/>
      <c r="I244" s="12"/>
      <c r="J244" s="13"/>
      <c r="K244" s="12"/>
      <c r="L244" s="13"/>
      <c r="M244" s="9"/>
    </row>
    <row r="245" spans="1:51" ht="30" customHeight="1">
      <c r="A245" s="32" t="s">
        <v>1385</v>
      </c>
      <c r="B245" s="32"/>
      <c r="C245" s="32"/>
      <c r="D245" s="32"/>
      <c r="E245" s="33"/>
      <c r="F245" s="34"/>
      <c r="G245" s="33"/>
      <c r="H245" s="34"/>
      <c r="I245" s="33"/>
      <c r="J245" s="34"/>
      <c r="K245" s="33"/>
      <c r="L245" s="34"/>
      <c r="M245" s="32"/>
      <c r="N245" s="1" t="s">
        <v>284</v>
      </c>
    </row>
    <row r="246" spans="1:51" ht="30" customHeight="1">
      <c r="A246" s="8" t="s">
        <v>1339</v>
      </c>
      <c r="B246" s="8" t="s">
        <v>1387</v>
      </c>
      <c r="C246" s="8" t="s">
        <v>70</v>
      </c>
      <c r="D246" s="9">
        <v>1.1000000000000001</v>
      </c>
      <c r="E246" s="12">
        <f>단가대비표!O103</f>
        <v>33000</v>
      </c>
      <c r="F246" s="13">
        <f>TRUNC(E246*D246,1)</f>
        <v>36300</v>
      </c>
      <c r="G246" s="12">
        <f>단가대비표!P103</f>
        <v>0</v>
      </c>
      <c r="H246" s="13">
        <f>TRUNC(G246*D246,1)</f>
        <v>0</v>
      </c>
      <c r="I246" s="12">
        <f>단가대비표!V103</f>
        <v>0</v>
      </c>
      <c r="J246" s="13">
        <f>TRUNC(I246*D246,1)</f>
        <v>0</v>
      </c>
      <c r="K246" s="12">
        <f t="shared" ref="K246:L248" si="45">TRUNC(E246+G246+I246,1)</f>
        <v>33000</v>
      </c>
      <c r="L246" s="13">
        <f t="shared" si="45"/>
        <v>36300</v>
      </c>
      <c r="M246" s="8" t="s">
        <v>52</v>
      </c>
      <c r="N246" s="2" t="s">
        <v>284</v>
      </c>
      <c r="O246" s="2" t="s">
        <v>1388</v>
      </c>
      <c r="P246" s="2" t="s">
        <v>63</v>
      </c>
      <c r="Q246" s="2" t="s">
        <v>63</v>
      </c>
      <c r="R246" s="2" t="s">
        <v>62</v>
      </c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2" t="s">
        <v>52</v>
      </c>
      <c r="AW246" s="2" t="s">
        <v>1389</v>
      </c>
      <c r="AX246" s="2" t="s">
        <v>52</v>
      </c>
      <c r="AY246" s="2" t="s">
        <v>52</v>
      </c>
    </row>
    <row r="247" spans="1:51" ht="30" customHeight="1">
      <c r="A247" s="8" t="s">
        <v>1330</v>
      </c>
      <c r="B247" s="8" t="s">
        <v>1265</v>
      </c>
      <c r="C247" s="8" t="s">
        <v>123</v>
      </c>
      <c r="D247" s="9">
        <v>0.02</v>
      </c>
      <c r="E247" s="12">
        <f>일위대가목록!E192</f>
        <v>0</v>
      </c>
      <c r="F247" s="13">
        <f>TRUNC(E247*D247,1)</f>
        <v>0</v>
      </c>
      <c r="G247" s="12">
        <f>일위대가목록!F192</f>
        <v>0</v>
      </c>
      <c r="H247" s="13">
        <f>TRUNC(G247*D247,1)</f>
        <v>0</v>
      </c>
      <c r="I247" s="12">
        <f>일위대가목록!G192</f>
        <v>0</v>
      </c>
      <c r="J247" s="13">
        <f>TRUNC(I247*D247,1)</f>
        <v>0</v>
      </c>
      <c r="K247" s="12">
        <f t="shared" si="45"/>
        <v>0</v>
      </c>
      <c r="L247" s="13">
        <f t="shared" si="45"/>
        <v>0</v>
      </c>
      <c r="M247" s="8" t="s">
        <v>52</v>
      </c>
      <c r="N247" s="2" t="s">
        <v>284</v>
      </c>
      <c r="O247" s="2" t="s">
        <v>1331</v>
      </c>
      <c r="P247" s="2" t="s">
        <v>62</v>
      </c>
      <c r="Q247" s="2" t="s">
        <v>63</v>
      </c>
      <c r="R247" s="2" t="s">
        <v>63</v>
      </c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2" t="s">
        <v>52</v>
      </c>
      <c r="AW247" s="2" t="s">
        <v>1390</v>
      </c>
      <c r="AX247" s="2" t="s">
        <v>52</v>
      </c>
      <c r="AY247" s="2" t="s">
        <v>52</v>
      </c>
    </row>
    <row r="248" spans="1:51" ht="30" customHeight="1">
      <c r="A248" s="8" t="s">
        <v>1350</v>
      </c>
      <c r="B248" s="8" t="s">
        <v>1334</v>
      </c>
      <c r="C248" s="8" t="s">
        <v>70</v>
      </c>
      <c r="D248" s="9">
        <v>1</v>
      </c>
      <c r="E248" s="12">
        <f>일위대가목록!E197</f>
        <v>0</v>
      </c>
      <c r="F248" s="13">
        <f>TRUNC(E248*D248,1)</f>
        <v>0</v>
      </c>
      <c r="G248" s="12">
        <f>일위대가목록!F197</f>
        <v>80986</v>
      </c>
      <c r="H248" s="13">
        <f>TRUNC(G248*D248,1)</f>
        <v>80986</v>
      </c>
      <c r="I248" s="12">
        <f>일위대가목록!G197</f>
        <v>809</v>
      </c>
      <c r="J248" s="13">
        <f>TRUNC(I248*D248,1)</f>
        <v>809</v>
      </c>
      <c r="K248" s="12">
        <f t="shared" si="45"/>
        <v>81795</v>
      </c>
      <c r="L248" s="13">
        <f t="shared" si="45"/>
        <v>81795</v>
      </c>
      <c r="M248" s="8" t="s">
        <v>52</v>
      </c>
      <c r="N248" s="2" t="s">
        <v>284</v>
      </c>
      <c r="O248" s="2" t="s">
        <v>1383</v>
      </c>
      <c r="P248" s="2" t="s">
        <v>62</v>
      </c>
      <c r="Q248" s="2" t="s">
        <v>63</v>
      </c>
      <c r="R248" s="2" t="s">
        <v>63</v>
      </c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2" t="s">
        <v>52</v>
      </c>
      <c r="AW248" s="2" t="s">
        <v>1391</v>
      </c>
      <c r="AX248" s="2" t="s">
        <v>52</v>
      </c>
      <c r="AY248" s="2" t="s">
        <v>52</v>
      </c>
    </row>
    <row r="249" spans="1:51" ht="30" customHeight="1">
      <c r="A249" s="8" t="s">
        <v>995</v>
      </c>
      <c r="B249" s="8" t="s">
        <v>52</v>
      </c>
      <c r="C249" s="8" t="s">
        <v>52</v>
      </c>
      <c r="D249" s="9"/>
      <c r="E249" s="12"/>
      <c r="F249" s="13">
        <f>TRUNC(SUMIF(N246:N248, N245, F246:F248),0)</f>
        <v>36300</v>
      </c>
      <c r="G249" s="12"/>
      <c r="H249" s="13">
        <f>TRUNC(SUMIF(N246:N248, N245, H246:H248),0)</f>
        <v>80986</v>
      </c>
      <c r="I249" s="12"/>
      <c r="J249" s="13">
        <f>TRUNC(SUMIF(N246:N248, N245, J246:J248),0)</f>
        <v>809</v>
      </c>
      <c r="K249" s="12"/>
      <c r="L249" s="13">
        <f>F249+H249+J249</f>
        <v>118095</v>
      </c>
      <c r="M249" s="8" t="s">
        <v>52</v>
      </c>
      <c r="N249" s="2" t="s">
        <v>118</v>
      </c>
      <c r="O249" s="2" t="s">
        <v>118</v>
      </c>
      <c r="P249" s="2" t="s">
        <v>52</v>
      </c>
      <c r="Q249" s="2" t="s">
        <v>52</v>
      </c>
      <c r="R249" s="2" t="s">
        <v>52</v>
      </c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2" t="s">
        <v>52</v>
      </c>
      <c r="AW249" s="2" t="s">
        <v>52</v>
      </c>
      <c r="AX249" s="2" t="s">
        <v>52</v>
      </c>
      <c r="AY249" s="2" t="s">
        <v>52</v>
      </c>
    </row>
    <row r="250" spans="1:51" ht="30" customHeight="1">
      <c r="A250" s="9"/>
      <c r="B250" s="9"/>
      <c r="C250" s="9"/>
      <c r="D250" s="9"/>
      <c r="E250" s="12"/>
      <c r="F250" s="13"/>
      <c r="G250" s="12"/>
      <c r="H250" s="13"/>
      <c r="I250" s="12"/>
      <c r="J250" s="13"/>
      <c r="K250" s="12"/>
      <c r="L250" s="13"/>
      <c r="M250" s="9"/>
    </row>
    <row r="251" spans="1:51" ht="30" customHeight="1">
      <c r="A251" s="32" t="s">
        <v>1392</v>
      </c>
      <c r="B251" s="32"/>
      <c r="C251" s="32"/>
      <c r="D251" s="32"/>
      <c r="E251" s="33"/>
      <c r="F251" s="34"/>
      <c r="G251" s="33"/>
      <c r="H251" s="34"/>
      <c r="I251" s="33"/>
      <c r="J251" s="34"/>
      <c r="K251" s="33"/>
      <c r="L251" s="34"/>
      <c r="M251" s="32"/>
      <c r="N251" s="1" t="s">
        <v>288</v>
      </c>
    </row>
    <row r="252" spans="1:51" ht="30" customHeight="1">
      <c r="A252" s="8" t="s">
        <v>1339</v>
      </c>
      <c r="B252" s="8" t="s">
        <v>1364</v>
      </c>
      <c r="C252" s="8" t="s">
        <v>70</v>
      </c>
      <c r="D252" s="9">
        <v>0.22</v>
      </c>
      <c r="E252" s="12">
        <f>단가대비표!O101</f>
        <v>34540</v>
      </c>
      <c r="F252" s="13">
        <f>TRUNC(E252*D252,1)</f>
        <v>7598.8</v>
      </c>
      <c r="G252" s="12">
        <f>단가대비표!P101</f>
        <v>0</v>
      </c>
      <c r="H252" s="13">
        <f>TRUNC(G252*D252,1)</f>
        <v>0</v>
      </c>
      <c r="I252" s="12">
        <f>단가대비표!V101</f>
        <v>0</v>
      </c>
      <c r="J252" s="13">
        <f>TRUNC(I252*D252,1)</f>
        <v>0</v>
      </c>
      <c r="K252" s="12">
        <f t="shared" ref="K252:L255" si="46">TRUNC(E252+G252+I252,1)</f>
        <v>34540</v>
      </c>
      <c r="L252" s="13">
        <f t="shared" si="46"/>
        <v>7598.8</v>
      </c>
      <c r="M252" s="8" t="s">
        <v>52</v>
      </c>
      <c r="N252" s="2" t="s">
        <v>288</v>
      </c>
      <c r="O252" s="2" t="s">
        <v>1365</v>
      </c>
      <c r="P252" s="2" t="s">
        <v>63</v>
      </c>
      <c r="Q252" s="2" t="s">
        <v>63</v>
      </c>
      <c r="R252" s="2" t="s">
        <v>62</v>
      </c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2" t="s">
        <v>52</v>
      </c>
      <c r="AW252" s="2" t="s">
        <v>1394</v>
      </c>
      <c r="AX252" s="2" t="s">
        <v>52</v>
      </c>
      <c r="AY252" s="2" t="s">
        <v>52</v>
      </c>
    </row>
    <row r="253" spans="1:51" ht="30" customHeight="1">
      <c r="A253" s="8" t="s">
        <v>1395</v>
      </c>
      <c r="B253" s="8" t="s">
        <v>1396</v>
      </c>
      <c r="C253" s="8" t="s">
        <v>255</v>
      </c>
      <c r="D253" s="9">
        <v>2</v>
      </c>
      <c r="E253" s="12">
        <f>단가대비표!O24</f>
        <v>4000</v>
      </c>
      <c r="F253" s="13">
        <f>TRUNC(E253*D253,1)</f>
        <v>8000</v>
      </c>
      <c r="G253" s="12">
        <f>단가대비표!P24</f>
        <v>0</v>
      </c>
      <c r="H253" s="13">
        <f>TRUNC(G253*D253,1)</f>
        <v>0</v>
      </c>
      <c r="I253" s="12">
        <f>단가대비표!V24</f>
        <v>0</v>
      </c>
      <c r="J253" s="13">
        <f>TRUNC(I253*D253,1)</f>
        <v>0</v>
      </c>
      <c r="K253" s="12">
        <f t="shared" si="46"/>
        <v>4000</v>
      </c>
      <c r="L253" s="13">
        <f t="shared" si="46"/>
        <v>8000</v>
      </c>
      <c r="M253" s="8" t="s">
        <v>1397</v>
      </c>
      <c r="N253" s="2" t="s">
        <v>288</v>
      </c>
      <c r="O253" s="2" t="s">
        <v>1398</v>
      </c>
      <c r="P253" s="2" t="s">
        <v>63</v>
      </c>
      <c r="Q253" s="2" t="s">
        <v>63</v>
      </c>
      <c r="R253" s="2" t="s">
        <v>62</v>
      </c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2" t="s">
        <v>52</v>
      </c>
      <c r="AW253" s="2" t="s">
        <v>1399</v>
      </c>
      <c r="AX253" s="2" t="s">
        <v>52</v>
      </c>
      <c r="AY253" s="2" t="s">
        <v>52</v>
      </c>
    </row>
    <row r="254" spans="1:51" ht="30" customHeight="1">
      <c r="A254" s="8" t="s">
        <v>1330</v>
      </c>
      <c r="B254" s="8" t="s">
        <v>1265</v>
      </c>
      <c r="C254" s="8" t="s">
        <v>123</v>
      </c>
      <c r="D254" s="9">
        <v>4.0000000000000001E-3</v>
      </c>
      <c r="E254" s="12">
        <f>일위대가목록!E192</f>
        <v>0</v>
      </c>
      <c r="F254" s="13">
        <f>TRUNC(E254*D254,1)</f>
        <v>0</v>
      </c>
      <c r="G254" s="12">
        <f>일위대가목록!F192</f>
        <v>0</v>
      </c>
      <c r="H254" s="13">
        <f>TRUNC(G254*D254,1)</f>
        <v>0</v>
      </c>
      <c r="I254" s="12">
        <f>일위대가목록!G192</f>
        <v>0</v>
      </c>
      <c r="J254" s="13">
        <f>TRUNC(I254*D254,1)</f>
        <v>0</v>
      </c>
      <c r="K254" s="12">
        <f t="shared" si="46"/>
        <v>0</v>
      </c>
      <c r="L254" s="13">
        <f t="shared" si="46"/>
        <v>0</v>
      </c>
      <c r="M254" s="8" t="s">
        <v>52</v>
      </c>
      <c r="N254" s="2" t="s">
        <v>288</v>
      </c>
      <c r="O254" s="2" t="s">
        <v>1331</v>
      </c>
      <c r="P254" s="2" t="s">
        <v>62</v>
      </c>
      <c r="Q254" s="2" t="s">
        <v>63</v>
      </c>
      <c r="R254" s="2" t="s">
        <v>63</v>
      </c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2" t="s">
        <v>52</v>
      </c>
      <c r="AW254" s="2" t="s">
        <v>1400</v>
      </c>
      <c r="AX254" s="2" t="s">
        <v>52</v>
      </c>
      <c r="AY254" s="2" t="s">
        <v>52</v>
      </c>
    </row>
    <row r="255" spans="1:51" ht="30" customHeight="1">
      <c r="A255" s="8" t="s">
        <v>1350</v>
      </c>
      <c r="B255" s="8" t="s">
        <v>1334</v>
      </c>
      <c r="C255" s="8" t="s">
        <v>70</v>
      </c>
      <c r="D255" s="9">
        <v>0.2</v>
      </c>
      <c r="E255" s="12">
        <f>일위대가목록!E197</f>
        <v>0</v>
      </c>
      <c r="F255" s="13">
        <f>TRUNC(E255*D255,1)</f>
        <v>0</v>
      </c>
      <c r="G255" s="12">
        <f>일위대가목록!F197</f>
        <v>80986</v>
      </c>
      <c r="H255" s="13">
        <f>TRUNC(G255*D255,1)</f>
        <v>16197.2</v>
      </c>
      <c r="I255" s="12">
        <f>일위대가목록!G197</f>
        <v>809</v>
      </c>
      <c r="J255" s="13">
        <f>TRUNC(I255*D255,1)</f>
        <v>161.80000000000001</v>
      </c>
      <c r="K255" s="12">
        <f t="shared" si="46"/>
        <v>81795</v>
      </c>
      <c r="L255" s="13">
        <f t="shared" si="46"/>
        <v>16359</v>
      </c>
      <c r="M255" s="8" t="s">
        <v>52</v>
      </c>
      <c r="N255" s="2" t="s">
        <v>288</v>
      </c>
      <c r="O255" s="2" t="s">
        <v>1383</v>
      </c>
      <c r="P255" s="2" t="s">
        <v>62</v>
      </c>
      <c r="Q255" s="2" t="s">
        <v>63</v>
      </c>
      <c r="R255" s="2" t="s">
        <v>63</v>
      </c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2" t="s">
        <v>52</v>
      </c>
      <c r="AW255" s="2" t="s">
        <v>1401</v>
      </c>
      <c r="AX255" s="2" t="s">
        <v>52</v>
      </c>
      <c r="AY255" s="2" t="s">
        <v>52</v>
      </c>
    </row>
    <row r="256" spans="1:51" ht="30" customHeight="1">
      <c r="A256" s="8" t="s">
        <v>995</v>
      </c>
      <c r="B256" s="8" t="s">
        <v>52</v>
      </c>
      <c r="C256" s="8" t="s">
        <v>52</v>
      </c>
      <c r="D256" s="9"/>
      <c r="E256" s="12"/>
      <c r="F256" s="13">
        <f>TRUNC(SUMIF(N252:N255, N251, F252:F255),0)</f>
        <v>15598</v>
      </c>
      <c r="G256" s="12"/>
      <c r="H256" s="13">
        <f>TRUNC(SUMIF(N252:N255, N251, H252:H255),0)</f>
        <v>16197</v>
      </c>
      <c r="I256" s="12"/>
      <c r="J256" s="13">
        <f>TRUNC(SUMIF(N252:N255, N251, J252:J255),0)</f>
        <v>161</v>
      </c>
      <c r="K256" s="12"/>
      <c r="L256" s="13">
        <f>F256+H256+J256</f>
        <v>31956</v>
      </c>
      <c r="M256" s="8" t="s">
        <v>52</v>
      </c>
      <c r="N256" s="2" t="s">
        <v>118</v>
      </c>
      <c r="O256" s="2" t="s">
        <v>118</v>
      </c>
      <c r="P256" s="2" t="s">
        <v>52</v>
      </c>
      <c r="Q256" s="2" t="s">
        <v>52</v>
      </c>
      <c r="R256" s="2" t="s">
        <v>52</v>
      </c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2" t="s">
        <v>52</v>
      </c>
      <c r="AW256" s="2" t="s">
        <v>52</v>
      </c>
      <c r="AX256" s="2" t="s">
        <v>52</v>
      </c>
      <c r="AY256" s="2" t="s">
        <v>52</v>
      </c>
    </row>
    <row r="257" spans="1:51" ht="30" customHeight="1">
      <c r="A257" s="9"/>
      <c r="B257" s="9"/>
      <c r="C257" s="9"/>
      <c r="D257" s="9"/>
      <c r="E257" s="12"/>
      <c r="F257" s="13"/>
      <c r="G257" s="12"/>
      <c r="H257" s="13"/>
      <c r="I257" s="12"/>
      <c r="J257" s="13"/>
      <c r="K257" s="12"/>
      <c r="L257" s="13"/>
      <c r="M257" s="9"/>
    </row>
    <row r="258" spans="1:51" ht="30" customHeight="1">
      <c r="A258" s="32" t="s">
        <v>1402</v>
      </c>
      <c r="B258" s="32"/>
      <c r="C258" s="32"/>
      <c r="D258" s="32"/>
      <c r="E258" s="33"/>
      <c r="F258" s="34"/>
      <c r="G258" s="33"/>
      <c r="H258" s="34"/>
      <c r="I258" s="33"/>
      <c r="J258" s="34"/>
      <c r="K258" s="33"/>
      <c r="L258" s="34"/>
      <c r="M258" s="32"/>
      <c r="N258" s="1" t="s">
        <v>291</v>
      </c>
    </row>
    <row r="259" spans="1:51" ht="30" customHeight="1">
      <c r="A259" s="8" t="s">
        <v>1339</v>
      </c>
      <c r="B259" s="8" t="s">
        <v>1364</v>
      </c>
      <c r="C259" s="8" t="s">
        <v>70</v>
      </c>
      <c r="D259" s="9">
        <v>0.308</v>
      </c>
      <c r="E259" s="12">
        <f>단가대비표!O101</f>
        <v>34540</v>
      </c>
      <c r="F259" s="13">
        <f>TRUNC(E259*D259,1)</f>
        <v>10638.3</v>
      </c>
      <c r="G259" s="12">
        <f>단가대비표!P101</f>
        <v>0</v>
      </c>
      <c r="H259" s="13">
        <f>TRUNC(G259*D259,1)</f>
        <v>0</v>
      </c>
      <c r="I259" s="12">
        <f>단가대비표!V101</f>
        <v>0</v>
      </c>
      <c r="J259" s="13">
        <f>TRUNC(I259*D259,1)</f>
        <v>0</v>
      </c>
      <c r="K259" s="12">
        <f t="shared" ref="K259:L262" si="47">TRUNC(E259+G259+I259,1)</f>
        <v>34540</v>
      </c>
      <c r="L259" s="13">
        <f t="shared" si="47"/>
        <v>10638.3</v>
      </c>
      <c r="M259" s="8" t="s">
        <v>52</v>
      </c>
      <c r="N259" s="2" t="s">
        <v>291</v>
      </c>
      <c r="O259" s="2" t="s">
        <v>1365</v>
      </c>
      <c r="P259" s="2" t="s">
        <v>63</v>
      </c>
      <c r="Q259" s="2" t="s">
        <v>63</v>
      </c>
      <c r="R259" s="2" t="s">
        <v>62</v>
      </c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2" t="s">
        <v>52</v>
      </c>
      <c r="AW259" s="2" t="s">
        <v>1404</v>
      </c>
      <c r="AX259" s="2" t="s">
        <v>52</v>
      </c>
      <c r="AY259" s="2" t="s">
        <v>52</v>
      </c>
    </row>
    <row r="260" spans="1:51" ht="30" customHeight="1">
      <c r="A260" s="8" t="s">
        <v>1395</v>
      </c>
      <c r="B260" s="8" t="s">
        <v>1396</v>
      </c>
      <c r="C260" s="8" t="s">
        <v>255</v>
      </c>
      <c r="D260" s="9">
        <v>2</v>
      </c>
      <c r="E260" s="12">
        <f>단가대비표!O24</f>
        <v>4000</v>
      </c>
      <c r="F260" s="13">
        <f>TRUNC(E260*D260,1)</f>
        <v>8000</v>
      </c>
      <c r="G260" s="12">
        <f>단가대비표!P24</f>
        <v>0</v>
      </c>
      <c r="H260" s="13">
        <f>TRUNC(G260*D260,1)</f>
        <v>0</v>
      </c>
      <c r="I260" s="12">
        <f>단가대비표!V24</f>
        <v>0</v>
      </c>
      <c r="J260" s="13">
        <f>TRUNC(I260*D260,1)</f>
        <v>0</v>
      </c>
      <c r="K260" s="12">
        <f t="shared" si="47"/>
        <v>4000</v>
      </c>
      <c r="L260" s="13">
        <f t="shared" si="47"/>
        <v>8000</v>
      </c>
      <c r="M260" s="8" t="s">
        <v>1397</v>
      </c>
      <c r="N260" s="2" t="s">
        <v>291</v>
      </c>
      <c r="O260" s="2" t="s">
        <v>1398</v>
      </c>
      <c r="P260" s="2" t="s">
        <v>63</v>
      </c>
      <c r="Q260" s="2" t="s">
        <v>63</v>
      </c>
      <c r="R260" s="2" t="s">
        <v>62</v>
      </c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2" t="s">
        <v>52</v>
      </c>
      <c r="AW260" s="2" t="s">
        <v>1405</v>
      </c>
      <c r="AX260" s="2" t="s">
        <v>52</v>
      </c>
      <c r="AY260" s="2" t="s">
        <v>52</v>
      </c>
    </row>
    <row r="261" spans="1:51" ht="30" customHeight="1">
      <c r="A261" s="8" t="s">
        <v>1330</v>
      </c>
      <c r="B261" s="8" t="s">
        <v>1265</v>
      </c>
      <c r="C261" s="8" t="s">
        <v>123</v>
      </c>
      <c r="D261" s="9">
        <v>5.5999999999999999E-3</v>
      </c>
      <c r="E261" s="12">
        <f>일위대가목록!E192</f>
        <v>0</v>
      </c>
      <c r="F261" s="13">
        <f>TRUNC(E261*D261,1)</f>
        <v>0</v>
      </c>
      <c r="G261" s="12">
        <f>일위대가목록!F192</f>
        <v>0</v>
      </c>
      <c r="H261" s="13">
        <f>TRUNC(G261*D261,1)</f>
        <v>0</v>
      </c>
      <c r="I261" s="12">
        <f>일위대가목록!G192</f>
        <v>0</v>
      </c>
      <c r="J261" s="13">
        <f>TRUNC(I261*D261,1)</f>
        <v>0</v>
      </c>
      <c r="K261" s="12">
        <f t="shared" si="47"/>
        <v>0</v>
      </c>
      <c r="L261" s="13">
        <f t="shared" si="47"/>
        <v>0</v>
      </c>
      <c r="M261" s="8" t="s">
        <v>52</v>
      </c>
      <c r="N261" s="2" t="s">
        <v>291</v>
      </c>
      <c r="O261" s="2" t="s">
        <v>1331</v>
      </c>
      <c r="P261" s="2" t="s">
        <v>62</v>
      </c>
      <c r="Q261" s="2" t="s">
        <v>63</v>
      </c>
      <c r="R261" s="2" t="s">
        <v>63</v>
      </c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2" t="s">
        <v>52</v>
      </c>
      <c r="AW261" s="2" t="s">
        <v>1406</v>
      </c>
      <c r="AX261" s="2" t="s">
        <v>52</v>
      </c>
      <c r="AY261" s="2" t="s">
        <v>52</v>
      </c>
    </row>
    <row r="262" spans="1:51" ht="30" customHeight="1">
      <c r="A262" s="8" t="s">
        <v>1350</v>
      </c>
      <c r="B262" s="8" t="s">
        <v>1334</v>
      </c>
      <c r="C262" s="8" t="s">
        <v>70</v>
      </c>
      <c r="D262" s="9">
        <v>0.28000000000000003</v>
      </c>
      <c r="E262" s="12">
        <f>일위대가목록!E197</f>
        <v>0</v>
      </c>
      <c r="F262" s="13">
        <f>TRUNC(E262*D262,1)</f>
        <v>0</v>
      </c>
      <c r="G262" s="12">
        <f>일위대가목록!F197</f>
        <v>80986</v>
      </c>
      <c r="H262" s="13">
        <f>TRUNC(G262*D262,1)</f>
        <v>22676</v>
      </c>
      <c r="I262" s="12">
        <f>일위대가목록!G197</f>
        <v>809</v>
      </c>
      <c r="J262" s="13">
        <f>TRUNC(I262*D262,1)</f>
        <v>226.5</v>
      </c>
      <c r="K262" s="12">
        <f t="shared" si="47"/>
        <v>81795</v>
      </c>
      <c r="L262" s="13">
        <f t="shared" si="47"/>
        <v>22902.5</v>
      </c>
      <c r="M262" s="8" t="s">
        <v>52</v>
      </c>
      <c r="N262" s="2" t="s">
        <v>291</v>
      </c>
      <c r="O262" s="2" t="s">
        <v>1383</v>
      </c>
      <c r="P262" s="2" t="s">
        <v>62</v>
      </c>
      <c r="Q262" s="2" t="s">
        <v>63</v>
      </c>
      <c r="R262" s="2" t="s">
        <v>63</v>
      </c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2" t="s">
        <v>52</v>
      </c>
      <c r="AW262" s="2" t="s">
        <v>1407</v>
      </c>
      <c r="AX262" s="2" t="s">
        <v>52</v>
      </c>
      <c r="AY262" s="2" t="s">
        <v>52</v>
      </c>
    </row>
    <row r="263" spans="1:51" ht="30" customHeight="1">
      <c r="A263" s="8" t="s">
        <v>995</v>
      </c>
      <c r="B263" s="8" t="s">
        <v>52</v>
      </c>
      <c r="C263" s="8" t="s">
        <v>52</v>
      </c>
      <c r="D263" s="9"/>
      <c r="E263" s="12"/>
      <c r="F263" s="13">
        <f>TRUNC(SUMIF(N259:N262, N258, F259:F262),0)</f>
        <v>18638</v>
      </c>
      <c r="G263" s="12"/>
      <c r="H263" s="13">
        <f>TRUNC(SUMIF(N259:N262, N258, H259:H262),0)</f>
        <v>22676</v>
      </c>
      <c r="I263" s="12"/>
      <c r="J263" s="13">
        <f>TRUNC(SUMIF(N259:N262, N258, J259:J262),0)</f>
        <v>226</v>
      </c>
      <c r="K263" s="12"/>
      <c r="L263" s="13">
        <f>F263+H263+J263</f>
        <v>41540</v>
      </c>
      <c r="M263" s="8" t="s">
        <v>52</v>
      </c>
      <c r="N263" s="2" t="s">
        <v>118</v>
      </c>
      <c r="O263" s="2" t="s">
        <v>118</v>
      </c>
      <c r="P263" s="2" t="s">
        <v>52</v>
      </c>
      <c r="Q263" s="2" t="s">
        <v>52</v>
      </c>
      <c r="R263" s="2" t="s">
        <v>52</v>
      </c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2" t="s">
        <v>52</v>
      </c>
      <c r="AW263" s="2" t="s">
        <v>52</v>
      </c>
      <c r="AX263" s="2" t="s">
        <v>52</v>
      </c>
      <c r="AY263" s="2" t="s">
        <v>52</v>
      </c>
    </row>
    <row r="264" spans="1:51" ht="30" customHeight="1">
      <c r="A264" s="9"/>
      <c r="B264" s="9"/>
      <c r="C264" s="9"/>
      <c r="D264" s="9"/>
      <c r="E264" s="12"/>
      <c r="F264" s="13"/>
      <c r="G264" s="12"/>
      <c r="H264" s="13"/>
      <c r="I264" s="12"/>
      <c r="J264" s="13"/>
      <c r="K264" s="12"/>
      <c r="L264" s="13"/>
      <c r="M264" s="9"/>
    </row>
    <row r="265" spans="1:51" ht="30" customHeight="1">
      <c r="A265" s="32" t="s">
        <v>1408</v>
      </c>
      <c r="B265" s="32"/>
      <c r="C265" s="32"/>
      <c r="D265" s="32"/>
      <c r="E265" s="33"/>
      <c r="F265" s="34"/>
      <c r="G265" s="33"/>
      <c r="H265" s="34"/>
      <c r="I265" s="33"/>
      <c r="J265" s="34"/>
      <c r="K265" s="33"/>
      <c r="L265" s="34"/>
      <c r="M265" s="32"/>
      <c r="N265" s="1" t="s">
        <v>294</v>
      </c>
    </row>
    <row r="266" spans="1:51" ht="30" customHeight="1">
      <c r="A266" s="8" t="s">
        <v>1339</v>
      </c>
      <c r="B266" s="8" t="s">
        <v>1364</v>
      </c>
      <c r="C266" s="8" t="s">
        <v>70</v>
      </c>
      <c r="D266" s="9">
        <v>0.495</v>
      </c>
      <c r="E266" s="12">
        <f>단가대비표!O101</f>
        <v>34540</v>
      </c>
      <c r="F266" s="13">
        <f>TRUNC(E266*D266,1)</f>
        <v>17097.3</v>
      </c>
      <c r="G266" s="12">
        <f>단가대비표!P101</f>
        <v>0</v>
      </c>
      <c r="H266" s="13">
        <f>TRUNC(G266*D266,1)</f>
        <v>0</v>
      </c>
      <c r="I266" s="12">
        <f>단가대비표!V101</f>
        <v>0</v>
      </c>
      <c r="J266" s="13">
        <f>TRUNC(I266*D266,1)</f>
        <v>0</v>
      </c>
      <c r="K266" s="12">
        <f t="shared" ref="K266:L269" si="48">TRUNC(E266+G266+I266,1)</f>
        <v>34540</v>
      </c>
      <c r="L266" s="13">
        <f t="shared" si="48"/>
        <v>17097.3</v>
      </c>
      <c r="M266" s="8" t="s">
        <v>52</v>
      </c>
      <c r="N266" s="2" t="s">
        <v>294</v>
      </c>
      <c r="O266" s="2" t="s">
        <v>1365</v>
      </c>
      <c r="P266" s="2" t="s">
        <v>63</v>
      </c>
      <c r="Q266" s="2" t="s">
        <v>63</v>
      </c>
      <c r="R266" s="2" t="s">
        <v>62</v>
      </c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2" t="s">
        <v>52</v>
      </c>
      <c r="AW266" s="2" t="s">
        <v>1410</v>
      </c>
      <c r="AX266" s="2" t="s">
        <v>52</v>
      </c>
      <c r="AY266" s="2" t="s">
        <v>52</v>
      </c>
    </row>
    <row r="267" spans="1:51" ht="30" customHeight="1">
      <c r="A267" s="8" t="s">
        <v>1395</v>
      </c>
      <c r="B267" s="8" t="s">
        <v>1396</v>
      </c>
      <c r="C267" s="8" t="s">
        <v>255</v>
      </c>
      <c r="D267" s="9">
        <v>2</v>
      </c>
      <c r="E267" s="12">
        <f>단가대비표!O24</f>
        <v>4000</v>
      </c>
      <c r="F267" s="13">
        <f>TRUNC(E267*D267,1)</f>
        <v>8000</v>
      </c>
      <c r="G267" s="12">
        <f>단가대비표!P24</f>
        <v>0</v>
      </c>
      <c r="H267" s="13">
        <f>TRUNC(G267*D267,1)</f>
        <v>0</v>
      </c>
      <c r="I267" s="12">
        <f>단가대비표!V24</f>
        <v>0</v>
      </c>
      <c r="J267" s="13">
        <f>TRUNC(I267*D267,1)</f>
        <v>0</v>
      </c>
      <c r="K267" s="12">
        <f t="shared" si="48"/>
        <v>4000</v>
      </c>
      <c r="L267" s="13">
        <f t="shared" si="48"/>
        <v>8000</v>
      </c>
      <c r="M267" s="8" t="s">
        <v>1397</v>
      </c>
      <c r="N267" s="2" t="s">
        <v>294</v>
      </c>
      <c r="O267" s="2" t="s">
        <v>1398</v>
      </c>
      <c r="P267" s="2" t="s">
        <v>63</v>
      </c>
      <c r="Q267" s="2" t="s">
        <v>63</v>
      </c>
      <c r="R267" s="2" t="s">
        <v>62</v>
      </c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2" t="s">
        <v>52</v>
      </c>
      <c r="AW267" s="2" t="s">
        <v>1411</v>
      </c>
      <c r="AX267" s="2" t="s">
        <v>52</v>
      </c>
      <c r="AY267" s="2" t="s">
        <v>52</v>
      </c>
    </row>
    <row r="268" spans="1:51" ht="30" customHeight="1">
      <c r="A268" s="8" t="s">
        <v>1330</v>
      </c>
      <c r="B268" s="8" t="s">
        <v>1265</v>
      </c>
      <c r="C268" s="8" t="s">
        <v>123</v>
      </c>
      <c r="D268" s="9">
        <v>8.9999999999999993E-3</v>
      </c>
      <c r="E268" s="12">
        <f>일위대가목록!E192</f>
        <v>0</v>
      </c>
      <c r="F268" s="13">
        <f>TRUNC(E268*D268,1)</f>
        <v>0</v>
      </c>
      <c r="G268" s="12">
        <f>일위대가목록!F192</f>
        <v>0</v>
      </c>
      <c r="H268" s="13">
        <f>TRUNC(G268*D268,1)</f>
        <v>0</v>
      </c>
      <c r="I268" s="12">
        <f>일위대가목록!G192</f>
        <v>0</v>
      </c>
      <c r="J268" s="13">
        <f>TRUNC(I268*D268,1)</f>
        <v>0</v>
      </c>
      <c r="K268" s="12">
        <f t="shared" si="48"/>
        <v>0</v>
      </c>
      <c r="L268" s="13">
        <f t="shared" si="48"/>
        <v>0</v>
      </c>
      <c r="M268" s="8" t="s">
        <v>52</v>
      </c>
      <c r="N268" s="2" t="s">
        <v>294</v>
      </c>
      <c r="O268" s="2" t="s">
        <v>1331</v>
      </c>
      <c r="P268" s="2" t="s">
        <v>62</v>
      </c>
      <c r="Q268" s="2" t="s">
        <v>63</v>
      </c>
      <c r="R268" s="2" t="s">
        <v>63</v>
      </c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2" t="s">
        <v>52</v>
      </c>
      <c r="AW268" s="2" t="s">
        <v>1412</v>
      </c>
      <c r="AX268" s="2" t="s">
        <v>52</v>
      </c>
      <c r="AY268" s="2" t="s">
        <v>52</v>
      </c>
    </row>
    <row r="269" spans="1:51" ht="30" customHeight="1">
      <c r="A269" s="8" t="s">
        <v>1350</v>
      </c>
      <c r="B269" s="8" t="s">
        <v>1334</v>
      </c>
      <c r="C269" s="8" t="s">
        <v>70</v>
      </c>
      <c r="D269" s="9">
        <v>0.45</v>
      </c>
      <c r="E269" s="12">
        <f>일위대가목록!E197</f>
        <v>0</v>
      </c>
      <c r="F269" s="13">
        <f>TRUNC(E269*D269,1)</f>
        <v>0</v>
      </c>
      <c r="G269" s="12">
        <f>일위대가목록!F197</f>
        <v>80986</v>
      </c>
      <c r="H269" s="13">
        <f>TRUNC(G269*D269,1)</f>
        <v>36443.699999999997</v>
      </c>
      <c r="I269" s="12">
        <f>일위대가목록!G197</f>
        <v>809</v>
      </c>
      <c r="J269" s="13">
        <f>TRUNC(I269*D269,1)</f>
        <v>364</v>
      </c>
      <c r="K269" s="12">
        <f t="shared" si="48"/>
        <v>81795</v>
      </c>
      <c r="L269" s="13">
        <f t="shared" si="48"/>
        <v>36807.699999999997</v>
      </c>
      <c r="M269" s="8" t="s">
        <v>52</v>
      </c>
      <c r="N269" s="2" t="s">
        <v>294</v>
      </c>
      <c r="O269" s="2" t="s">
        <v>1383</v>
      </c>
      <c r="P269" s="2" t="s">
        <v>62</v>
      </c>
      <c r="Q269" s="2" t="s">
        <v>63</v>
      </c>
      <c r="R269" s="2" t="s">
        <v>63</v>
      </c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2" t="s">
        <v>52</v>
      </c>
      <c r="AW269" s="2" t="s">
        <v>1413</v>
      </c>
      <c r="AX269" s="2" t="s">
        <v>52</v>
      </c>
      <c r="AY269" s="2" t="s">
        <v>52</v>
      </c>
    </row>
    <row r="270" spans="1:51" ht="30" customHeight="1">
      <c r="A270" s="8" t="s">
        <v>995</v>
      </c>
      <c r="B270" s="8" t="s">
        <v>52</v>
      </c>
      <c r="C270" s="8" t="s">
        <v>52</v>
      </c>
      <c r="D270" s="9"/>
      <c r="E270" s="12"/>
      <c r="F270" s="13">
        <f>TRUNC(SUMIF(N266:N269, N265, F266:F269),0)</f>
        <v>25097</v>
      </c>
      <c r="G270" s="12"/>
      <c r="H270" s="13">
        <f>TRUNC(SUMIF(N266:N269, N265, H266:H269),0)</f>
        <v>36443</v>
      </c>
      <c r="I270" s="12"/>
      <c r="J270" s="13">
        <f>TRUNC(SUMIF(N266:N269, N265, J266:J269),0)</f>
        <v>364</v>
      </c>
      <c r="K270" s="12"/>
      <c r="L270" s="13">
        <f>F270+H270+J270</f>
        <v>61904</v>
      </c>
      <c r="M270" s="8" t="s">
        <v>52</v>
      </c>
      <c r="N270" s="2" t="s">
        <v>118</v>
      </c>
      <c r="O270" s="2" t="s">
        <v>118</v>
      </c>
      <c r="P270" s="2" t="s">
        <v>52</v>
      </c>
      <c r="Q270" s="2" t="s">
        <v>52</v>
      </c>
      <c r="R270" s="2" t="s">
        <v>52</v>
      </c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2" t="s">
        <v>52</v>
      </c>
      <c r="AW270" s="2" t="s">
        <v>52</v>
      </c>
      <c r="AX270" s="2" t="s">
        <v>52</v>
      </c>
      <c r="AY270" s="2" t="s">
        <v>52</v>
      </c>
    </row>
    <row r="271" spans="1:51" ht="30" customHeight="1">
      <c r="A271" s="9"/>
      <c r="B271" s="9"/>
      <c r="C271" s="9"/>
      <c r="D271" s="9"/>
      <c r="E271" s="12"/>
      <c r="F271" s="13"/>
      <c r="G271" s="12"/>
      <c r="H271" s="13"/>
      <c r="I271" s="12"/>
      <c r="J271" s="13"/>
      <c r="K271" s="12"/>
      <c r="L271" s="13"/>
      <c r="M271" s="9"/>
    </row>
    <row r="272" spans="1:51" ht="30" customHeight="1">
      <c r="A272" s="32" t="s">
        <v>1414</v>
      </c>
      <c r="B272" s="32"/>
      <c r="C272" s="32"/>
      <c r="D272" s="32"/>
      <c r="E272" s="33"/>
      <c r="F272" s="34"/>
      <c r="G272" s="33"/>
      <c r="H272" s="34"/>
      <c r="I272" s="33"/>
      <c r="J272" s="34"/>
      <c r="K272" s="33"/>
      <c r="L272" s="34"/>
      <c r="M272" s="32"/>
      <c r="N272" s="1" t="s">
        <v>298</v>
      </c>
    </row>
    <row r="273" spans="1:51" ht="30" customHeight="1">
      <c r="A273" s="8" t="s">
        <v>1339</v>
      </c>
      <c r="B273" s="8" t="s">
        <v>1416</v>
      </c>
      <c r="C273" s="8" t="s">
        <v>70</v>
      </c>
      <c r="D273" s="9">
        <v>0.13200000000000001</v>
      </c>
      <c r="E273" s="12">
        <f>단가대비표!O105</f>
        <v>79000</v>
      </c>
      <c r="F273" s="13">
        <f>TRUNC(E273*D273,1)</f>
        <v>10428</v>
      </c>
      <c r="G273" s="12">
        <f>단가대비표!P105</f>
        <v>0</v>
      </c>
      <c r="H273" s="13">
        <f>TRUNC(G273*D273,1)</f>
        <v>0</v>
      </c>
      <c r="I273" s="12">
        <f>단가대비표!V105</f>
        <v>0</v>
      </c>
      <c r="J273" s="13">
        <f>TRUNC(I273*D273,1)</f>
        <v>0</v>
      </c>
      <c r="K273" s="12">
        <f t="shared" ref="K273:L276" si="49">TRUNC(E273+G273+I273,1)</f>
        <v>79000</v>
      </c>
      <c r="L273" s="13">
        <f t="shared" si="49"/>
        <v>10428</v>
      </c>
      <c r="M273" s="8" t="s">
        <v>52</v>
      </c>
      <c r="N273" s="2" t="s">
        <v>298</v>
      </c>
      <c r="O273" s="2" t="s">
        <v>1417</v>
      </c>
      <c r="P273" s="2" t="s">
        <v>63</v>
      </c>
      <c r="Q273" s="2" t="s">
        <v>63</v>
      </c>
      <c r="R273" s="2" t="s">
        <v>62</v>
      </c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2" t="s">
        <v>52</v>
      </c>
      <c r="AW273" s="2" t="s">
        <v>1418</v>
      </c>
      <c r="AX273" s="2" t="s">
        <v>52</v>
      </c>
      <c r="AY273" s="2" t="s">
        <v>52</v>
      </c>
    </row>
    <row r="274" spans="1:51" ht="30" customHeight="1">
      <c r="A274" s="8" t="s">
        <v>1395</v>
      </c>
      <c r="B274" s="8" t="s">
        <v>1396</v>
      </c>
      <c r="C274" s="8" t="s">
        <v>255</v>
      </c>
      <c r="D274" s="9">
        <v>1</v>
      </c>
      <c r="E274" s="12">
        <f>단가대비표!O24</f>
        <v>4000</v>
      </c>
      <c r="F274" s="13">
        <f>TRUNC(E274*D274,1)</f>
        <v>4000</v>
      </c>
      <c r="G274" s="12">
        <f>단가대비표!P24</f>
        <v>0</v>
      </c>
      <c r="H274" s="13">
        <f>TRUNC(G274*D274,1)</f>
        <v>0</v>
      </c>
      <c r="I274" s="12">
        <f>단가대비표!V24</f>
        <v>0</v>
      </c>
      <c r="J274" s="13">
        <f>TRUNC(I274*D274,1)</f>
        <v>0</v>
      </c>
      <c r="K274" s="12">
        <f t="shared" si="49"/>
        <v>4000</v>
      </c>
      <c r="L274" s="13">
        <f t="shared" si="49"/>
        <v>4000</v>
      </c>
      <c r="M274" s="8" t="s">
        <v>52</v>
      </c>
      <c r="N274" s="2" t="s">
        <v>298</v>
      </c>
      <c r="O274" s="2" t="s">
        <v>1398</v>
      </c>
      <c r="P274" s="2" t="s">
        <v>63</v>
      </c>
      <c r="Q274" s="2" t="s">
        <v>63</v>
      </c>
      <c r="R274" s="2" t="s">
        <v>62</v>
      </c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2" t="s">
        <v>52</v>
      </c>
      <c r="AW274" s="2" t="s">
        <v>1419</v>
      </c>
      <c r="AX274" s="2" t="s">
        <v>52</v>
      </c>
      <c r="AY274" s="2" t="s">
        <v>52</v>
      </c>
    </row>
    <row r="275" spans="1:51" ht="30" customHeight="1">
      <c r="A275" s="8" t="s">
        <v>1330</v>
      </c>
      <c r="B275" s="8" t="s">
        <v>1265</v>
      </c>
      <c r="C275" s="8" t="s">
        <v>123</v>
      </c>
      <c r="D275" s="9">
        <v>2.3999999999999998E-3</v>
      </c>
      <c r="E275" s="12">
        <f>일위대가목록!E192</f>
        <v>0</v>
      </c>
      <c r="F275" s="13">
        <f>TRUNC(E275*D275,1)</f>
        <v>0</v>
      </c>
      <c r="G275" s="12">
        <f>일위대가목록!F192</f>
        <v>0</v>
      </c>
      <c r="H275" s="13">
        <f>TRUNC(G275*D275,1)</f>
        <v>0</v>
      </c>
      <c r="I275" s="12">
        <f>일위대가목록!G192</f>
        <v>0</v>
      </c>
      <c r="J275" s="13">
        <f>TRUNC(I275*D275,1)</f>
        <v>0</v>
      </c>
      <c r="K275" s="12">
        <f t="shared" si="49"/>
        <v>0</v>
      </c>
      <c r="L275" s="13">
        <f t="shared" si="49"/>
        <v>0</v>
      </c>
      <c r="M275" s="8" t="s">
        <v>52</v>
      </c>
      <c r="N275" s="2" t="s">
        <v>298</v>
      </c>
      <c r="O275" s="2" t="s">
        <v>1331</v>
      </c>
      <c r="P275" s="2" t="s">
        <v>62</v>
      </c>
      <c r="Q275" s="2" t="s">
        <v>63</v>
      </c>
      <c r="R275" s="2" t="s">
        <v>63</v>
      </c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2" t="s">
        <v>52</v>
      </c>
      <c r="AW275" s="2" t="s">
        <v>1420</v>
      </c>
      <c r="AX275" s="2" t="s">
        <v>52</v>
      </c>
      <c r="AY275" s="2" t="s">
        <v>52</v>
      </c>
    </row>
    <row r="276" spans="1:51" ht="30" customHeight="1">
      <c r="A276" s="8" t="s">
        <v>1350</v>
      </c>
      <c r="B276" s="8" t="s">
        <v>1334</v>
      </c>
      <c r="C276" s="8" t="s">
        <v>70</v>
      </c>
      <c r="D276" s="9">
        <v>0.12</v>
      </c>
      <c r="E276" s="12">
        <f>일위대가목록!E197</f>
        <v>0</v>
      </c>
      <c r="F276" s="13">
        <f>TRUNC(E276*D276,1)</f>
        <v>0</v>
      </c>
      <c r="G276" s="12">
        <f>일위대가목록!F197</f>
        <v>80986</v>
      </c>
      <c r="H276" s="13">
        <f>TRUNC(G276*D276,1)</f>
        <v>9718.2999999999993</v>
      </c>
      <c r="I276" s="12">
        <f>일위대가목록!G197</f>
        <v>809</v>
      </c>
      <c r="J276" s="13">
        <f>TRUNC(I276*D276,1)</f>
        <v>97</v>
      </c>
      <c r="K276" s="12">
        <f t="shared" si="49"/>
        <v>81795</v>
      </c>
      <c r="L276" s="13">
        <f t="shared" si="49"/>
        <v>9815.2999999999993</v>
      </c>
      <c r="M276" s="8" t="s">
        <v>52</v>
      </c>
      <c r="N276" s="2" t="s">
        <v>298</v>
      </c>
      <c r="O276" s="2" t="s">
        <v>1383</v>
      </c>
      <c r="P276" s="2" t="s">
        <v>62</v>
      </c>
      <c r="Q276" s="2" t="s">
        <v>63</v>
      </c>
      <c r="R276" s="2" t="s">
        <v>63</v>
      </c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2" t="s">
        <v>52</v>
      </c>
      <c r="AW276" s="2" t="s">
        <v>1421</v>
      </c>
      <c r="AX276" s="2" t="s">
        <v>52</v>
      </c>
      <c r="AY276" s="2" t="s">
        <v>52</v>
      </c>
    </row>
    <row r="277" spans="1:51" ht="30" customHeight="1">
      <c r="A277" s="8" t="s">
        <v>995</v>
      </c>
      <c r="B277" s="8" t="s">
        <v>52</v>
      </c>
      <c r="C277" s="8" t="s">
        <v>52</v>
      </c>
      <c r="D277" s="9"/>
      <c r="E277" s="12"/>
      <c r="F277" s="13">
        <f>TRUNC(SUMIF(N273:N276, N272, F273:F276),0)</f>
        <v>14428</v>
      </c>
      <c r="G277" s="12"/>
      <c r="H277" s="13">
        <f>TRUNC(SUMIF(N273:N276, N272, H273:H276),0)</f>
        <v>9718</v>
      </c>
      <c r="I277" s="12"/>
      <c r="J277" s="13">
        <f>TRUNC(SUMIF(N273:N276, N272, J273:J276),0)</f>
        <v>97</v>
      </c>
      <c r="K277" s="12"/>
      <c r="L277" s="13">
        <f>F277+H277+J277</f>
        <v>24243</v>
      </c>
      <c r="M277" s="8" t="s">
        <v>52</v>
      </c>
      <c r="N277" s="2" t="s">
        <v>118</v>
      </c>
      <c r="O277" s="2" t="s">
        <v>118</v>
      </c>
      <c r="P277" s="2" t="s">
        <v>52</v>
      </c>
      <c r="Q277" s="2" t="s">
        <v>52</v>
      </c>
      <c r="R277" s="2" t="s">
        <v>52</v>
      </c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2" t="s">
        <v>52</v>
      </c>
      <c r="AW277" s="2" t="s">
        <v>52</v>
      </c>
      <c r="AX277" s="2" t="s">
        <v>52</v>
      </c>
      <c r="AY277" s="2" t="s">
        <v>52</v>
      </c>
    </row>
    <row r="278" spans="1:51" ht="30" customHeight="1">
      <c r="A278" s="9"/>
      <c r="B278" s="9"/>
      <c r="C278" s="9"/>
      <c r="D278" s="9"/>
      <c r="E278" s="12"/>
      <c r="F278" s="13"/>
      <c r="G278" s="12"/>
      <c r="H278" s="13"/>
      <c r="I278" s="12"/>
      <c r="J278" s="13"/>
      <c r="K278" s="12"/>
      <c r="L278" s="13"/>
      <c r="M278" s="9"/>
    </row>
    <row r="279" spans="1:51" ht="30" customHeight="1">
      <c r="A279" s="32" t="s">
        <v>1422</v>
      </c>
      <c r="B279" s="32"/>
      <c r="C279" s="32"/>
      <c r="D279" s="32"/>
      <c r="E279" s="33"/>
      <c r="F279" s="34"/>
      <c r="G279" s="33"/>
      <c r="H279" s="34"/>
      <c r="I279" s="33"/>
      <c r="J279" s="34"/>
      <c r="K279" s="33"/>
      <c r="L279" s="34"/>
      <c r="M279" s="32"/>
      <c r="N279" s="1" t="s">
        <v>301</v>
      </c>
    </row>
    <row r="280" spans="1:51" ht="30" customHeight="1">
      <c r="A280" s="8" t="s">
        <v>1339</v>
      </c>
      <c r="B280" s="8" t="s">
        <v>1424</v>
      </c>
      <c r="C280" s="8" t="s">
        <v>70</v>
      </c>
      <c r="D280" s="9">
        <v>0.11</v>
      </c>
      <c r="E280" s="12">
        <f>단가대비표!O109</f>
        <v>65000</v>
      </c>
      <c r="F280" s="13">
        <f>TRUNC(E280*D280,1)</f>
        <v>7150</v>
      </c>
      <c r="G280" s="12">
        <f>단가대비표!P109</f>
        <v>0</v>
      </c>
      <c r="H280" s="13">
        <f>TRUNC(G280*D280,1)</f>
        <v>0</v>
      </c>
      <c r="I280" s="12">
        <f>단가대비표!V109</f>
        <v>0</v>
      </c>
      <c r="J280" s="13">
        <f>TRUNC(I280*D280,1)</f>
        <v>0</v>
      </c>
      <c r="K280" s="12">
        <f t="shared" ref="K280:L282" si="50">TRUNC(E280+G280+I280,1)</f>
        <v>65000</v>
      </c>
      <c r="L280" s="13">
        <f t="shared" si="50"/>
        <v>7150</v>
      </c>
      <c r="M280" s="8" t="s">
        <v>52</v>
      </c>
      <c r="N280" s="2" t="s">
        <v>301</v>
      </c>
      <c r="O280" s="2" t="s">
        <v>1425</v>
      </c>
      <c r="P280" s="2" t="s">
        <v>63</v>
      </c>
      <c r="Q280" s="2" t="s">
        <v>63</v>
      </c>
      <c r="R280" s="2" t="s">
        <v>62</v>
      </c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2" t="s">
        <v>52</v>
      </c>
      <c r="AW280" s="2" t="s">
        <v>1426</v>
      </c>
      <c r="AX280" s="2" t="s">
        <v>52</v>
      </c>
      <c r="AY280" s="2" t="s">
        <v>52</v>
      </c>
    </row>
    <row r="281" spans="1:51" ht="30" customHeight="1">
      <c r="A281" s="8" t="s">
        <v>1343</v>
      </c>
      <c r="B281" s="8" t="s">
        <v>1265</v>
      </c>
      <c r="C281" s="8" t="s">
        <v>123</v>
      </c>
      <c r="D281" s="9">
        <v>1.1000000000000001E-3</v>
      </c>
      <c r="E281" s="12">
        <f>일위대가목록!E194</f>
        <v>0</v>
      </c>
      <c r="F281" s="13">
        <f>TRUNC(E281*D281,1)</f>
        <v>0</v>
      </c>
      <c r="G281" s="12">
        <f>일위대가목록!F194</f>
        <v>0</v>
      </c>
      <c r="H281" s="13">
        <f>TRUNC(G281*D281,1)</f>
        <v>0</v>
      </c>
      <c r="I281" s="12">
        <f>일위대가목록!G194</f>
        <v>0</v>
      </c>
      <c r="J281" s="13">
        <f>TRUNC(I281*D281,1)</f>
        <v>0</v>
      </c>
      <c r="K281" s="12">
        <f t="shared" si="50"/>
        <v>0</v>
      </c>
      <c r="L281" s="13">
        <f t="shared" si="50"/>
        <v>0</v>
      </c>
      <c r="M281" s="8" t="s">
        <v>52</v>
      </c>
      <c r="N281" s="2" t="s">
        <v>301</v>
      </c>
      <c r="O281" s="2" t="s">
        <v>1344</v>
      </c>
      <c r="P281" s="2" t="s">
        <v>62</v>
      </c>
      <c r="Q281" s="2" t="s">
        <v>63</v>
      </c>
      <c r="R281" s="2" t="s">
        <v>63</v>
      </c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2" t="s">
        <v>52</v>
      </c>
      <c r="AW281" s="2" t="s">
        <v>1427</v>
      </c>
      <c r="AX281" s="2" t="s">
        <v>52</v>
      </c>
      <c r="AY281" s="2" t="s">
        <v>52</v>
      </c>
    </row>
    <row r="282" spans="1:51" ht="30" customHeight="1">
      <c r="A282" s="8" t="s">
        <v>1428</v>
      </c>
      <c r="B282" s="8" t="s">
        <v>1429</v>
      </c>
      <c r="C282" s="8" t="s">
        <v>255</v>
      </c>
      <c r="D282" s="9">
        <v>1</v>
      </c>
      <c r="E282" s="12">
        <f>일위대가목록!E198</f>
        <v>0</v>
      </c>
      <c r="F282" s="13">
        <f>TRUNC(E282*D282,1)</f>
        <v>0</v>
      </c>
      <c r="G282" s="12">
        <f>일위대가목록!F198</f>
        <v>9167</v>
      </c>
      <c r="H282" s="13">
        <f>TRUNC(G282*D282,1)</f>
        <v>9167</v>
      </c>
      <c r="I282" s="12">
        <f>일위대가목록!G198</f>
        <v>183</v>
      </c>
      <c r="J282" s="13">
        <f>TRUNC(I282*D282,1)</f>
        <v>183</v>
      </c>
      <c r="K282" s="12">
        <f t="shared" si="50"/>
        <v>9350</v>
      </c>
      <c r="L282" s="13">
        <f t="shared" si="50"/>
        <v>9350</v>
      </c>
      <c r="M282" s="8" t="s">
        <v>52</v>
      </c>
      <c r="N282" s="2" t="s">
        <v>301</v>
      </c>
      <c r="O282" s="2" t="s">
        <v>1430</v>
      </c>
      <c r="P282" s="2" t="s">
        <v>62</v>
      </c>
      <c r="Q282" s="2" t="s">
        <v>63</v>
      </c>
      <c r="R282" s="2" t="s">
        <v>63</v>
      </c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2" t="s">
        <v>52</v>
      </c>
      <c r="AW282" s="2" t="s">
        <v>1431</v>
      </c>
      <c r="AX282" s="2" t="s">
        <v>52</v>
      </c>
      <c r="AY282" s="2" t="s">
        <v>52</v>
      </c>
    </row>
    <row r="283" spans="1:51" ht="30" customHeight="1">
      <c r="A283" s="8" t="s">
        <v>995</v>
      </c>
      <c r="B283" s="8" t="s">
        <v>52</v>
      </c>
      <c r="C283" s="8" t="s">
        <v>52</v>
      </c>
      <c r="D283" s="9"/>
      <c r="E283" s="12"/>
      <c r="F283" s="13">
        <f>TRUNC(SUMIF(N280:N282, N279, F280:F282),0)</f>
        <v>7150</v>
      </c>
      <c r="G283" s="12"/>
      <c r="H283" s="13">
        <f>TRUNC(SUMIF(N280:N282, N279, H280:H282),0)</f>
        <v>9167</v>
      </c>
      <c r="I283" s="12"/>
      <c r="J283" s="13">
        <f>TRUNC(SUMIF(N280:N282, N279, J280:J282),0)</f>
        <v>183</v>
      </c>
      <c r="K283" s="12"/>
      <c r="L283" s="13">
        <f>F283+H283+J283</f>
        <v>16500</v>
      </c>
      <c r="M283" s="8" t="s">
        <v>52</v>
      </c>
      <c r="N283" s="2" t="s">
        <v>118</v>
      </c>
      <c r="O283" s="2" t="s">
        <v>118</v>
      </c>
      <c r="P283" s="2" t="s">
        <v>52</v>
      </c>
      <c r="Q283" s="2" t="s">
        <v>52</v>
      </c>
      <c r="R283" s="2" t="s">
        <v>52</v>
      </c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2" t="s">
        <v>52</v>
      </c>
      <c r="AW283" s="2" t="s">
        <v>52</v>
      </c>
      <c r="AX283" s="2" t="s">
        <v>52</v>
      </c>
      <c r="AY283" s="2" t="s">
        <v>52</v>
      </c>
    </row>
    <row r="284" spans="1:51" ht="30" customHeight="1">
      <c r="A284" s="9"/>
      <c r="B284" s="9"/>
      <c r="C284" s="9"/>
      <c r="D284" s="9"/>
      <c r="E284" s="12"/>
      <c r="F284" s="13"/>
      <c r="G284" s="12"/>
      <c r="H284" s="13"/>
      <c r="I284" s="12"/>
      <c r="J284" s="13"/>
      <c r="K284" s="12"/>
      <c r="L284" s="13"/>
      <c r="M284" s="9"/>
    </row>
    <row r="285" spans="1:51" ht="30" customHeight="1">
      <c r="A285" s="32" t="s">
        <v>1432</v>
      </c>
      <c r="B285" s="32"/>
      <c r="C285" s="32"/>
      <c r="D285" s="32"/>
      <c r="E285" s="33"/>
      <c r="F285" s="34"/>
      <c r="G285" s="33"/>
      <c r="H285" s="34"/>
      <c r="I285" s="33"/>
      <c r="J285" s="34"/>
      <c r="K285" s="33"/>
      <c r="L285" s="34"/>
      <c r="M285" s="32"/>
      <c r="N285" s="1" t="s">
        <v>305</v>
      </c>
    </row>
    <row r="286" spans="1:51" ht="30" customHeight="1">
      <c r="A286" s="8" t="s">
        <v>1339</v>
      </c>
      <c r="B286" s="8" t="s">
        <v>1434</v>
      </c>
      <c r="C286" s="8" t="s">
        <v>70</v>
      </c>
      <c r="D286" s="9">
        <v>0.11</v>
      </c>
      <c r="E286" s="12">
        <f>단가대비표!O104</f>
        <v>80300</v>
      </c>
      <c r="F286" s="13">
        <f>TRUNC(E286*D286,1)</f>
        <v>8833</v>
      </c>
      <c r="G286" s="12">
        <f>단가대비표!P104</f>
        <v>0</v>
      </c>
      <c r="H286" s="13">
        <f>TRUNC(G286*D286,1)</f>
        <v>0</v>
      </c>
      <c r="I286" s="12">
        <f>단가대비표!V104</f>
        <v>0</v>
      </c>
      <c r="J286" s="13">
        <f>TRUNC(I286*D286,1)</f>
        <v>0</v>
      </c>
      <c r="K286" s="12">
        <f t="shared" ref="K286:L288" si="51">TRUNC(E286+G286+I286,1)</f>
        <v>80300</v>
      </c>
      <c r="L286" s="13">
        <f t="shared" si="51"/>
        <v>8833</v>
      </c>
      <c r="M286" s="8" t="s">
        <v>52</v>
      </c>
      <c r="N286" s="2" t="s">
        <v>305</v>
      </c>
      <c r="O286" s="2" t="s">
        <v>1435</v>
      </c>
      <c r="P286" s="2" t="s">
        <v>63</v>
      </c>
      <c r="Q286" s="2" t="s">
        <v>63</v>
      </c>
      <c r="R286" s="2" t="s">
        <v>62</v>
      </c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2" t="s">
        <v>52</v>
      </c>
      <c r="AW286" s="2" t="s">
        <v>1436</v>
      </c>
      <c r="AX286" s="2" t="s">
        <v>52</v>
      </c>
      <c r="AY286" s="2" t="s">
        <v>52</v>
      </c>
    </row>
    <row r="287" spans="1:51" ht="30" customHeight="1">
      <c r="A287" s="8" t="s">
        <v>1330</v>
      </c>
      <c r="B287" s="8" t="s">
        <v>1265</v>
      </c>
      <c r="C287" s="8" t="s">
        <v>123</v>
      </c>
      <c r="D287" s="9">
        <v>2E-3</v>
      </c>
      <c r="E287" s="12">
        <f>일위대가목록!E192</f>
        <v>0</v>
      </c>
      <c r="F287" s="13">
        <f>TRUNC(E287*D287,1)</f>
        <v>0</v>
      </c>
      <c r="G287" s="12">
        <f>일위대가목록!F192</f>
        <v>0</v>
      </c>
      <c r="H287" s="13">
        <f>TRUNC(G287*D287,1)</f>
        <v>0</v>
      </c>
      <c r="I287" s="12">
        <f>일위대가목록!G192</f>
        <v>0</v>
      </c>
      <c r="J287" s="13">
        <f>TRUNC(I287*D287,1)</f>
        <v>0</v>
      </c>
      <c r="K287" s="12">
        <f t="shared" si="51"/>
        <v>0</v>
      </c>
      <c r="L287" s="13">
        <f t="shared" si="51"/>
        <v>0</v>
      </c>
      <c r="M287" s="8" t="s">
        <v>52</v>
      </c>
      <c r="N287" s="2" t="s">
        <v>305</v>
      </c>
      <c r="O287" s="2" t="s">
        <v>1331</v>
      </c>
      <c r="P287" s="2" t="s">
        <v>62</v>
      </c>
      <c r="Q287" s="2" t="s">
        <v>63</v>
      </c>
      <c r="R287" s="2" t="s">
        <v>63</v>
      </c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2" t="s">
        <v>52</v>
      </c>
      <c r="AW287" s="2" t="s">
        <v>1437</v>
      </c>
      <c r="AX287" s="2" t="s">
        <v>52</v>
      </c>
      <c r="AY287" s="2" t="s">
        <v>52</v>
      </c>
    </row>
    <row r="288" spans="1:51" ht="30" customHeight="1">
      <c r="A288" s="8" t="s">
        <v>1350</v>
      </c>
      <c r="B288" s="8" t="s">
        <v>1334</v>
      </c>
      <c r="C288" s="8" t="s">
        <v>70</v>
      </c>
      <c r="D288" s="9">
        <v>0.1</v>
      </c>
      <c r="E288" s="12">
        <f>일위대가목록!E197</f>
        <v>0</v>
      </c>
      <c r="F288" s="13">
        <f>TRUNC(E288*D288,1)</f>
        <v>0</v>
      </c>
      <c r="G288" s="12">
        <f>일위대가목록!F197</f>
        <v>80986</v>
      </c>
      <c r="H288" s="13">
        <f>TRUNC(G288*D288,1)</f>
        <v>8098.6</v>
      </c>
      <c r="I288" s="12">
        <f>일위대가목록!G197</f>
        <v>809</v>
      </c>
      <c r="J288" s="13">
        <f>TRUNC(I288*D288,1)</f>
        <v>80.900000000000006</v>
      </c>
      <c r="K288" s="12">
        <f t="shared" si="51"/>
        <v>81795</v>
      </c>
      <c r="L288" s="13">
        <f t="shared" si="51"/>
        <v>8179.5</v>
      </c>
      <c r="M288" s="8" t="s">
        <v>52</v>
      </c>
      <c r="N288" s="2" t="s">
        <v>305</v>
      </c>
      <c r="O288" s="2" t="s">
        <v>1383</v>
      </c>
      <c r="P288" s="2" t="s">
        <v>62</v>
      </c>
      <c r="Q288" s="2" t="s">
        <v>63</v>
      </c>
      <c r="R288" s="2" t="s">
        <v>63</v>
      </c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2" t="s">
        <v>52</v>
      </c>
      <c r="AW288" s="2" t="s">
        <v>1438</v>
      </c>
      <c r="AX288" s="2" t="s">
        <v>52</v>
      </c>
      <c r="AY288" s="2" t="s">
        <v>52</v>
      </c>
    </row>
    <row r="289" spans="1:51" ht="30" customHeight="1">
      <c r="A289" s="8" t="s">
        <v>995</v>
      </c>
      <c r="B289" s="8" t="s">
        <v>52</v>
      </c>
      <c r="C289" s="8" t="s">
        <v>52</v>
      </c>
      <c r="D289" s="9"/>
      <c r="E289" s="12"/>
      <c r="F289" s="13">
        <f>TRUNC(SUMIF(N286:N288, N285, F286:F288),0)</f>
        <v>8833</v>
      </c>
      <c r="G289" s="12"/>
      <c r="H289" s="13">
        <f>TRUNC(SUMIF(N286:N288, N285, H286:H288),0)</f>
        <v>8098</v>
      </c>
      <c r="I289" s="12"/>
      <c r="J289" s="13">
        <f>TRUNC(SUMIF(N286:N288, N285, J286:J288),0)</f>
        <v>80</v>
      </c>
      <c r="K289" s="12"/>
      <c r="L289" s="13">
        <f>F289+H289+J289</f>
        <v>17011</v>
      </c>
      <c r="M289" s="8" t="s">
        <v>52</v>
      </c>
      <c r="N289" s="2" t="s">
        <v>118</v>
      </c>
      <c r="O289" s="2" t="s">
        <v>118</v>
      </c>
      <c r="P289" s="2" t="s">
        <v>52</v>
      </c>
      <c r="Q289" s="2" t="s">
        <v>52</v>
      </c>
      <c r="R289" s="2" t="s">
        <v>52</v>
      </c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2" t="s">
        <v>52</v>
      </c>
      <c r="AW289" s="2" t="s">
        <v>52</v>
      </c>
      <c r="AX289" s="2" t="s">
        <v>52</v>
      </c>
      <c r="AY289" s="2" t="s">
        <v>52</v>
      </c>
    </row>
    <row r="290" spans="1:51" ht="30" customHeight="1">
      <c r="A290" s="9"/>
      <c r="B290" s="9"/>
      <c r="C290" s="9"/>
      <c r="D290" s="9"/>
      <c r="E290" s="12"/>
      <c r="F290" s="13"/>
      <c r="G290" s="12"/>
      <c r="H290" s="13"/>
      <c r="I290" s="12"/>
      <c r="J290" s="13"/>
      <c r="K290" s="12"/>
      <c r="L290" s="13"/>
      <c r="M290" s="9"/>
    </row>
    <row r="291" spans="1:51" ht="30" customHeight="1">
      <c r="A291" s="32" t="s">
        <v>1439</v>
      </c>
      <c r="B291" s="32"/>
      <c r="C291" s="32"/>
      <c r="D291" s="32"/>
      <c r="E291" s="33"/>
      <c r="F291" s="34"/>
      <c r="G291" s="33"/>
      <c r="H291" s="34"/>
      <c r="I291" s="33"/>
      <c r="J291" s="34"/>
      <c r="K291" s="33"/>
      <c r="L291" s="34"/>
      <c r="M291" s="32"/>
      <c r="N291" s="1" t="s">
        <v>308</v>
      </c>
    </row>
    <row r="292" spans="1:51" ht="30" customHeight="1">
      <c r="A292" s="8" t="s">
        <v>307</v>
      </c>
      <c r="B292" s="8" t="s">
        <v>52</v>
      </c>
      <c r="C292" s="8" t="s">
        <v>255</v>
      </c>
      <c r="D292" s="9">
        <v>1</v>
      </c>
      <c r="E292" s="12">
        <f>단가대비표!O25</f>
        <v>4000</v>
      </c>
      <c r="F292" s="13">
        <f>TRUNC(E292*D292,1)</f>
        <v>4000</v>
      </c>
      <c r="G292" s="12">
        <f>단가대비표!P25</f>
        <v>0</v>
      </c>
      <c r="H292" s="13">
        <f>TRUNC(G292*D292,1)</f>
        <v>0</v>
      </c>
      <c r="I292" s="12">
        <f>단가대비표!V25</f>
        <v>0</v>
      </c>
      <c r="J292" s="13">
        <f>TRUNC(I292*D292,1)</f>
        <v>0</v>
      </c>
      <c r="K292" s="12">
        <f>TRUNC(E292+G292+I292,1)</f>
        <v>4000</v>
      </c>
      <c r="L292" s="13">
        <f>TRUNC(F292+H292+J292,1)</f>
        <v>4000</v>
      </c>
      <c r="M292" s="8" t="s">
        <v>52</v>
      </c>
      <c r="N292" s="2" t="s">
        <v>308</v>
      </c>
      <c r="O292" s="2" t="s">
        <v>1441</v>
      </c>
      <c r="P292" s="2" t="s">
        <v>63</v>
      </c>
      <c r="Q292" s="2" t="s">
        <v>63</v>
      </c>
      <c r="R292" s="2" t="s">
        <v>62</v>
      </c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2" t="s">
        <v>52</v>
      </c>
      <c r="AW292" s="2" t="s">
        <v>1442</v>
      </c>
      <c r="AX292" s="2" t="s">
        <v>52</v>
      </c>
      <c r="AY292" s="2" t="s">
        <v>52</v>
      </c>
    </row>
    <row r="293" spans="1:51" ht="30" customHeight="1">
      <c r="A293" s="8" t="s">
        <v>995</v>
      </c>
      <c r="B293" s="8" t="s">
        <v>52</v>
      </c>
      <c r="C293" s="8" t="s">
        <v>52</v>
      </c>
      <c r="D293" s="9"/>
      <c r="E293" s="12"/>
      <c r="F293" s="13">
        <f>TRUNC(SUMIF(N292:N292, N291, F292:F292),0)</f>
        <v>4000</v>
      </c>
      <c r="G293" s="12"/>
      <c r="H293" s="13">
        <f>TRUNC(SUMIF(N292:N292, N291, H292:H292),0)</f>
        <v>0</v>
      </c>
      <c r="I293" s="12"/>
      <c r="J293" s="13">
        <f>TRUNC(SUMIF(N292:N292, N291, J292:J292),0)</f>
        <v>0</v>
      </c>
      <c r="K293" s="12"/>
      <c r="L293" s="13">
        <f>F293+H293+J293</f>
        <v>4000</v>
      </c>
      <c r="M293" s="8" t="s">
        <v>52</v>
      </c>
      <c r="N293" s="2" t="s">
        <v>118</v>
      </c>
      <c r="O293" s="2" t="s">
        <v>118</v>
      </c>
      <c r="P293" s="2" t="s">
        <v>52</v>
      </c>
      <c r="Q293" s="2" t="s">
        <v>52</v>
      </c>
      <c r="R293" s="2" t="s">
        <v>52</v>
      </c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2" t="s">
        <v>52</v>
      </c>
      <c r="AW293" s="2" t="s">
        <v>52</v>
      </c>
      <c r="AX293" s="2" t="s">
        <v>52</v>
      </c>
      <c r="AY293" s="2" t="s">
        <v>52</v>
      </c>
    </row>
    <row r="294" spans="1:51" ht="30" customHeight="1">
      <c r="A294" s="9"/>
      <c r="B294" s="9"/>
      <c r="C294" s="9"/>
      <c r="D294" s="9"/>
      <c r="E294" s="12"/>
      <c r="F294" s="13"/>
      <c r="G294" s="12"/>
      <c r="H294" s="13"/>
      <c r="I294" s="12"/>
      <c r="J294" s="13"/>
      <c r="K294" s="12"/>
      <c r="L294" s="13"/>
      <c r="M294" s="9"/>
    </row>
    <row r="295" spans="1:51" ht="30" customHeight="1">
      <c r="A295" s="32" t="s">
        <v>1443</v>
      </c>
      <c r="B295" s="32"/>
      <c r="C295" s="32"/>
      <c r="D295" s="32"/>
      <c r="E295" s="33"/>
      <c r="F295" s="34"/>
      <c r="G295" s="33"/>
      <c r="H295" s="34"/>
      <c r="I295" s="33"/>
      <c r="J295" s="34"/>
      <c r="K295" s="33"/>
      <c r="L295" s="34"/>
      <c r="M295" s="32"/>
      <c r="N295" s="1" t="s">
        <v>311</v>
      </c>
    </row>
    <row r="296" spans="1:51" ht="30" customHeight="1">
      <c r="A296" s="8" t="s">
        <v>1395</v>
      </c>
      <c r="B296" s="8" t="s">
        <v>1396</v>
      </c>
      <c r="C296" s="8" t="s">
        <v>255</v>
      </c>
      <c r="D296" s="9">
        <v>1</v>
      </c>
      <c r="E296" s="12">
        <f>단가대비표!O24</f>
        <v>4000</v>
      </c>
      <c r="F296" s="13">
        <f>TRUNC(E296*D296,1)</f>
        <v>4000</v>
      </c>
      <c r="G296" s="12">
        <f>단가대비표!P24</f>
        <v>0</v>
      </c>
      <c r="H296" s="13">
        <f>TRUNC(G296*D296,1)</f>
        <v>0</v>
      </c>
      <c r="I296" s="12">
        <f>단가대비표!V24</f>
        <v>0</v>
      </c>
      <c r="J296" s="13">
        <f>TRUNC(I296*D296,1)</f>
        <v>0</v>
      </c>
      <c r="K296" s="12">
        <f>TRUNC(E296+G296+I296,1)</f>
        <v>4000</v>
      </c>
      <c r="L296" s="13">
        <f>TRUNC(F296+H296+J296,1)</f>
        <v>4000</v>
      </c>
      <c r="M296" s="8" t="s">
        <v>52</v>
      </c>
      <c r="N296" s="2" t="s">
        <v>311</v>
      </c>
      <c r="O296" s="2" t="s">
        <v>1398</v>
      </c>
      <c r="P296" s="2" t="s">
        <v>63</v>
      </c>
      <c r="Q296" s="2" t="s">
        <v>63</v>
      </c>
      <c r="R296" s="2" t="s">
        <v>62</v>
      </c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2" t="s">
        <v>52</v>
      </c>
      <c r="AW296" s="2" t="s">
        <v>1445</v>
      </c>
      <c r="AX296" s="2" t="s">
        <v>52</v>
      </c>
      <c r="AY296" s="2" t="s">
        <v>52</v>
      </c>
    </row>
    <row r="297" spans="1:51" ht="30" customHeight="1">
      <c r="A297" s="8" t="s">
        <v>995</v>
      </c>
      <c r="B297" s="8" t="s">
        <v>52</v>
      </c>
      <c r="C297" s="8" t="s">
        <v>52</v>
      </c>
      <c r="D297" s="9"/>
      <c r="E297" s="12"/>
      <c r="F297" s="13">
        <f>TRUNC(SUMIF(N296:N296, N295, F296:F296),0)</f>
        <v>4000</v>
      </c>
      <c r="G297" s="12"/>
      <c r="H297" s="13">
        <f>TRUNC(SUMIF(N296:N296, N295, H296:H296),0)</f>
        <v>0</v>
      </c>
      <c r="I297" s="12"/>
      <c r="J297" s="13">
        <f>TRUNC(SUMIF(N296:N296, N295, J296:J296),0)</f>
        <v>0</v>
      </c>
      <c r="K297" s="12"/>
      <c r="L297" s="13">
        <f>F297+H297+J297</f>
        <v>4000</v>
      </c>
      <c r="M297" s="8" t="s">
        <v>52</v>
      </c>
      <c r="N297" s="2" t="s">
        <v>118</v>
      </c>
      <c r="O297" s="2" t="s">
        <v>118</v>
      </c>
      <c r="P297" s="2" t="s">
        <v>52</v>
      </c>
      <c r="Q297" s="2" t="s">
        <v>52</v>
      </c>
      <c r="R297" s="2" t="s">
        <v>52</v>
      </c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2" t="s">
        <v>52</v>
      </c>
      <c r="AW297" s="2" t="s">
        <v>52</v>
      </c>
      <c r="AX297" s="2" t="s">
        <v>52</v>
      </c>
      <c r="AY297" s="2" t="s">
        <v>52</v>
      </c>
    </row>
    <row r="298" spans="1:51" ht="30" customHeight="1">
      <c r="A298" s="9"/>
      <c r="B298" s="9"/>
      <c r="C298" s="9"/>
      <c r="D298" s="9"/>
      <c r="E298" s="12"/>
      <c r="F298" s="13"/>
      <c r="G298" s="12"/>
      <c r="H298" s="13"/>
      <c r="I298" s="12"/>
      <c r="J298" s="13"/>
      <c r="K298" s="12"/>
      <c r="L298" s="13"/>
      <c r="M298" s="9"/>
    </row>
    <row r="299" spans="1:51" ht="30" customHeight="1">
      <c r="A299" s="32" t="s">
        <v>1446</v>
      </c>
      <c r="B299" s="32"/>
      <c r="C299" s="32"/>
      <c r="D299" s="32"/>
      <c r="E299" s="33"/>
      <c r="F299" s="34"/>
      <c r="G299" s="33"/>
      <c r="H299" s="34"/>
      <c r="I299" s="33"/>
      <c r="J299" s="34"/>
      <c r="K299" s="33"/>
      <c r="L299" s="34"/>
      <c r="M299" s="32"/>
      <c r="N299" s="1" t="s">
        <v>317</v>
      </c>
    </row>
    <row r="300" spans="1:51" ht="30" customHeight="1">
      <c r="A300" s="8" t="s">
        <v>1448</v>
      </c>
      <c r="B300" s="8" t="s">
        <v>1449</v>
      </c>
      <c r="C300" s="8" t="s">
        <v>70</v>
      </c>
      <c r="D300" s="9">
        <v>1.03</v>
      </c>
      <c r="E300" s="12">
        <f>단가대비표!O111</f>
        <v>9000</v>
      </c>
      <c r="F300" s="13">
        <f>TRUNC(E300*D300,1)</f>
        <v>9270</v>
      </c>
      <c r="G300" s="12">
        <f>단가대비표!P111</f>
        <v>0</v>
      </c>
      <c r="H300" s="13">
        <f>TRUNC(G300*D300,1)</f>
        <v>0</v>
      </c>
      <c r="I300" s="12">
        <f>단가대비표!V111</f>
        <v>0</v>
      </c>
      <c r="J300" s="13">
        <f>TRUNC(I300*D300,1)</f>
        <v>0</v>
      </c>
      <c r="K300" s="12">
        <f>TRUNC(E300+G300+I300,1)</f>
        <v>9000</v>
      </c>
      <c r="L300" s="13">
        <f>TRUNC(F300+H300+J300,1)</f>
        <v>9270</v>
      </c>
      <c r="M300" s="8" t="s">
        <v>52</v>
      </c>
      <c r="N300" s="2" t="s">
        <v>317</v>
      </c>
      <c r="O300" s="2" t="s">
        <v>1450</v>
      </c>
      <c r="P300" s="2" t="s">
        <v>63</v>
      </c>
      <c r="Q300" s="2" t="s">
        <v>63</v>
      </c>
      <c r="R300" s="2" t="s">
        <v>62</v>
      </c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2" t="s">
        <v>52</v>
      </c>
      <c r="AW300" s="2" t="s">
        <v>1451</v>
      </c>
      <c r="AX300" s="2" t="s">
        <v>52</v>
      </c>
      <c r="AY300" s="2" t="s">
        <v>52</v>
      </c>
    </row>
    <row r="301" spans="1:51" ht="30" customHeight="1">
      <c r="A301" s="8" t="s">
        <v>1452</v>
      </c>
      <c r="B301" s="8" t="s">
        <v>1453</v>
      </c>
      <c r="C301" s="8" t="s">
        <v>70</v>
      </c>
      <c r="D301" s="9">
        <v>1</v>
      </c>
      <c r="E301" s="12">
        <f>일위대가목록!E199</f>
        <v>1229</v>
      </c>
      <c r="F301" s="13">
        <f>TRUNC(E301*D301,1)</f>
        <v>1229</v>
      </c>
      <c r="G301" s="12">
        <f>일위대가목록!F199</f>
        <v>44070</v>
      </c>
      <c r="H301" s="13">
        <f>TRUNC(G301*D301,1)</f>
        <v>44070</v>
      </c>
      <c r="I301" s="12">
        <f>일위대가목록!G199</f>
        <v>1234</v>
      </c>
      <c r="J301" s="13">
        <f>TRUNC(I301*D301,1)</f>
        <v>1234</v>
      </c>
      <c r="K301" s="12">
        <f>TRUNC(E301+G301+I301,1)</f>
        <v>46533</v>
      </c>
      <c r="L301" s="13">
        <f>TRUNC(F301+H301+J301,1)</f>
        <v>46533</v>
      </c>
      <c r="M301" s="8" t="s">
        <v>52</v>
      </c>
      <c r="N301" s="2" t="s">
        <v>317</v>
      </c>
      <c r="O301" s="2" t="s">
        <v>1454</v>
      </c>
      <c r="P301" s="2" t="s">
        <v>62</v>
      </c>
      <c r="Q301" s="2" t="s">
        <v>63</v>
      </c>
      <c r="R301" s="2" t="s">
        <v>63</v>
      </c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2" t="s">
        <v>52</v>
      </c>
      <c r="AW301" s="2" t="s">
        <v>1455</v>
      </c>
      <c r="AX301" s="2" t="s">
        <v>52</v>
      </c>
      <c r="AY301" s="2" t="s">
        <v>52</v>
      </c>
    </row>
    <row r="302" spans="1:51" ht="30" customHeight="1">
      <c r="A302" s="8" t="s">
        <v>995</v>
      </c>
      <c r="B302" s="8" t="s">
        <v>52</v>
      </c>
      <c r="C302" s="8" t="s">
        <v>52</v>
      </c>
      <c r="D302" s="9"/>
      <c r="E302" s="12"/>
      <c r="F302" s="13">
        <f>TRUNC(SUMIF(N300:N301, N299, F300:F301),0)</f>
        <v>10499</v>
      </c>
      <c r="G302" s="12"/>
      <c r="H302" s="13">
        <f>TRUNC(SUMIF(N300:N301, N299, H300:H301),0)</f>
        <v>44070</v>
      </c>
      <c r="I302" s="12"/>
      <c r="J302" s="13">
        <f>TRUNC(SUMIF(N300:N301, N299, J300:J301),0)</f>
        <v>1234</v>
      </c>
      <c r="K302" s="12"/>
      <c r="L302" s="13">
        <f>F302+H302+J302</f>
        <v>55803</v>
      </c>
      <c r="M302" s="8" t="s">
        <v>52</v>
      </c>
      <c r="N302" s="2" t="s">
        <v>118</v>
      </c>
      <c r="O302" s="2" t="s">
        <v>118</v>
      </c>
      <c r="P302" s="2" t="s">
        <v>52</v>
      </c>
      <c r="Q302" s="2" t="s">
        <v>52</v>
      </c>
      <c r="R302" s="2" t="s">
        <v>52</v>
      </c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2" t="s">
        <v>52</v>
      </c>
      <c r="AW302" s="2" t="s">
        <v>52</v>
      </c>
      <c r="AX302" s="2" t="s">
        <v>52</v>
      </c>
      <c r="AY302" s="2" t="s">
        <v>52</v>
      </c>
    </row>
    <row r="303" spans="1:51" ht="30" customHeight="1">
      <c r="A303" s="9"/>
      <c r="B303" s="9"/>
      <c r="C303" s="9"/>
      <c r="D303" s="9"/>
      <c r="E303" s="12"/>
      <c r="F303" s="13"/>
      <c r="G303" s="12"/>
      <c r="H303" s="13"/>
      <c r="I303" s="12"/>
      <c r="J303" s="13"/>
      <c r="K303" s="12"/>
      <c r="L303" s="13"/>
      <c r="M303" s="9"/>
    </row>
    <row r="304" spans="1:51" ht="30" customHeight="1">
      <c r="A304" s="32" t="s">
        <v>1456</v>
      </c>
      <c r="B304" s="32"/>
      <c r="C304" s="32"/>
      <c r="D304" s="32"/>
      <c r="E304" s="33"/>
      <c r="F304" s="34"/>
      <c r="G304" s="33"/>
      <c r="H304" s="34"/>
      <c r="I304" s="33"/>
      <c r="J304" s="34"/>
      <c r="K304" s="33"/>
      <c r="L304" s="34"/>
      <c r="M304" s="32"/>
      <c r="N304" s="1" t="s">
        <v>321</v>
      </c>
    </row>
    <row r="305" spans="1:51" ht="30" customHeight="1">
      <c r="A305" s="8" t="s">
        <v>1458</v>
      </c>
      <c r="B305" s="8" t="s">
        <v>1459</v>
      </c>
      <c r="C305" s="8" t="s">
        <v>255</v>
      </c>
      <c r="D305" s="9">
        <v>1.05</v>
      </c>
      <c r="E305" s="12">
        <f>단가대비표!O128</f>
        <v>2291</v>
      </c>
      <c r="F305" s="13">
        <f>TRUNC(E305*D305,1)</f>
        <v>2405.5</v>
      </c>
      <c r="G305" s="12">
        <f>단가대비표!P128</f>
        <v>0</v>
      </c>
      <c r="H305" s="13">
        <f>TRUNC(G305*D305,1)</f>
        <v>0</v>
      </c>
      <c r="I305" s="12">
        <f>단가대비표!V128</f>
        <v>0</v>
      </c>
      <c r="J305" s="13">
        <f>TRUNC(I305*D305,1)</f>
        <v>0</v>
      </c>
      <c r="K305" s="12">
        <f>TRUNC(E305+G305+I305,1)</f>
        <v>2291</v>
      </c>
      <c r="L305" s="13">
        <f>TRUNC(F305+H305+J305,1)</f>
        <v>2405.5</v>
      </c>
      <c r="M305" s="8" t="s">
        <v>52</v>
      </c>
      <c r="N305" s="2" t="s">
        <v>321</v>
      </c>
      <c r="O305" s="2" t="s">
        <v>1460</v>
      </c>
      <c r="P305" s="2" t="s">
        <v>63</v>
      </c>
      <c r="Q305" s="2" t="s">
        <v>63</v>
      </c>
      <c r="R305" s="2" t="s">
        <v>62</v>
      </c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2" t="s">
        <v>52</v>
      </c>
      <c r="AW305" s="2" t="s">
        <v>1461</v>
      </c>
      <c r="AX305" s="2" t="s">
        <v>52</v>
      </c>
      <c r="AY305" s="2" t="s">
        <v>52</v>
      </c>
    </row>
    <row r="306" spans="1:51" ht="30" customHeight="1">
      <c r="A306" s="8" t="s">
        <v>995</v>
      </c>
      <c r="B306" s="8" t="s">
        <v>52</v>
      </c>
      <c r="C306" s="8" t="s">
        <v>52</v>
      </c>
      <c r="D306" s="9"/>
      <c r="E306" s="12"/>
      <c r="F306" s="13">
        <f>TRUNC(SUMIF(N305:N305, N304, F305:F305),0)</f>
        <v>2405</v>
      </c>
      <c r="G306" s="12"/>
      <c r="H306" s="13">
        <f>TRUNC(SUMIF(N305:N305, N304, H305:H305),0)</f>
        <v>0</v>
      </c>
      <c r="I306" s="12"/>
      <c r="J306" s="13">
        <f>TRUNC(SUMIF(N305:N305, N304, J305:J305),0)</f>
        <v>0</v>
      </c>
      <c r="K306" s="12"/>
      <c r="L306" s="13">
        <f>F306+H306+J306</f>
        <v>2405</v>
      </c>
      <c r="M306" s="8" t="s">
        <v>52</v>
      </c>
      <c r="N306" s="2" t="s">
        <v>118</v>
      </c>
      <c r="O306" s="2" t="s">
        <v>118</v>
      </c>
      <c r="P306" s="2" t="s">
        <v>52</v>
      </c>
      <c r="Q306" s="2" t="s">
        <v>52</v>
      </c>
      <c r="R306" s="2" t="s">
        <v>52</v>
      </c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2" t="s">
        <v>52</v>
      </c>
      <c r="AW306" s="2" t="s">
        <v>52</v>
      </c>
      <c r="AX306" s="2" t="s">
        <v>52</v>
      </c>
      <c r="AY306" s="2" t="s">
        <v>52</v>
      </c>
    </row>
    <row r="307" spans="1:51" ht="30" customHeight="1">
      <c r="A307" s="9"/>
      <c r="B307" s="9"/>
      <c r="C307" s="9"/>
      <c r="D307" s="9"/>
      <c r="E307" s="12"/>
      <c r="F307" s="13"/>
      <c r="G307" s="12"/>
      <c r="H307" s="13"/>
      <c r="I307" s="12"/>
      <c r="J307" s="13"/>
      <c r="K307" s="12"/>
      <c r="L307" s="13"/>
      <c r="M307" s="9"/>
    </row>
    <row r="308" spans="1:51" ht="30" customHeight="1">
      <c r="A308" s="32" t="s">
        <v>1462</v>
      </c>
      <c r="B308" s="32"/>
      <c r="C308" s="32"/>
      <c r="D308" s="32"/>
      <c r="E308" s="33"/>
      <c r="F308" s="34"/>
      <c r="G308" s="33"/>
      <c r="H308" s="34"/>
      <c r="I308" s="33"/>
      <c r="J308" s="34"/>
      <c r="K308" s="33"/>
      <c r="L308" s="34"/>
      <c r="M308" s="32"/>
      <c r="N308" s="1" t="s">
        <v>325</v>
      </c>
    </row>
    <row r="309" spans="1:51" ht="30" customHeight="1">
      <c r="A309" s="8" t="s">
        <v>1464</v>
      </c>
      <c r="B309" s="8" t="s">
        <v>1465</v>
      </c>
      <c r="C309" s="8" t="s">
        <v>70</v>
      </c>
      <c r="D309" s="9">
        <v>1.03</v>
      </c>
      <c r="E309" s="12">
        <f>단가대비표!O112</f>
        <v>7200</v>
      </c>
      <c r="F309" s="13">
        <f>TRUNC(E309*D309,1)</f>
        <v>7416</v>
      </c>
      <c r="G309" s="12">
        <f>단가대비표!P112</f>
        <v>0</v>
      </c>
      <c r="H309" s="13">
        <f>TRUNC(G309*D309,1)</f>
        <v>0</v>
      </c>
      <c r="I309" s="12">
        <f>단가대비표!V112</f>
        <v>0</v>
      </c>
      <c r="J309" s="13">
        <f>TRUNC(I309*D309,1)</f>
        <v>0</v>
      </c>
      <c r="K309" s="12">
        <f t="shared" ref="K309:L312" si="52">TRUNC(E309+G309+I309,1)</f>
        <v>7200</v>
      </c>
      <c r="L309" s="13">
        <f t="shared" si="52"/>
        <v>7416</v>
      </c>
      <c r="M309" s="8" t="s">
        <v>52</v>
      </c>
      <c r="N309" s="2" t="s">
        <v>325</v>
      </c>
      <c r="O309" s="2" t="s">
        <v>1466</v>
      </c>
      <c r="P309" s="2" t="s">
        <v>63</v>
      </c>
      <c r="Q309" s="2" t="s">
        <v>63</v>
      </c>
      <c r="R309" s="2" t="s">
        <v>62</v>
      </c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2" t="s">
        <v>52</v>
      </c>
      <c r="AW309" s="2" t="s">
        <v>1467</v>
      </c>
      <c r="AX309" s="2" t="s">
        <v>52</v>
      </c>
      <c r="AY309" s="2" t="s">
        <v>52</v>
      </c>
    </row>
    <row r="310" spans="1:51" ht="30" customHeight="1">
      <c r="A310" s="8" t="s">
        <v>1264</v>
      </c>
      <c r="B310" s="8" t="s">
        <v>1265</v>
      </c>
      <c r="C310" s="8" t="s">
        <v>123</v>
      </c>
      <c r="D310" s="9">
        <v>3.7999999999999999E-2</v>
      </c>
      <c r="E310" s="12">
        <f>일위대가목록!E187</f>
        <v>0</v>
      </c>
      <c r="F310" s="13">
        <f>TRUNC(E310*D310,1)</f>
        <v>0</v>
      </c>
      <c r="G310" s="12">
        <f>일위대가목록!F187</f>
        <v>0</v>
      </c>
      <c r="H310" s="13">
        <f>TRUNC(G310*D310,1)</f>
        <v>0</v>
      </c>
      <c r="I310" s="12">
        <f>일위대가목록!G187</f>
        <v>0</v>
      </c>
      <c r="J310" s="13">
        <f>TRUNC(I310*D310,1)</f>
        <v>0</v>
      </c>
      <c r="K310" s="12">
        <f t="shared" si="52"/>
        <v>0</v>
      </c>
      <c r="L310" s="13">
        <f t="shared" si="52"/>
        <v>0</v>
      </c>
      <c r="M310" s="8" t="s">
        <v>52</v>
      </c>
      <c r="N310" s="2" t="s">
        <v>325</v>
      </c>
      <c r="O310" s="2" t="s">
        <v>1266</v>
      </c>
      <c r="P310" s="2" t="s">
        <v>62</v>
      </c>
      <c r="Q310" s="2" t="s">
        <v>63</v>
      </c>
      <c r="R310" s="2" t="s">
        <v>63</v>
      </c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2" t="s">
        <v>52</v>
      </c>
      <c r="AW310" s="2" t="s">
        <v>1468</v>
      </c>
      <c r="AX310" s="2" t="s">
        <v>52</v>
      </c>
      <c r="AY310" s="2" t="s">
        <v>52</v>
      </c>
    </row>
    <row r="311" spans="1:51" ht="30" customHeight="1">
      <c r="A311" s="8" t="s">
        <v>1469</v>
      </c>
      <c r="B311" s="8" t="s">
        <v>1470</v>
      </c>
      <c r="C311" s="8" t="s">
        <v>70</v>
      </c>
      <c r="D311" s="9">
        <v>1</v>
      </c>
      <c r="E311" s="12">
        <f>일위대가목록!E203</f>
        <v>0</v>
      </c>
      <c r="F311" s="13">
        <f>TRUNC(E311*D311,1)</f>
        <v>0</v>
      </c>
      <c r="G311" s="12">
        <f>일위대가목록!F203</f>
        <v>9593</v>
      </c>
      <c r="H311" s="13">
        <f>TRUNC(G311*D311,1)</f>
        <v>9593</v>
      </c>
      <c r="I311" s="12">
        <f>일위대가목록!G203</f>
        <v>0</v>
      </c>
      <c r="J311" s="13">
        <f>TRUNC(I311*D311,1)</f>
        <v>0</v>
      </c>
      <c r="K311" s="12">
        <f t="shared" si="52"/>
        <v>9593</v>
      </c>
      <c r="L311" s="13">
        <f t="shared" si="52"/>
        <v>9593</v>
      </c>
      <c r="M311" s="8" t="s">
        <v>52</v>
      </c>
      <c r="N311" s="2" t="s">
        <v>325</v>
      </c>
      <c r="O311" s="2" t="s">
        <v>1471</v>
      </c>
      <c r="P311" s="2" t="s">
        <v>62</v>
      </c>
      <c r="Q311" s="2" t="s">
        <v>63</v>
      </c>
      <c r="R311" s="2" t="s">
        <v>63</v>
      </c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2" t="s">
        <v>52</v>
      </c>
      <c r="AW311" s="2" t="s">
        <v>1472</v>
      </c>
      <c r="AX311" s="2" t="s">
        <v>52</v>
      </c>
      <c r="AY311" s="2" t="s">
        <v>52</v>
      </c>
    </row>
    <row r="312" spans="1:51" ht="30" customHeight="1">
      <c r="A312" s="8" t="s">
        <v>1473</v>
      </c>
      <c r="B312" s="8" t="s">
        <v>1474</v>
      </c>
      <c r="C312" s="8" t="s">
        <v>70</v>
      </c>
      <c r="D312" s="9">
        <v>1</v>
      </c>
      <c r="E312" s="12">
        <f>일위대가목록!E204</f>
        <v>245</v>
      </c>
      <c r="F312" s="13">
        <f>TRUNC(E312*D312,1)</f>
        <v>245</v>
      </c>
      <c r="G312" s="12">
        <f>일위대가목록!F204</f>
        <v>32248</v>
      </c>
      <c r="H312" s="13">
        <f>TRUNC(G312*D312,1)</f>
        <v>32248</v>
      </c>
      <c r="I312" s="12">
        <f>일위대가목록!G204</f>
        <v>897</v>
      </c>
      <c r="J312" s="13">
        <f>TRUNC(I312*D312,1)</f>
        <v>897</v>
      </c>
      <c r="K312" s="12">
        <f t="shared" si="52"/>
        <v>33390</v>
      </c>
      <c r="L312" s="13">
        <f t="shared" si="52"/>
        <v>33390</v>
      </c>
      <c r="M312" s="8" t="s">
        <v>52</v>
      </c>
      <c r="N312" s="2" t="s">
        <v>325</v>
      </c>
      <c r="O312" s="2" t="s">
        <v>1475</v>
      </c>
      <c r="P312" s="2" t="s">
        <v>62</v>
      </c>
      <c r="Q312" s="2" t="s">
        <v>63</v>
      </c>
      <c r="R312" s="2" t="s">
        <v>63</v>
      </c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2" t="s">
        <v>52</v>
      </c>
      <c r="AW312" s="2" t="s">
        <v>1476</v>
      </c>
      <c r="AX312" s="2" t="s">
        <v>52</v>
      </c>
      <c r="AY312" s="2" t="s">
        <v>52</v>
      </c>
    </row>
    <row r="313" spans="1:51" ht="30" customHeight="1">
      <c r="A313" s="8" t="s">
        <v>995</v>
      </c>
      <c r="B313" s="8" t="s">
        <v>52</v>
      </c>
      <c r="C313" s="8" t="s">
        <v>52</v>
      </c>
      <c r="D313" s="9"/>
      <c r="E313" s="12"/>
      <c r="F313" s="13">
        <f>TRUNC(SUMIF(N309:N312, N308, F309:F312),0)</f>
        <v>7661</v>
      </c>
      <c r="G313" s="12"/>
      <c r="H313" s="13">
        <f>TRUNC(SUMIF(N309:N312, N308, H309:H312),0)</f>
        <v>41841</v>
      </c>
      <c r="I313" s="12"/>
      <c r="J313" s="13">
        <f>TRUNC(SUMIF(N309:N312, N308, J309:J312),0)</f>
        <v>897</v>
      </c>
      <c r="K313" s="12"/>
      <c r="L313" s="13">
        <f>F313+H313+J313</f>
        <v>50399</v>
      </c>
      <c r="M313" s="8" t="s">
        <v>52</v>
      </c>
      <c r="N313" s="2" t="s">
        <v>118</v>
      </c>
      <c r="O313" s="2" t="s">
        <v>118</v>
      </c>
      <c r="P313" s="2" t="s">
        <v>52</v>
      </c>
      <c r="Q313" s="2" t="s">
        <v>52</v>
      </c>
      <c r="R313" s="2" t="s">
        <v>52</v>
      </c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2" t="s">
        <v>52</v>
      </c>
      <c r="AW313" s="2" t="s">
        <v>52</v>
      </c>
      <c r="AX313" s="2" t="s">
        <v>52</v>
      </c>
      <c r="AY313" s="2" t="s">
        <v>52</v>
      </c>
    </row>
    <row r="314" spans="1:51" ht="30" customHeight="1">
      <c r="A314" s="9"/>
      <c r="B314" s="9"/>
      <c r="C314" s="9"/>
      <c r="D314" s="9"/>
      <c r="E314" s="12"/>
      <c r="F314" s="13"/>
      <c r="G314" s="12"/>
      <c r="H314" s="13"/>
      <c r="I314" s="12"/>
      <c r="J314" s="13"/>
      <c r="K314" s="12"/>
      <c r="L314" s="13"/>
      <c r="M314" s="9"/>
    </row>
    <row r="315" spans="1:51" ht="30" customHeight="1">
      <c r="A315" s="32" t="s">
        <v>1477</v>
      </c>
      <c r="B315" s="32"/>
      <c r="C315" s="32"/>
      <c r="D315" s="32"/>
      <c r="E315" s="33"/>
      <c r="F315" s="34"/>
      <c r="G315" s="33"/>
      <c r="H315" s="34"/>
      <c r="I315" s="33"/>
      <c r="J315" s="34"/>
      <c r="K315" s="33"/>
      <c r="L315" s="34"/>
      <c r="M315" s="32"/>
      <c r="N315" s="1" t="s">
        <v>331</v>
      </c>
    </row>
    <row r="316" spans="1:51" ht="30" customHeight="1">
      <c r="A316" s="8" t="s">
        <v>898</v>
      </c>
      <c r="B316" s="8" t="s">
        <v>1182</v>
      </c>
      <c r="C316" s="8" t="s">
        <v>221</v>
      </c>
      <c r="D316" s="9">
        <v>13.05</v>
      </c>
      <c r="E316" s="12">
        <f>단가대비표!O71</f>
        <v>0</v>
      </c>
      <c r="F316" s="13">
        <f>TRUNC(E316*D316,1)</f>
        <v>0</v>
      </c>
      <c r="G316" s="12">
        <f>단가대비표!P71</f>
        <v>0</v>
      </c>
      <c r="H316" s="13">
        <f>TRUNC(G316*D316,1)</f>
        <v>0</v>
      </c>
      <c r="I316" s="12">
        <f>단가대비표!V71</f>
        <v>0</v>
      </c>
      <c r="J316" s="13">
        <f>TRUNC(I316*D316,1)</f>
        <v>0</v>
      </c>
      <c r="K316" s="12">
        <f t="shared" ref="K316:L319" si="53">TRUNC(E316+G316+I316,1)</f>
        <v>0</v>
      </c>
      <c r="L316" s="13">
        <f t="shared" si="53"/>
        <v>0</v>
      </c>
      <c r="M316" s="8" t="s">
        <v>1173</v>
      </c>
      <c r="N316" s="2" t="s">
        <v>331</v>
      </c>
      <c r="O316" s="2" t="s">
        <v>1183</v>
      </c>
      <c r="P316" s="2" t="s">
        <v>63</v>
      </c>
      <c r="Q316" s="2" t="s">
        <v>63</v>
      </c>
      <c r="R316" s="2" t="s">
        <v>62</v>
      </c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2" t="s">
        <v>52</v>
      </c>
      <c r="AW316" s="2" t="s">
        <v>1479</v>
      </c>
      <c r="AX316" s="2" t="s">
        <v>52</v>
      </c>
      <c r="AY316" s="2" t="s">
        <v>52</v>
      </c>
    </row>
    <row r="317" spans="1:51" ht="30" customHeight="1">
      <c r="A317" s="8" t="s">
        <v>886</v>
      </c>
      <c r="B317" s="8" t="s">
        <v>1177</v>
      </c>
      <c r="C317" s="8" t="s">
        <v>123</v>
      </c>
      <c r="D317" s="9">
        <v>1.7000000000000001E-2</v>
      </c>
      <c r="E317" s="12">
        <f>단가대비표!O28</f>
        <v>0</v>
      </c>
      <c r="F317" s="13">
        <f>TRUNC(E317*D317,1)</f>
        <v>0</v>
      </c>
      <c r="G317" s="12">
        <f>단가대비표!P28</f>
        <v>0</v>
      </c>
      <c r="H317" s="13">
        <f>TRUNC(G317*D317,1)</f>
        <v>0</v>
      </c>
      <c r="I317" s="12">
        <f>단가대비표!V28</f>
        <v>0</v>
      </c>
      <c r="J317" s="13">
        <f>TRUNC(I317*D317,1)</f>
        <v>0</v>
      </c>
      <c r="K317" s="12">
        <f t="shared" si="53"/>
        <v>0</v>
      </c>
      <c r="L317" s="13">
        <f t="shared" si="53"/>
        <v>0</v>
      </c>
      <c r="M317" s="8" t="s">
        <v>1173</v>
      </c>
      <c r="N317" s="2" t="s">
        <v>331</v>
      </c>
      <c r="O317" s="2" t="s">
        <v>1480</v>
      </c>
      <c r="P317" s="2" t="s">
        <v>63</v>
      </c>
      <c r="Q317" s="2" t="s">
        <v>63</v>
      </c>
      <c r="R317" s="2" t="s">
        <v>62</v>
      </c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2" t="s">
        <v>52</v>
      </c>
      <c r="AW317" s="2" t="s">
        <v>1481</v>
      </c>
      <c r="AX317" s="2" t="s">
        <v>52</v>
      </c>
      <c r="AY317" s="2" t="s">
        <v>52</v>
      </c>
    </row>
    <row r="318" spans="1:51" ht="30" customHeight="1">
      <c r="A318" s="8" t="s">
        <v>1482</v>
      </c>
      <c r="B318" s="8" t="s">
        <v>1483</v>
      </c>
      <c r="C318" s="8" t="s">
        <v>1156</v>
      </c>
      <c r="D318" s="9">
        <v>0.65500000000000003</v>
      </c>
      <c r="E318" s="12">
        <f>단가대비표!O40</f>
        <v>3754.75</v>
      </c>
      <c r="F318" s="13">
        <f>TRUNC(E318*D318,1)</f>
        <v>2459.3000000000002</v>
      </c>
      <c r="G318" s="12">
        <f>단가대비표!P40</f>
        <v>0</v>
      </c>
      <c r="H318" s="13">
        <f>TRUNC(G318*D318,1)</f>
        <v>0</v>
      </c>
      <c r="I318" s="12">
        <f>단가대비표!V40</f>
        <v>0</v>
      </c>
      <c r="J318" s="13">
        <f>TRUNC(I318*D318,1)</f>
        <v>0</v>
      </c>
      <c r="K318" s="12">
        <f t="shared" si="53"/>
        <v>3754.7</v>
      </c>
      <c r="L318" s="13">
        <f t="shared" si="53"/>
        <v>2459.3000000000002</v>
      </c>
      <c r="M318" s="8" t="s">
        <v>52</v>
      </c>
      <c r="N318" s="2" t="s">
        <v>331</v>
      </c>
      <c r="O318" s="2" t="s">
        <v>1484</v>
      </c>
      <c r="P318" s="2" t="s">
        <v>63</v>
      </c>
      <c r="Q318" s="2" t="s">
        <v>63</v>
      </c>
      <c r="R318" s="2" t="s">
        <v>62</v>
      </c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2" t="s">
        <v>52</v>
      </c>
      <c r="AW318" s="2" t="s">
        <v>1485</v>
      </c>
      <c r="AX318" s="2" t="s">
        <v>52</v>
      </c>
      <c r="AY318" s="2" t="s">
        <v>52</v>
      </c>
    </row>
    <row r="319" spans="1:51" ht="30" customHeight="1">
      <c r="A319" s="8" t="s">
        <v>329</v>
      </c>
      <c r="B319" s="8" t="s">
        <v>330</v>
      </c>
      <c r="C319" s="8" t="s">
        <v>70</v>
      </c>
      <c r="D319" s="9">
        <v>1</v>
      </c>
      <c r="E319" s="12">
        <f>일위대가목록!E208</f>
        <v>0</v>
      </c>
      <c r="F319" s="13">
        <f>TRUNC(E319*D319,1)</f>
        <v>0</v>
      </c>
      <c r="G319" s="12">
        <f>일위대가목록!F208</f>
        <v>16189</v>
      </c>
      <c r="H319" s="13">
        <f>TRUNC(G319*D319,1)</f>
        <v>16189</v>
      </c>
      <c r="I319" s="12">
        <f>일위대가목록!G208</f>
        <v>485</v>
      </c>
      <c r="J319" s="13">
        <f>TRUNC(I319*D319,1)</f>
        <v>485</v>
      </c>
      <c r="K319" s="12">
        <f t="shared" si="53"/>
        <v>16674</v>
      </c>
      <c r="L319" s="13">
        <f t="shared" si="53"/>
        <v>16674</v>
      </c>
      <c r="M319" s="8" t="s">
        <v>52</v>
      </c>
      <c r="N319" s="2" t="s">
        <v>331</v>
      </c>
      <c r="O319" s="2" t="s">
        <v>1486</v>
      </c>
      <c r="P319" s="2" t="s">
        <v>62</v>
      </c>
      <c r="Q319" s="2" t="s">
        <v>63</v>
      </c>
      <c r="R319" s="2" t="s">
        <v>63</v>
      </c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2" t="s">
        <v>52</v>
      </c>
      <c r="AW319" s="2" t="s">
        <v>1487</v>
      </c>
      <c r="AX319" s="2" t="s">
        <v>52</v>
      </c>
      <c r="AY319" s="2" t="s">
        <v>52</v>
      </c>
    </row>
    <row r="320" spans="1:51" ht="30" customHeight="1">
      <c r="A320" s="8" t="s">
        <v>995</v>
      </c>
      <c r="B320" s="8" t="s">
        <v>52</v>
      </c>
      <c r="C320" s="8" t="s">
        <v>52</v>
      </c>
      <c r="D320" s="9"/>
      <c r="E320" s="12"/>
      <c r="F320" s="13">
        <f>TRUNC(SUMIF(N316:N319, N315, F316:F319),0)</f>
        <v>2459</v>
      </c>
      <c r="G320" s="12"/>
      <c r="H320" s="13">
        <f>TRUNC(SUMIF(N316:N319, N315, H316:H319),0)</f>
        <v>16189</v>
      </c>
      <c r="I320" s="12"/>
      <c r="J320" s="13">
        <f>TRUNC(SUMIF(N316:N319, N315, J316:J319),0)</f>
        <v>485</v>
      </c>
      <c r="K320" s="12"/>
      <c r="L320" s="13">
        <f>F320+H320+J320</f>
        <v>19133</v>
      </c>
      <c r="M320" s="8" t="s">
        <v>52</v>
      </c>
      <c r="N320" s="2" t="s">
        <v>118</v>
      </c>
      <c r="O320" s="2" t="s">
        <v>118</v>
      </c>
      <c r="P320" s="2" t="s">
        <v>52</v>
      </c>
      <c r="Q320" s="2" t="s">
        <v>52</v>
      </c>
      <c r="R320" s="2" t="s">
        <v>52</v>
      </c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2" t="s">
        <v>52</v>
      </c>
      <c r="AW320" s="2" t="s">
        <v>52</v>
      </c>
      <c r="AX320" s="2" t="s">
        <v>52</v>
      </c>
      <c r="AY320" s="2" t="s">
        <v>52</v>
      </c>
    </row>
    <row r="321" spans="1:51" ht="30" customHeight="1">
      <c r="A321" s="9"/>
      <c r="B321" s="9"/>
      <c r="C321" s="9"/>
      <c r="D321" s="9"/>
      <c r="E321" s="12"/>
      <c r="F321" s="13"/>
      <c r="G321" s="12"/>
      <c r="H321" s="13"/>
      <c r="I321" s="12"/>
      <c r="J321" s="13"/>
      <c r="K321" s="12"/>
      <c r="L321" s="13"/>
      <c r="M321" s="9"/>
    </row>
    <row r="322" spans="1:51" ht="30" customHeight="1">
      <c r="A322" s="32" t="s">
        <v>1488</v>
      </c>
      <c r="B322" s="32"/>
      <c r="C322" s="32"/>
      <c r="D322" s="32"/>
      <c r="E322" s="33"/>
      <c r="F322" s="34"/>
      <c r="G322" s="33"/>
      <c r="H322" s="34"/>
      <c r="I322" s="33"/>
      <c r="J322" s="34"/>
      <c r="K322" s="33"/>
      <c r="L322" s="34"/>
      <c r="M322" s="32"/>
      <c r="N322" s="1" t="s">
        <v>334</v>
      </c>
    </row>
    <row r="323" spans="1:51" ht="30" customHeight="1">
      <c r="A323" s="8" t="s">
        <v>898</v>
      </c>
      <c r="B323" s="8" t="s">
        <v>1182</v>
      </c>
      <c r="C323" s="8" t="s">
        <v>221</v>
      </c>
      <c r="D323" s="9">
        <v>7.2</v>
      </c>
      <c r="E323" s="12">
        <f>단가대비표!O71</f>
        <v>0</v>
      </c>
      <c r="F323" s="13">
        <f>TRUNC(E323*D323,1)</f>
        <v>0</v>
      </c>
      <c r="G323" s="12">
        <f>단가대비표!P71</f>
        <v>0</v>
      </c>
      <c r="H323" s="13">
        <f>TRUNC(G323*D323,1)</f>
        <v>0</v>
      </c>
      <c r="I323" s="12">
        <f>단가대비표!V71</f>
        <v>0</v>
      </c>
      <c r="J323" s="13">
        <f>TRUNC(I323*D323,1)</f>
        <v>0</v>
      </c>
      <c r="K323" s="12">
        <f t="shared" ref="K323:L326" si="54">TRUNC(E323+G323+I323,1)</f>
        <v>0</v>
      </c>
      <c r="L323" s="13">
        <f t="shared" si="54"/>
        <v>0</v>
      </c>
      <c r="M323" s="8" t="s">
        <v>1173</v>
      </c>
      <c r="N323" s="2" t="s">
        <v>334</v>
      </c>
      <c r="O323" s="2" t="s">
        <v>1183</v>
      </c>
      <c r="P323" s="2" t="s">
        <v>63</v>
      </c>
      <c r="Q323" s="2" t="s">
        <v>63</v>
      </c>
      <c r="R323" s="2" t="s">
        <v>62</v>
      </c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2" t="s">
        <v>52</v>
      </c>
      <c r="AW323" s="2" t="s">
        <v>1490</v>
      </c>
      <c r="AX323" s="2" t="s">
        <v>52</v>
      </c>
      <c r="AY323" s="2" t="s">
        <v>52</v>
      </c>
    </row>
    <row r="324" spans="1:51" ht="30" customHeight="1">
      <c r="A324" s="8" t="s">
        <v>886</v>
      </c>
      <c r="B324" s="8" t="s">
        <v>1177</v>
      </c>
      <c r="C324" s="8" t="s">
        <v>123</v>
      </c>
      <c r="D324" s="9">
        <v>0.01</v>
      </c>
      <c r="E324" s="12">
        <f>단가대비표!O28</f>
        <v>0</v>
      </c>
      <c r="F324" s="13">
        <f>TRUNC(E324*D324,1)</f>
        <v>0</v>
      </c>
      <c r="G324" s="12">
        <f>단가대비표!P28</f>
        <v>0</v>
      </c>
      <c r="H324" s="13">
        <f>TRUNC(G324*D324,1)</f>
        <v>0</v>
      </c>
      <c r="I324" s="12">
        <f>단가대비표!V28</f>
        <v>0</v>
      </c>
      <c r="J324" s="13">
        <f>TRUNC(I324*D324,1)</f>
        <v>0</v>
      </c>
      <c r="K324" s="12">
        <f t="shared" si="54"/>
        <v>0</v>
      </c>
      <c r="L324" s="13">
        <f t="shared" si="54"/>
        <v>0</v>
      </c>
      <c r="M324" s="8" t="s">
        <v>1173</v>
      </c>
      <c r="N324" s="2" t="s">
        <v>334</v>
      </c>
      <c r="O324" s="2" t="s">
        <v>1480</v>
      </c>
      <c r="P324" s="2" t="s">
        <v>63</v>
      </c>
      <c r="Q324" s="2" t="s">
        <v>63</v>
      </c>
      <c r="R324" s="2" t="s">
        <v>62</v>
      </c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2" t="s">
        <v>52</v>
      </c>
      <c r="AW324" s="2" t="s">
        <v>1491</v>
      </c>
      <c r="AX324" s="2" t="s">
        <v>52</v>
      </c>
      <c r="AY324" s="2" t="s">
        <v>52</v>
      </c>
    </row>
    <row r="325" spans="1:51" ht="30" customHeight="1">
      <c r="A325" s="8" t="s">
        <v>1482</v>
      </c>
      <c r="B325" s="8" t="s">
        <v>1483</v>
      </c>
      <c r="C325" s="8" t="s">
        <v>1156</v>
      </c>
      <c r="D325" s="9">
        <v>0.46</v>
      </c>
      <c r="E325" s="12">
        <f>단가대비표!O40</f>
        <v>3754.75</v>
      </c>
      <c r="F325" s="13">
        <f>TRUNC(E325*D325,1)</f>
        <v>1727.1</v>
      </c>
      <c r="G325" s="12">
        <f>단가대비표!P40</f>
        <v>0</v>
      </c>
      <c r="H325" s="13">
        <f>TRUNC(G325*D325,1)</f>
        <v>0</v>
      </c>
      <c r="I325" s="12">
        <f>단가대비표!V40</f>
        <v>0</v>
      </c>
      <c r="J325" s="13">
        <f>TRUNC(I325*D325,1)</f>
        <v>0</v>
      </c>
      <c r="K325" s="12">
        <f t="shared" si="54"/>
        <v>3754.7</v>
      </c>
      <c r="L325" s="13">
        <f t="shared" si="54"/>
        <v>1727.1</v>
      </c>
      <c r="M325" s="8" t="s">
        <v>52</v>
      </c>
      <c r="N325" s="2" t="s">
        <v>334</v>
      </c>
      <c r="O325" s="2" t="s">
        <v>1484</v>
      </c>
      <c r="P325" s="2" t="s">
        <v>63</v>
      </c>
      <c r="Q325" s="2" t="s">
        <v>63</v>
      </c>
      <c r="R325" s="2" t="s">
        <v>62</v>
      </c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2" t="s">
        <v>52</v>
      </c>
      <c r="AW325" s="2" t="s">
        <v>1492</v>
      </c>
      <c r="AX325" s="2" t="s">
        <v>52</v>
      </c>
      <c r="AY325" s="2" t="s">
        <v>52</v>
      </c>
    </row>
    <row r="326" spans="1:51" ht="30" customHeight="1">
      <c r="A326" s="8" t="s">
        <v>329</v>
      </c>
      <c r="B326" s="8" t="s">
        <v>333</v>
      </c>
      <c r="C326" s="8" t="s">
        <v>70</v>
      </c>
      <c r="D326" s="9">
        <v>1</v>
      </c>
      <c r="E326" s="12">
        <f>일위대가목록!E209</f>
        <v>0</v>
      </c>
      <c r="F326" s="13">
        <f>TRUNC(E326*D326,1)</f>
        <v>0</v>
      </c>
      <c r="G326" s="12">
        <f>일위대가목록!F209</f>
        <v>12701</v>
      </c>
      <c r="H326" s="13">
        <f>TRUNC(G326*D326,1)</f>
        <v>12701</v>
      </c>
      <c r="I326" s="12">
        <f>일위대가목록!G209</f>
        <v>381</v>
      </c>
      <c r="J326" s="13">
        <f>TRUNC(I326*D326,1)</f>
        <v>381</v>
      </c>
      <c r="K326" s="12">
        <f t="shared" si="54"/>
        <v>13082</v>
      </c>
      <c r="L326" s="13">
        <f t="shared" si="54"/>
        <v>13082</v>
      </c>
      <c r="M326" s="8" t="s">
        <v>52</v>
      </c>
      <c r="N326" s="2" t="s">
        <v>334</v>
      </c>
      <c r="O326" s="2" t="s">
        <v>1493</v>
      </c>
      <c r="P326" s="2" t="s">
        <v>62</v>
      </c>
      <c r="Q326" s="2" t="s">
        <v>63</v>
      </c>
      <c r="R326" s="2" t="s">
        <v>63</v>
      </c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2" t="s">
        <v>52</v>
      </c>
      <c r="AW326" s="2" t="s">
        <v>1494</v>
      </c>
      <c r="AX326" s="2" t="s">
        <v>52</v>
      </c>
      <c r="AY326" s="2" t="s">
        <v>52</v>
      </c>
    </row>
    <row r="327" spans="1:51" ht="30" customHeight="1">
      <c r="A327" s="8" t="s">
        <v>995</v>
      </c>
      <c r="B327" s="8" t="s">
        <v>52</v>
      </c>
      <c r="C327" s="8" t="s">
        <v>52</v>
      </c>
      <c r="D327" s="9"/>
      <c r="E327" s="12"/>
      <c r="F327" s="13">
        <f>TRUNC(SUMIF(N323:N326, N322, F323:F326),0)</f>
        <v>1727</v>
      </c>
      <c r="G327" s="12"/>
      <c r="H327" s="13">
        <f>TRUNC(SUMIF(N323:N326, N322, H323:H326),0)</f>
        <v>12701</v>
      </c>
      <c r="I327" s="12"/>
      <c r="J327" s="13">
        <f>TRUNC(SUMIF(N323:N326, N322, J323:J326),0)</f>
        <v>381</v>
      </c>
      <c r="K327" s="12"/>
      <c r="L327" s="13">
        <f>F327+H327+J327</f>
        <v>14809</v>
      </c>
      <c r="M327" s="8" t="s">
        <v>52</v>
      </c>
      <c r="N327" s="2" t="s">
        <v>118</v>
      </c>
      <c r="O327" s="2" t="s">
        <v>118</v>
      </c>
      <c r="P327" s="2" t="s">
        <v>52</v>
      </c>
      <c r="Q327" s="2" t="s">
        <v>52</v>
      </c>
      <c r="R327" s="2" t="s">
        <v>52</v>
      </c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2" t="s">
        <v>52</v>
      </c>
      <c r="AW327" s="2" t="s">
        <v>52</v>
      </c>
      <c r="AX327" s="2" t="s">
        <v>52</v>
      </c>
      <c r="AY327" s="2" t="s">
        <v>52</v>
      </c>
    </row>
    <row r="328" spans="1:51" ht="30" customHeight="1">
      <c r="A328" s="9"/>
      <c r="B328" s="9"/>
      <c r="C328" s="9"/>
      <c r="D328" s="9"/>
      <c r="E328" s="12"/>
      <c r="F328" s="13"/>
      <c r="G328" s="12"/>
      <c r="H328" s="13"/>
      <c r="I328" s="12"/>
      <c r="J328" s="13"/>
      <c r="K328" s="12"/>
      <c r="L328" s="13"/>
      <c r="M328" s="9"/>
    </row>
    <row r="329" spans="1:51" ht="30" customHeight="1">
      <c r="A329" s="32" t="s">
        <v>1495</v>
      </c>
      <c r="B329" s="32"/>
      <c r="C329" s="32"/>
      <c r="D329" s="32"/>
      <c r="E329" s="33"/>
      <c r="F329" s="34"/>
      <c r="G329" s="33"/>
      <c r="H329" s="34"/>
      <c r="I329" s="33"/>
      <c r="J329" s="34"/>
      <c r="K329" s="33"/>
      <c r="L329" s="34"/>
      <c r="M329" s="32"/>
      <c r="N329" s="1" t="s">
        <v>338</v>
      </c>
    </row>
    <row r="330" spans="1:51" ht="30" customHeight="1">
      <c r="A330" s="8" t="s">
        <v>1497</v>
      </c>
      <c r="B330" s="8" t="s">
        <v>1498</v>
      </c>
      <c r="C330" s="8" t="s">
        <v>255</v>
      </c>
      <c r="D330" s="9">
        <v>1</v>
      </c>
      <c r="E330" s="12">
        <f>일위대가목록!E210</f>
        <v>381</v>
      </c>
      <c r="F330" s="13">
        <f>TRUNC(E330*D330,1)</f>
        <v>381</v>
      </c>
      <c r="G330" s="12">
        <f>일위대가목록!F210</f>
        <v>1908</v>
      </c>
      <c r="H330" s="13">
        <f>TRUNC(G330*D330,1)</f>
        <v>1908</v>
      </c>
      <c r="I330" s="12">
        <f>일위대가목록!G210</f>
        <v>58</v>
      </c>
      <c r="J330" s="13">
        <f>TRUNC(I330*D330,1)</f>
        <v>58</v>
      </c>
      <c r="K330" s="12">
        <f>TRUNC(E330+G330+I330,1)</f>
        <v>2347</v>
      </c>
      <c r="L330" s="13">
        <f>TRUNC(F330+H330+J330,1)</f>
        <v>2347</v>
      </c>
      <c r="M330" s="8" t="s">
        <v>52</v>
      </c>
      <c r="N330" s="2" t="s">
        <v>338</v>
      </c>
      <c r="O330" s="2" t="s">
        <v>1499</v>
      </c>
      <c r="P330" s="2" t="s">
        <v>62</v>
      </c>
      <c r="Q330" s="2" t="s">
        <v>63</v>
      </c>
      <c r="R330" s="2" t="s">
        <v>63</v>
      </c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2" t="s">
        <v>52</v>
      </c>
      <c r="AW330" s="2" t="s">
        <v>1500</v>
      </c>
      <c r="AX330" s="2" t="s">
        <v>52</v>
      </c>
      <c r="AY330" s="2" t="s">
        <v>52</v>
      </c>
    </row>
    <row r="331" spans="1:51" ht="30" customHeight="1">
      <c r="A331" s="8" t="s">
        <v>1501</v>
      </c>
      <c r="B331" s="8" t="s">
        <v>1502</v>
      </c>
      <c r="C331" s="8" t="s">
        <v>255</v>
      </c>
      <c r="D331" s="9">
        <v>1</v>
      </c>
      <c r="E331" s="12">
        <f>일위대가목록!E211</f>
        <v>585</v>
      </c>
      <c r="F331" s="13">
        <f>TRUNC(E331*D331,1)</f>
        <v>585</v>
      </c>
      <c r="G331" s="12">
        <f>일위대가목록!F211</f>
        <v>4197</v>
      </c>
      <c r="H331" s="13">
        <f>TRUNC(G331*D331,1)</f>
        <v>4197</v>
      </c>
      <c r="I331" s="12">
        <f>일위대가목록!G211</f>
        <v>0</v>
      </c>
      <c r="J331" s="13">
        <f>TRUNC(I331*D331,1)</f>
        <v>0</v>
      </c>
      <c r="K331" s="12">
        <f>TRUNC(E331+G331+I331,1)</f>
        <v>4782</v>
      </c>
      <c r="L331" s="13">
        <f>TRUNC(F331+H331+J331,1)</f>
        <v>4782</v>
      </c>
      <c r="M331" s="8" t="s">
        <v>52</v>
      </c>
      <c r="N331" s="2" t="s">
        <v>338</v>
      </c>
      <c r="O331" s="2" t="s">
        <v>1503</v>
      </c>
      <c r="P331" s="2" t="s">
        <v>62</v>
      </c>
      <c r="Q331" s="2" t="s">
        <v>63</v>
      </c>
      <c r="R331" s="2" t="s">
        <v>63</v>
      </c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2" t="s">
        <v>52</v>
      </c>
      <c r="AW331" s="2" t="s">
        <v>1504</v>
      </c>
      <c r="AX331" s="2" t="s">
        <v>52</v>
      </c>
      <c r="AY331" s="2" t="s">
        <v>52</v>
      </c>
    </row>
    <row r="332" spans="1:51" ht="30" customHeight="1">
      <c r="A332" s="8" t="s">
        <v>995</v>
      </c>
      <c r="B332" s="8" t="s">
        <v>52</v>
      </c>
      <c r="C332" s="8" t="s">
        <v>52</v>
      </c>
      <c r="D332" s="9"/>
      <c r="E332" s="12"/>
      <c r="F332" s="13">
        <f>TRUNC(SUMIF(N330:N331, N329, F330:F331),0)</f>
        <v>966</v>
      </c>
      <c r="G332" s="12"/>
      <c r="H332" s="13">
        <f>TRUNC(SUMIF(N330:N331, N329, H330:H331),0)</f>
        <v>6105</v>
      </c>
      <c r="I332" s="12"/>
      <c r="J332" s="13">
        <f>TRUNC(SUMIF(N330:N331, N329, J330:J331),0)</f>
        <v>58</v>
      </c>
      <c r="K332" s="12"/>
      <c r="L332" s="13">
        <f>F332+H332+J332</f>
        <v>7129</v>
      </c>
      <c r="M332" s="8" t="s">
        <v>52</v>
      </c>
      <c r="N332" s="2" t="s">
        <v>118</v>
      </c>
      <c r="O332" s="2" t="s">
        <v>118</v>
      </c>
      <c r="P332" s="2" t="s">
        <v>52</v>
      </c>
      <c r="Q332" s="2" t="s">
        <v>52</v>
      </c>
      <c r="R332" s="2" t="s">
        <v>52</v>
      </c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2" t="s">
        <v>52</v>
      </c>
      <c r="AW332" s="2" t="s">
        <v>52</v>
      </c>
      <c r="AX332" s="2" t="s">
        <v>52</v>
      </c>
      <c r="AY332" s="2" t="s">
        <v>52</v>
      </c>
    </row>
    <row r="333" spans="1:51" ht="30" customHeight="1">
      <c r="A333" s="9"/>
      <c r="B333" s="9"/>
      <c r="C333" s="9"/>
      <c r="D333" s="9"/>
      <c r="E333" s="12"/>
      <c r="F333" s="13"/>
      <c r="G333" s="12"/>
      <c r="H333" s="13"/>
      <c r="I333" s="12"/>
      <c r="J333" s="13"/>
      <c r="K333" s="12"/>
      <c r="L333" s="13"/>
      <c r="M333" s="9"/>
    </row>
    <row r="334" spans="1:51" ht="30" customHeight="1">
      <c r="A334" s="32" t="s">
        <v>1505</v>
      </c>
      <c r="B334" s="32"/>
      <c r="C334" s="32"/>
      <c r="D334" s="32"/>
      <c r="E334" s="33"/>
      <c r="F334" s="34"/>
      <c r="G334" s="33"/>
      <c r="H334" s="34"/>
      <c r="I334" s="33"/>
      <c r="J334" s="34"/>
      <c r="K334" s="33"/>
      <c r="L334" s="34"/>
      <c r="M334" s="32"/>
      <c r="N334" s="1" t="s">
        <v>342</v>
      </c>
    </row>
    <row r="335" spans="1:51" ht="30" customHeight="1">
      <c r="A335" s="8" t="s">
        <v>1507</v>
      </c>
      <c r="B335" s="8" t="s">
        <v>330</v>
      </c>
      <c r="C335" s="8" t="s">
        <v>70</v>
      </c>
      <c r="D335" s="9">
        <v>1</v>
      </c>
      <c r="E335" s="12">
        <f>일위대가목록!E214</f>
        <v>0</v>
      </c>
      <c r="F335" s="13">
        <f t="shared" ref="F335:F341" si="55">TRUNC(E335*D335,1)</f>
        <v>0</v>
      </c>
      <c r="G335" s="12">
        <f>일위대가목록!F214</f>
        <v>7244</v>
      </c>
      <c r="H335" s="13">
        <f t="shared" ref="H335:H341" si="56">TRUNC(G335*D335,1)</f>
        <v>7244</v>
      </c>
      <c r="I335" s="12">
        <f>일위대가목록!G214</f>
        <v>434</v>
      </c>
      <c r="J335" s="13">
        <f t="shared" ref="J335:J341" si="57">TRUNC(I335*D335,1)</f>
        <v>434</v>
      </c>
      <c r="K335" s="12">
        <f t="shared" ref="K335:L341" si="58">TRUNC(E335+G335+I335,1)</f>
        <v>7678</v>
      </c>
      <c r="L335" s="13">
        <f t="shared" si="58"/>
        <v>7678</v>
      </c>
      <c r="M335" s="8" t="s">
        <v>52</v>
      </c>
      <c r="N335" s="2" t="s">
        <v>342</v>
      </c>
      <c r="O335" s="2" t="s">
        <v>1508</v>
      </c>
      <c r="P335" s="2" t="s">
        <v>62</v>
      </c>
      <c r="Q335" s="2" t="s">
        <v>63</v>
      </c>
      <c r="R335" s="2" t="s">
        <v>63</v>
      </c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2" t="s">
        <v>52</v>
      </c>
      <c r="AW335" s="2" t="s">
        <v>1509</v>
      </c>
      <c r="AX335" s="2" t="s">
        <v>52</v>
      </c>
      <c r="AY335" s="2" t="s">
        <v>52</v>
      </c>
    </row>
    <row r="336" spans="1:51" ht="30" customHeight="1">
      <c r="A336" s="8" t="s">
        <v>1510</v>
      </c>
      <c r="B336" s="8" t="s">
        <v>1511</v>
      </c>
      <c r="C336" s="8" t="s">
        <v>70</v>
      </c>
      <c r="D336" s="9">
        <v>1</v>
      </c>
      <c r="E336" s="12">
        <f>일위대가목록!E215</f>
        <v>0</v>
      </c>
      <c r="F336" s="13">
        <f t="shared" si="55"/>
        <v>0</v>
      </c>
      <c r="G336" s="12">
        <f>일위대가목록!F215</f>
        <v>2265</v>
      </c>
      <c r="H336" s="13">
        <f t="shared" si="56"/>
        <v>2265</v>
      </c>
      <c r="I336" s="12">
        <f>일위대가목록!G215</f>
        <v>0</v>
      </c>
      <c r="J336" s="13">
        <f t="shared" si="57"/>
        <v>0</v>
      </c>
      <c r="K336" s="12">
        <f t="shared" si="58"/>
        <v>2265</v>
      </c>
      <c r="L336" s="13">
        <f t="shared" si="58"/>
        <v>2265</v>
      </c>
      <c r="M336" s="8" t="s">
        <v>52</v>
      </c>
      <c r="N336" s="2" t="s">
        <v>342</v>
      </c>
      <c r="O336" s="2" t="s">
        <v>1512</v>
      </c>
      <c r="P336" s="2" t="s">
        <v>62</v>
      </c>
      <c r="Q336" s="2" t="s">
        <v>63</v>
      </c>
      <c r="R336" s="2" t="s">
        <v>63</v>
      </c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2" t="s">
        <v>52</v>
      </c>
      <c r="AW336" s="2" t="s">
        <v>1513</v>
      </c>
      <c r="AX336" s="2" t="s">
        <v>52</v>
      </c>
      <c r="AY336" s="2" t="s">
        <v>52</v>
      </c>
    </row>
    <row r="337" spans="1:51" ht="30" customHeight="1">
      <c r="A337" s="8" t="s">
        <v>1514</v>
      </c>
      <c r="B337" s="8" t="s">
        <v>1515</v>
      </c>
      <c r="C337" s="8" t="s">
        <v>221</v>
      </c>
      <c r="D337" s="9">
        <v>3.9</v>
      </c>
      <c r="E337" s="12">
        <f>단가대비표!O39</f>
        <v>3750</v>
      </c>
      <c r="F337" s="13">
        <f t="shared" si="55"/>
        <v>14625</v>
      </c>
      <c r="G337" s="12">
        <f>단가대비표!P39</f>
        <v>0</v>
      </c>
      <c r="H337" s="13">
        <f t="shared" si="56"/>
        <v>0</v>
      </c>
      <c r="I337" s="12">
        <f>단가대비표!V39</f>
        <v>0</v>
      </c>
      <c r="J337" s="13">
        <f t="shared" si="57"/>
        <v>0</v>
      </c>
      <c r="K337" s="12">
        <f t="shared" si="58"/>
        <v>3750</v>
      </c>
      <c r="L337" s="13">
        <f t="shared" si="58"/>
        <v>14625</v>
      </c>
      <c r="M337" s="8" t="s">
        <v>52</v>
      </c>
      <c r="N337" s="2" t="s">
        <v>342</v>
      </c>
      <c r="O337" s="2" t="s">
        <v>1516</v>
      </c>
      <c r="P337" s="2" t="s">
        <v>63</v>
      </c>
      <c r="Q337" s="2" t="s">
        <v>63</v>
      </c>
      <c r="R337" s="2" t="s">
        <v>62</v>
      </c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2" t="s">
        <v>52</v>
      </c>
      <c r="AW337" s="2" t="s">
        <v>1517</v>
      </c>
      <c r="AX337" s="2" t="s">
        <v>52</v>
      </c>
      <c r="AY337" s="2" t="s">
        <v>52</v>
      </c>
    </row>
    <row r="338" spans="1:51" ht="30" customHeight="1">
      <c r="A338" s="8" t="s">
        <v>1514</v>
      </c>
      <c r="B338" s="8" t="s">
        <v>1518</v>
      </c>
      <c r="C338" s="8" t="s">
        <v>221</v>
      </c>
      <c r="D338" s="9">
        <v>0.29499999999999998</v>
      </c>
      <c r="E338" s="12">
        <f>단가대비표!O36</f>
        <v>5720</v>
      </c>
      <c r="F338" s="13">
        <f t="shared" si="55"/>
        <v>1687.4</v>
      </c>
      <c r="G338" s="12">
        <f>단가대비표!P36</f>
        <v>0</v>
      </c>
      <c r="H338" s="13">
        <f t="shared" si="56"/>
        <v>0</v>
      </c>
      <c r="I338" s="12">
        <f>단가대비표!V36</f>
        <v>0</v>
      </c>
      <c r="J338" s="13">
        <f t="shared" si="57"/>
        <v>0</v>
      </c>
      <c r="K338" s="12">
        <f t="shared" si="58"/>
        <v>5720</v>
      </c>
      <c r="L338" s="13">
        <f t="shared" si="58"/>
        <v>1687.4</v>
      </c>
      <c r="M338" s="8" t="s">
        <v>52</v>
      </c>
      <c r="N338" s="2" t="s">
        <v>342</v>
      </c>
      <c r="O338" s="2" t="s">
        <v>1519</v>
      </c>
      <c r="P338" s="2" t="s">
        <v>63</v>
      </c>
      <c r="Q338" s="2" t="s">
        <v>63</v>
      </c>
      <c r="R338" s="2" t="s">
        <v>62</v>
      </c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2" t="s">
        <v>52</v>
      </c>
      <c r="AW338" s="2" t="s">
        <v>1520</v>
      </c>
      <c r="AX338" s="2" t="s">
        <v>52</v>
      </c>
      <c r="AY338" s="2" t="s">
        <v>52</v>
      </c>
    </row>
    <row r="339" spans="1:51" ht="30" customHeight="1">
      <c r="A339" s="8" t="s">
        <v>1514</v>
      </c>
      <c r="B339" s="8" t="s">
        <v>1521</v>
      </c>
      <c r="C339" s="8" t="s">
        <v>221</v>
      </c>
      <c r="D339" s="9">
        <v>0.40200000000000002</v>
      </c>
      <c r="E339" s="12">
        <f>단가대비표!O37</f>
        <v>3960</v>
      </c>
      <c r="F339" s="13">
        <f t="shared" si="55"/>
        <v>1591.9</v>
      </c>
      <c r="G339" s="12">
        <f>단가대비표!P37</f>
        <v>0</v>
      </c>
      <c r="H339" s="13">
        <f t="shared" si="56"/>
        <v>0</v>
      </c>
      <c r="I339" s="12">
        <f>단가대비표!V37</f>
        <v>0</v>
      </c>
      <c r="J339" s="13">
        <f t="shared" si="57"/>
        <v>0</v>
      </c>
      <c r="K339" s="12">
        <f t="shared" si="58"/>
        <v>3960</v>
      </c>
      <c r="L339" s="13">
        <f t="shared" si="58"/>
        <v>1591.9</v>
      </c>
      <c r="M339" s="8" t="s">
        <v>52</v>
      </c>
      <c r="N339" s="2" t="s">
        <v>342</v>
      </c>
      <c r="O339" s="2" t="s">
        <v>1522</v>
      </c>
      <c r="P339" s="2" t="s">
        <v>63</v>
      </c>
      <c r="Q339" s="2" t="s">
        <v>63</v>
      </c>
      <c r="R339" s="2" t="s">
        <v>62</v>
      </c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2" t="s">
        <v>52</v>
      </c>
      <c r="AW339" s="2" t="s">
        <v>1523</v>
      </c>
      <c r="AX339" s="2" t="s">
        <v>52</v>
      </c>
      <c r="AY339" s="2" t="s">
        <v>52</v>
      </c>
    </row>
    <row r="340" spans="1:51" ht="30" customHeight="1">
      <c r="A340" s="8" t="s">
        <v>1514</v>
      </c>
      <c r="B340" s="8" t="s">
        <v>1524</v>
      </c>
      <c r="C340" s="8" t="s">
        <v>221</v>
      </c>
      <c r="D340" s="9">
        <v>0.41</v>
      </c>
      <c r="E340" s="12">
        <f>단가대비표!O38</f>
        <v>2640</v>
      </c>
      <c r="F340" s="13">
        <f t="shared" si="55"/>
        <v>1082.4000000000001</v>
      </c>
      <c r="G340" s="12">
        <f>단가대비표!P38</f>
        <v>0</v>
      </c>
      <c r="H340" s="13">
        <f t="shared" si="56"/>
        <v>0</v>
      </c>
      <c r="I340" s="12">
        <f>단가대비표!V38</f>
        <v>0</v>
      </c>
      <c r="J340" s="13">
        <f t="shared" si="57"/>
        <v>0</v>
      </c>
      <c r="K340" s="12">
        <f t="shared" si="58"/>
        <v>2640</v>
      </c>
      <c r="L340" s="13">
        <f t="shared" si="58"/>
        <v>1082.4000000000001</v>
      </c>
      <c r="M340" s="8" t="s">
        <v>52</v>
      </c>
      <c r="N340" s="2" t="s">
        <v>342</v>
      </c>
      <c r="O340" s="2" t="s">
        <v>1525</v>
      </c>
      <c r="P340" s="2" t="s">
        <v>63</v>
      </c>
      <c r="Q340" s="2" t="s">
        <v>63</v>
      </c>
      <c r="R340" s="2" t="s">
        <v>62</v>
      </c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2" t="s">
        <v>52</v>
      </c>
      <c r="AW340" s="2" t="s">
        <v>1526</v>
      </c>
      <c r="AX340" s="2" t="s">
        <v>52</v>
      </c>
      <c r="AY340" s="2" t="s">
        <v>52</v>
      </c>
    </row>
    <row r="341" spans="1:51" ht="30" customHeight="1">
      <c r="A341" s="8" t="s">
        <v>1527</v>
      </c>
      <c r="B341" s="8" t="s">
        <v>1528</v>
      </c>
      <c r="C341" s="8" t="s">
        <v>70</v>
      </c>
      <c r="D341" s="9">
        <v>1</v>
      </c>
      <c r="E341" s="12">
        <f>일위대가목록!E216</f>
        <v>67</v>
      </c>
      <c r="F341" s="13">
        <f t="shared" si="55"/>
        <v>67</v>
      </c>
      <c r="G341" s="12">
        <f>일위대가목록!F216</f>
        <v>3363</v>
      </c>
      <c r="H341" s="13">
        <f t="shared" si="56"/>
        <v>3363</v>
      </c>
      <c r="I341" s="12">
        <f>일위대가목록!G216</f>
        <v>0</v>
      </c>
      <c r="J341" s="13">
        <f t="shared" si="57"/>
        <v>0</v>
      </c>
      <c r="K341" s="12">
        <f t="shared" si="58"/>
        <v>3430</v>
      </c>
      <c r="L341" s="13">
        <f t="shared" si="58"/>
        <v>3430</v>
      </c>
      <c r="M341" s="8" t="s">
        <v>52</v>
      </c>
      <c r="N341" s="2" t="s">
        <v>342</v>
      </c>
      <c r="O341" s="2" t="s">
        <v>1529</v>
      </c>
      <c r="P341" s="2" t="s">
        <v>62</v>
      </c>
      <c r="Q341" s="2" t="s">
        <v>63</v>
      </c>
      <c r="R341" s="2" t="s">
        <v>63</v>
      </c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2" t="s">
        <v>52</v>
      </c>
      <c r="AW341" s="2" t="s">
        <v>1530</v>
      </c>
      <c r="AX341" s="2" t="s">
        <v>52</v>
      </c>
      <c r="AY341" s="2" t="s">
        <v>52</v>
      </c>
    </row>
    <row r="342" spans="1:51" ht="30" customHeight="1">
      <c r="A342" s="8" t="s">
        <v>995</v>
      </c>
      <c r="B342" s="8" t="s">
        <v>52</v>
      </c>
      <c r="C342" s="8" t="s">
        <v>52</v>
      </c>
      <c r="D342" s="9"/>
      <c r="E342" s="12"/>
      <c r="F342" s="13">
        <f>TRUNC(SUMIF(N335:N341, N334, F335:F341),0)</f>
        <v>19053</v>
      </c>
      <c r="G342" s="12"/>
      <c r="H342" s="13">
        <f>TRUNC(SUMIF(N335:N341, N334, H335:H341),0)</f>
        <v>12872</v>
      </c>
      <c r="I342" s="12"/>
      <c r="J342" s="13">
        <f>TRUNC(SUMIF(N335:N341, N334, J335:J341),0)</f>
        <v>434</v>
      </c>
      <c r="K342" s="12"/>
      <c r="L342" s="13">
        <f>F342+H342+J342</f>
        <v>32359</v>
      </c>
      <c r="M342" s="8" t="s">
        <v>52</v>
      </c>
      <c r="N342" s="2" t="s">
        <v>118</v>
      </c>
      <c r="O342" s="2" t="s">
        <v>118</v>
      </c>
      <c r="P342" s="2" t="s">
        <v>52</v>
      </c>
      <c r="Q342" s="2" t="s">
        <v>52</v>
      </c>
      <c r="R342" s="2" t="s">
        <v>52</v>
      </c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2" t="s">
        <v>52</v>
      </c>
      <c r="AW342" s="2" t="s">
        <v>52</v>
      </c>
      <c r="AX342" s="2" t="s">
        <v>52</v>
      </c>
      <c r="AY342" s="2" t="s">
        <v>52</v>
      </c>
    </row>
    <row r="343" spans="1:51" ht="30" customHeight="1">
      <c r="A343" s="9"/>
      <c r="B343" s="9"/>
      <c r="C343" s="9"/>
      <c r="D343" s="9"/>
      <c r="E343" s="12"/>
      <c r="F343" s="13"/>
      <c r="G343" s="12"/>
      <c r="H343" s="13"/>
      <c r="I343" s="12"/>
      <c r="J343" s="13"/>
      <c r="K343" s="12"/>
      <c r="L343" s="13"/>
      <c r="M343" s="9"/>
    </row>
    <row r="344" spans="1:51" ht="30" customHeight="1">
      <c r="A344" s="32" t="s">
        <v>1531</v>
      </c>
      <c r="B344" s="32"/>
      <c r="C344" s="32"/>
      <c r="D344" s="32"/>
      <c r="E344" s="33"/>
      <c r="F344" s="34"/>
      <c r="G344" s="33"/>
      <c r="H344" s="34"/>
      <c r="I344" s="33"/>
      <c r="J344" s="34"/>
      <c r="K344" s="33"/>
      <c r="L344" s="34"/>
      <c r="M344" s="32"/>
      <c r="N344" s="1" t="s">
        <v>345</v>
      </c>
    </row>
    <row r="345" spans="1:51" ht="30" customHeight="1">
      <c r="A345" s="8" t="s">
        <v>1507</v>
      </c>
      <c r="B345" s="8" t="s">
        <v>330</v>
      </c>
      <c r="C345" s="8" t="s">
        <v>70</v>
      </c>
      <c r="D345" s="9">
        <v>1</v>
      </c>
      <c r="E345" s="12">
        <f>일위대가목록!E214</f>
        <v>0</v>
      </c>
      <c r="F345" s="13">
        <f t="shared" ref="F345:F351" si="59">TRUNC(E345*D345,1)</f>
        <v>0</v>
      </c>
      <c r="G345" s="12">
        <f>일위대가목록!F214</f>
        <v>7244</v>
      </c>
      <c r="H345" s="13">
        <f t="shared" ref="H345:H351" si="60">TRUNC(G345*D345,1)</f>
        <v>7244</v>
      </c>
      <c r="I345" s="12">
        <f>일위대가목록!G214</f>
        <v>434</v>
      </c>
      <c r="J345" s="13">
        <f t="shared" ref="J345:J351" si="61">TRUNC(I345*D345,1)</f>
        <v>434</v>
      </c>
      <c r="K345" s="12">
        <f t="shared" ref="K345:L351" si="62">TRUNC(E345+G345+I345,1)</f>
        <v>7678</v>
      </c>
      <c r="L345" s="13">
        <f t="shared" si="62"/>
        <v>7678</v>
      </c>
      <c r="M345" s="8" t="s">
        <v>52</v>
      </c>
      <c r="N345" s="2" t="s">
        <v>345</v>
      </c>
      <c r="O345" s="2" t="s">
        <v>1508</v>
      </c>
      <c r="P345" s="2" t="s">
        <v>62</v>
      </c>
      <c r="Q345" s="2" t="s">
        <v>63</v>
      </c>
      <c r="R345" s="2" t="s">
        <v>63</v>
      </c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2" t="s">
        <v>52</v>
      </c>
      <c r="AW345" s="2" t="s">
        <v>1533</v>
      </c>
      <c r="AX345" s="2" t="s">
        <v>52</v>
      </c>
      <c r="AY345" s="2" t="s">
        <v>52</v>
      </c>
    </row>
    <row r="346" spans="1:51" ht="30" customHeight="1">
      <c r="A346" s="8" t="s">
        <v>1510</v>
      </c>
      <c r="B346" s="8" t="s">
        <v>1534</v>
      </c>
      <c r="C346" s="8" t="s">
        <v>70</v>
      </c>
      <c r="D346" s="9">
        <v>1</v>
      </c>
      <c r="E346" s="12">
        <f>일위대가목록!E217</f>
        <v>0</v>
      </c>
      <c r="F346" s="13">
        <f t="shared" si="59"/>
        <v>0</v>
      </c>
      <c r="G346" s="12">
        <f>일위대가목록!F217</f>
        <v>2265</v>
      </c>
      <c r="H346" s="13">
        <f t="shared" si="60"/>
        <v>2265</v>
      </c>
      <c r="I346" s="12">
        <f>일위대가목록!G217</f>
        <v>0</v>
      </c>
      <c r="J346" s="13">
        <f t="shared" si="61"/>
        <v>0</v>
      </c>
      <c r="K346" s="12">
        <f t="shared" si="62"/>
        <v>2265</v>
      </c>
      <c r="L346" s="13">
        <f t="shared" si="62"/>
        <v>2265</v>
      </c>
      <c r="M346" s="8" t="s">
        <v>52</v>
      </c>
      <c r="N346" s="2" t="s">
        <v>345</v>
      </c>
      <c r="O346" s="2" t="s">
        <v>1535</v>
      </c>
      <c r="P346" s="2" t="s">
        <v>62</v>
      </c>
      <c r="Q346" s="2" t="s">
        <v>63</v>
      </c>
      <c r="R346" s="2" t="s">
        <v>63</v>
      </c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2" t="s">
        <v>52</v>
      </c>
      <c r="AW346" s="2" t="s">
        <v>1536</v>
      </c>
      <c r="AX346" s="2" t="s">
        <v>52</v>
      </c>
      <c r="AY346" s="2" t="s">
        <v>52</v>
      </c>
    </row>
    <row r="347" spans="1:51" ht="30" customHeight="1">
      <c r="A347" s="8" t="s">
        <v>1514</v>
      </c>
      <c r="B347" s="8" t="s">
        <v>1515</v>
      </c>
      <c r="C347" s="8" t="s">
        <v>221</v>
      </c>
      <c r="D347" s="9">
        <v>3.9</v>
      </c>
      <c r="E347" s="12">
        <f>단가대비표!O39</f>
        <v>3750</v>
      </c>
      <c r="F347" s="13">
        <f t="shared" si="59"/>
        <v>14625</v>
      </c>
      <c r="G347" s="12">
        <f>단가대비표!P39</f>
        <v>0</v>
      </c>
      <c r="H347" s="13">
        <f t="shared" si="60"/>
        <v>0</v>
      </c>
      <c r="I347" s="12">
        <f>단가대비표!V39</f>
        <v>0</v>
      </c>
      <c r="J347" s="13">
        <f t="shared" si="61"/>
        <v>0</v>
      </c>
      <c r="K347" s="12">
        <f t="shared" si="62"/>
        <v>3750</v>
      </c>
      <c r="L347" s="13">
        <f t="shared" si="62"/>
        <v>14625</v>
      </c>
      <c r="M347" s="8" t="s">
        <v>52</v>
      </c>
      <c r="N347" s="2" t="s">
        <v>345</v>
      </c>
      <c r="O347" s="2" t="s">
        <v>1516</v>
      </c>
      <c r="P347" s="2" t="s">
        <v>63</v>
      </c>
      <c r="Q347" s="2" t="s">
        <v>63</v>
      </c>
      <c r="R347" s="2" t="s">
        <v>62</v>
      </c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2" t="s">
        <v>52</v>
      </c>
      <c r="AW347" s="2" t="s">
        <v>1537</v>
      </c>
      <c r="AX347" s="2" t="s">
        <v>52</v>
      </c>
      <c r="AY347" s="2" t="s">
        <v>52</v>
      </c>
    </row>
    <row r="348" spans="1:51" ht="30" customHeight="1">
      <c r="A348" s="8" t="s">
        <v>1514</v>
      </c>
      <c r="B348" s="8" t="s">
        <v>1518</v>
      </c>
      <c r="C348" s="8" t="s">
        <v>221</v>
      </c>
      <c r="D348" s="9">
        <v>0.29499999999999998</v>
      </c>
      <c r="E348" s="12">
        <f>단가대비표!O36</f>
        <v>5720</v>
      </c>
      <c r="F348" s="13">
        <f t="shared" si="59"/>
        <v>1687.4</v>
      </c>
      <c r="G348" s="12">
        <f>단가대비표!P36</f>
        <v>0</v>
      </c>
      <c r="H348" s="13">
        <f t="shared" si="60"/>
        <v>0</v>
      </c>
      <c r="I348" s="12">
        <f>단가대비표!V36</f>
        <v>0</v>
      </c>
      <c r="J348" s="13">
        <f t="shared" si="61"/>
        <v>0</v>
      </c>
      <c r="K348" s="12">
        <f t="shared" si="62"/>
        <v>5720</v>
      </c>
      <c r="L348" s="13">
        <f t="shared" si="62"/>
        <v>1687.4</v>
      </c>
      <c r="M348" s="8" t="s">
        <v>52</v>
      </c>
      <c r="N348" s="2" t="s">
        <v>345</v>
      </c>
      <c r="O348" s="2" t="s">
        <v>1519</v>
      </c>
      <c r="P348" s="2" t="s">
        <v>63</v>
      </c>
      <c r="Q348" s="2" t="s">
        <v>63</v>
      </c>
      <c r="R348" s="2" t="s">
        <v>62</v>
      </c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2" t="s">
        <v>52</v>
      </c>
      <c r="AW348" s="2" t="s">
        <v>1538</v>
      </c>
      <c r="AX348" s="2" t="s">
        <v>52</v>
      </c>
      <c r="AY348" s="2" t="s">
        <v>52</v>
      </c>
    </row>
    <row r="349" spans="1:51" ht="30" customHeight="1">
      <c r="A349" s="8" t="s">
        <v>1514</v>
      </c>
      <c r="B349" s="8" t="s">
        <v>1521</v>
      </c>
      <c r="C349" s="8" t="s">
        <v>221</v>
      </c>
      <c r="D349" s="9">
        <v>0.40200000000000002</v>
      </c>
      <c r="E349" s="12">
        <f>단가대비표!O37</f>
        <v>3960</v>
      </c>
      <c r="F349" s="13">
        <f t="shared" si="59"/>
        <v>1591.9</v>
      </c>
      <c r="G349" s="12">
        <f>단가대비표!P37</f>
        <v>0</v>
      </c>
      <c r="H349" s="13">
        <f t="shared" si="60"/>
        <v>0</v>
      </c>
      <c r="I349" s="12">
        <f>단가대비표!V37</f>
        <v>0</v>
      </c>
      <c r="J349" s="13">
        <f t="shared" si="61"/>
        <v>0</v>
      </c>
      <c r="K349" s="12">
        <f t="shared" si="62"/>
        <v>3960</v>
      </c>
      <c r="L349" s="13">
        <f t="shared" si="62"/>
        <v>1591.9</v>
      </c>
      <c r="M349" s="8" t="s">
        <v>52</v>
      </c>
      <c r="N349" s="2" t="s">
        <v>345</v>
      </c>
      <c r="O349" s="2" t="s">
        <v>1522</v>
      </c>
      <c r="P349" s="2" t="s">
        <v>63</v>
      </c>
      <c r="Q349" s="2" t="s">
        <v>63</v>
      </c>
      <c r="R349" s="2" t="s">
        <v>62</v>
      </c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2" t="s">
        <v>52</v>
      </c>
      <c r="AW349" s="2" t="s">
        <v>1539</v>
      </c>
      <c r="AX349" s="2" t="s">
        <v>52</v>
      </c>
      <c r="AY349" s="2" t="s">
        <v>52</v>
      </c>
    </row>
    <row r="350" spans="1:51" ht="30" customHeight="1">
      <c r="A350" s="8" t="s">
        <v>1514</v>
      </c>
      <c r="B350" s="8" t="s">
        <v>1524</v>
      </c>
      <c r="C350" s="8" t="s">
        <v>221</v>
      </c>
      <c r="D350" s="9">
        <v>0.41</v>
      </c>
      <c r="E350" s="12">
        <f>단가대비표!O38</f>
        <v>2640</v>
      </c>
      <c r="F350" s="13">
        <f t="shared" si="59"/>
        <v>1082.4000000000001</v>
      </c>
      <c r="G350" s="12">
        <f>단가대비표!P38</f>
        <v>0</v>
      </c>
      <c r="H350" s="13">
        <f t="shared" si="60"/>
        <v>0</v>
      </c>
      <c r="I350" s="12">
        <f>단가대비표!V38</f>
        <v>0</v>
      </c>
      <c r="J350" s="13">
        <f t="shared" si="61"/>
        <v>0</v>
      </c>
      <c r="K350" s="12">
        <f t="shared" si="62"/>
        <v>2640</v>
      </c>
      <c r="L350" s="13">
        <f t="shared" si="62"/>
        <v>1082.4000000000001</v>
      </c>
      <c r="M350" s="8" t="s">
        <v>52</v>
      </c>
      <c r="N350" s="2" t="s">
        <v>345</v>
      </c>
      <c r="O350" s="2" t="s">
        <v>1525</v>
      </c>
      <c r="P350" s="2" t="s">
        <v>63</v>
      </c>
      <c r="Q350" s="2" t="s">
        <v>63</v>
      </c>
      <c r="R350" s="2" t="s">
        <v>62</v>
      </c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2" t="s">
        <v>52</v>
      </c>
      <c r="AW350" s="2" t="s">
        <v>1540</v>
      </c>
      <c r="AX350" s="2" t="s">
        <v>52</v>
      </c>
      <c r="AY350" s="2" t="s">
        <v>52</v>
      </c>
    </row>
    <row r="351" spans="1:51" ht="30" customHeight="1">
      <c r="A351" s="8" t="s">
        <v>1527</v>
      </c>
      <c r="B351" s="8" t="s">
        <v>1541</v>
      </c>
      <c r="C351" s="8" t="s">
        <v>70</v>
      </c>
      <c r="D351" s="9">
        <v>1</v>
      </c>
      <c r="E351" s="12">
        <f>일위대가목록!E218</f>
        <v>89</v>
      </c>
      <c r="F351" s="13">
        <f t="shared" si="59"/>
        <v>89</v>
      </c>
      <c r="G351" s="12">
        <f>일위대가목록!F218</f>
        <v>4484</v>
      </c>
      <c r="H351" s="13">
        <f t="shared" si="60"/>
        <v>4484</v>
      </c>
      <c r="I351" s="12">
        <f>일위대가목록!G218</f>
        <v>0</v>
      </c>
      <c r="J351" s="13">
        <f t="shared" si="61"/>
        <v>0</v>
      </c>
      <c r="K351" s="12">
        <f t="shared" si="62"/>
        <v>4573</v>
      </c>
      <c r="L351" s="13">
        <f t="shared" si="62"/>
        <v>4573</v>
      </c>
      <c r="M351" s="8" t="s">
        <v>52</v>
      </c>
      <c r="N351" s="2" t="s">
        <v>345</v>
      </c>
      <c r="O351" s="2" t="s">
        <v>1542</v>
      </c>
      <c r="P351" s="2" t="s">
        <v>62</v>
      </c>
      <c r="Q351" s="2" t="s">
        <v>63</v>
      </c>
      <c r="R351" s="2" t="s">
        <v>63</v>
      </c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2" t="s">
        <v>52</v>
      </c>
      <c r="AW351" s="2" t="s">
        <v>1543</v>
      </c>
      <c r="AX351" s="2" t="s">
        <v>52</v>
      </c>
      <c r="AY351" s="2" t="s">
        <v>52</v>
      </c>
    </row>
    <row r="352" spans="1:51" ht="30" customHeight="1">
      <c r="A352" s="8" t="s">
        <v>995</v>
      </c>
      <c r="B352" s="8" t="s">
        <v>52</v>
      </c>
      <c r="C352" s="8" t="s">
        <v>52</v>
      </c>
      <c r="D352" s="9"/>
      <c r="E352" s="12"/>
      <c r="F352" s="13">
        <f>TRUNC(SUMIF(N345:N351, N344, F345:F351),0)</f>
        <v>19075</v>
      </c>
      <c r="G352" s="12"/>
      <c r="H352" s="13">
        <f>TRUNC(SUMIF(N345:N351, N344, H345:H351),0)</f>
        <v>13993</v>
      </c>
      <c r="I352" s="12"/>
      <c r="J352" s="13">
        <f>TRUNC(SUMIF(N345:N351, N344, J345:J351),0)</f>
        <v>434</v>
      </c>
      <c r="K352" s="12"/>
      <c r="L352" s="13">
        <f>F352+H352+J352</f>
        <v>33502</v>
      </c>
      <c r="M352" s="8" t="s">
        <v>52</v>
      </c>
      <c r="N352" s="2" t="s">
        <v>118</v>
      </c>
      <c r="O352" s="2" t="s">
        <v>118</v>
      </c>
      <c r="P352" s="2" t="s">
        <v>52</v>
      </c>
      <c r="Q352" s="2" t="s">
        <v>52</v>
      </c>
      <c r="R352" s="2" t="s">
        <v>52</v>
      </c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2" t="s">
        <v>52</v>
      </c>
      <c r="AW352" s="2" t="s">
        <v>52</v>
      </c>
      <c r="AX352" s="2" t="s">
        <v>52</v>
      </c>
      <c r="AY352" s="2" t="s">
        <v>52</v>
      </c>
    </row>
    <row r="353" spans="1:51" ht="30" customHeight="1">
      <c r="A353" s="9"/>
      <c r="B353" s="9"/>
      <c r="C353" s="9"/>
      <c r="D353" s="9"/>
      <c r="E353" s="12"/>
      <c r="F353" s="13"/>
      <c r="G353" s="12"/>
      <c r="H353" s="13"/>
      <c r="I353" s="12"/>
      <c r="J353" s="13"/>
      <c r="K353" s="12"/>
      <c r="L353" s="13"/>
      <c r="M353" s="9"/>
    </row>
    <row r="354" spans="1:51" ht="30" customHeight="1">
      <c r="A354" s="32" t="s">
        <v>1544</v>
      </c>
      <c r="B354" s="32"/>
      <c r="C354" s="32"/>
      <c r="D354" s="32"/>
      <c r="E354" s="33"/>
      <c r="F354" s="34"/>
      <c r="G354" s="33"/>
      <c r="H354" s="34"/>
      <c r="I354" s="33"/>
      <c r="J354" s="34"/>
      <c r="K354" s="33"/>
      <c r="L354" s="34"/>
      <c r="M354" s="32"/>
      <c r="N354" s="1" t="s">
        <v>349</v>
      </c>
    </row>
    <row r="355" spans="1:51" ht="30" customHeight="1">
      <c r="A355" s="8" t="s">
        <v>1546</v>
      </c>
      <c r="B355" s="8" t="s">
        <v>1547</v>
      </c>
      <c r="C355" s="8" t="s">
        <v>1156</v>
      </c>
      <c r="D355" s="9">
        <v>0.06</v>
      </c>
      <c r="E355" s="12">
        <f>단가대비표!O257</f>
        <v>9433</v>
      </c>
      <c r="F355" s="13">
        <f>TRUNC(E355*D355,1)</f>
        <v>565.9</v>
      </c>
      <c r="G355" s="12">
        <f>단가대비표!P257</f>
        <v>0</v>
      </c>
      <c r="H355" s="13">
        <f>TRUNC(G355*D355,1)</f>
        <v>0</v>
      </c>
      <c r="I355" s="12">
        <f>단가대비표!V257</f>
        <v>0</v>
      </c>
      <c r="J355" s="13">
        <f>TRUNC(I355*D355,1)</f>
        <v>0</v>
      </c>
      <c r="K355" s="12">
        <f>TRUNC(E355+G355+I355,1)</f>
        <v>9433</v>
      </c>
      <c r="L355" s="13">
        <f>TRUNC(F355+H355+J355,1)</f>
        <v>565.9</v>
      </c>
      <c r="M355" s="8" t="s">
        <v>52</v>
      </c>
      <c r="N355" s="2" t="s">
        <v>349</v>
      </c>
      <c r="O355" s="2" t="s">
        <v>1548</v>
      </c>
      <c r="P355" s="2" t="s">
        <v>63</v>
      </c>
      <c r="Q355" s="2" t="s">
        <v>63</v>
      </c>
      <c r="R355" s="2" t="s">
        <v>62</v>
      </c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2" t="s">
        <v>52</v>
      </c>
      <c r="AW355" s="2" t="s">
        <v>1549</v>
      </c>
      <c r="AX355" s="2" t="s">
        <v>52</v>
      </c>
      <c r="AY355" s="2" t="s">
        <v>52</v>
      </c>
    </row>
    <row r="356" spans="1:51" ht="30" customHeight="1">
      <c r="A356" s="8" t="s">
        <v>1550</v>
      </c>
      <c r="B356" s="8" t="s">
        <v>647</v>
      </c>
      <c r="C356" s="8" t="s">
        <v>255</v>
      </c>
      <c r="D356" s="9">
        <v>1</v>
      </c>
      <c r="E356" s="12">
        <f>일위대가목록!E213</f>
        <v>0</v>
      </c>
      <c r="F356" s="13">
        <f>TRUNC(E356*D356,1)</f>
        <v>0</v>
      </c>
      <c r="G356" s="12">
        <f>일위대가목록!F213</f>
        <v>4197</v>
      </c>
      <c r="H356" s="13">
        <f>TRUNC(G356*D356,1)</f>
        <v>4197</v>
      </c>
      <c r="I356" s="12">
        <f>일위대가목록!G213</f>
        <v>0</v>
      </c>
      <c r="J356" s="13">
        <f>TRUNC(I356*D356,1)</f>
        <v>0</v>
      </c>
      <c r="K356" s="12">
        <f>TRUNC(E356+G356+I356,1)</f>
        <v>4197</v>
      </c>
      <c r="L356" s="13">
        <f>TRUNC(F356+H356+J356,1)</f>
        <v>4197</v>
      </c>
      <c r="M356" s="8" t="s">
        <v>52</v>
      </c>
      <c r="N356" s="2" t="s">
        <v>349</v>
      </c>
      <c r="O356" s="2" t="s">
        <v>1551</v>
      </c>
      <c r="P356" s="2" t="s">
        <v>62</v>
      </c>
      <c r="Q356" s="2" t="s">
        <v>63</v>
      </c>
      <c r="R356" s="2" t="s">
        <v>63</v>
      </c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2" t="s">
        <v>52</v>
      </c>
      <c r="AW356" s="2" t="s">
        <v>1552</v>
      </c>
      <c r="AX356" s="2" t="s">
        <v>52</v>
      </c>
      <c r="AY356" s="2" t="s">
        <v>52</v>
      </c>
    </row>
    <row r="357" spans="1:51" ht="30" customHeight="1">
      <c r="A357" s="8" t="s">
        <v>995</v>
      </c>
      <c r="B357" s="8" t="s">
        <v>52</v>
      </c>
      <c r="C357" s="8" t="s">
        <v>52</v>
      </c>
      <c r="D357" s="9"/>
      <c r="E357" s="12"/>
      <c r="F357" s="13">
        <f>TRUNC(SUMIF(N355:N356, N354, F355:F356),0)</f>
        <v>565</v>
      </c>
      <c r="G357" s="12"/>
      <c r="H357" s="13">
        <f>TRUNC(SUMIF(N355:N356, N354, H355:H356),0)</f>
        <v>4197</v>
      </c>
      <c r="I357" s="12"/>
      <c r="J357" s="13">
        <f>TRUNC(SUMIF(N355:N356, N354, J355:J356),0)</f>
        <v>0</v>
      </c>
      <c r="K357" s="12"/>
      <c r="L357" s="13">
        <f>F357+H357+J357</f>
        <v>4762</v>
      </c>
      <c r="M357" s="8" t="s">
        <v>52</v>
      </c>
      <c r="N357" s="2" t="s">
        <v>118</v>
      </c>
      <c r="O357" s="2" t="s">
        <v>118</v>
      </c>
      <c r="P357" s="2" t="s">
        <v>52</v>
      </c>
      <c r="Q357" s="2" t="s">
        <v>52</v>
      </c>
      <c r="R357" s="2" t="s">
        <v>52</v>
      </c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2" t="s">
        <v>52</v>
      </c>
      <c r="AW357" s="2" t="s">
        <v>52</v>
      </c>
      <c r="AX357" s="2" t="s">
        <v>52</v>
      </c>
      <c r="AY357" s="2" t="s">
        <v>52</v>
      </c>
    </row>
    <row r="358" spans="1:51" ht="30" customHeight="1">
      <c r="A358" s="9"/>
      <c r="B358" s="9"/>
      <c r="C358" s="9"/>
      <c r="D358" s="9"/>
      <c r="E358" s="12"/>
      <c r="F358" s="13"/>
      <c r="G358" s="12"/>
      <c r="H358" s="13"/>
      <c r="I358" s="12"/>
      <c r="J358" s="13"/>
      <c r="K358" s="12"/>
      <c r="L358" s="13"/>
      <c r="M358" s="9"/>
    </row>
    <row r="359" spans="1:51" ht="30" customHeight="1">
      <c r="A359" s="32" t="s">
        <v>1553</v>
      </c>
      <c r="B359" s="32"/>
      <c r="C359" s="32"/>
      <c r="D359" s="32"/>
      <c r="E359" s="33"/>
      <c r="F359" s="34"/>
      <c r="G359" s="33"/>
      <c r="H359" s="34"/>
      <c r="I359" s="33"/>
      <c r="J359" s="34"/>
      <c r="K359" s="33"/>
      <c r="L359" s="34"/>
      <c r="M359" s="32"/>
      <c r="N359" s="1" t="s">
        <v>355</v>
      </c>
    </row>
    <row r="360" spans="1:51" ht="30" customHeight="1">
      <c r="A360" s="8" t="s">
        <v>1555</v>
      </c>
      <c r="B360" s="8" t="s">
        <v>1556</v>
      </c>
      <c r="C360" s="8" t="s">
        <v>255</v>
      </c>
      <c r="D360" s="9">
        <v>1.05</v>
      </c>
      <c r="E360" s="12">
        <f>단가대비표!O269</f>
        <v>10810</v>
      </c>
      <c r="F360" s="13">
        <f>TRUNC(E360*D360,1)</f>
        <v>11350.5</v>
      </c>
      <c r="G360" s="12">
        <f>단가대비표!P269</f>
        <v>0</v>
      </c>
      <c r="H360" s="13">
        <f>TRUNC(G360*D360,1)</f>
        <v>0</v>
      </c>
      <c r="I360" s="12">
        <f>단가대비표!V269</f>
        <v>0</v>
      </c>
      <c r="J360" s="13">
        <f>TRUNC(I360*D360,1)</f>
        <v>0</v>
      </c>
      <c r="K360" s="12">
        <f>TRUNC(E360+G360+I360,1)</f>
        <v>10810</v>
      </c>
      <c r="L360" s="13">
        <f>TRUNC(F360+H360+J360,1)</f>
        <v>11350.5</v>
      </c>
      <c r="M360" s="8" t="s">
        <v>52</v>
      </c>
      <c r="N360" s="2" t="s">
        <v>355</v>
      </c>
      <c r="O360" s="2" t="s">
        <v>1557</v>
      </c>
      <c r="P360" s="2" t="s">
        <v>63</v>
      </c>
      <c r="Q360" s="2" t="s">
        <v>63</v>
      </c>
      <c r="R360" s="2" t="s">
        <v>62</v>
      </c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2" t="s">
        <v>52</v>
      </c>
      <c r="AW360" s="2" t="s">
        <v>1558</v>
      </c>
      <c r="AX360" s="2" t="s">
        <v>52</v>
      </c>
      <c r="AY360" s="2" t="s">
        <v>52</v>
      </c>
    </row>
    <row r="361" spans="1:51" ht="30" customHeight="1">
      <c r="A361" s="8" t="s">
        <v>1559</v>
      </c>
      <c r="B361" s="8" t="s">
        <v>1560</v>
      </c>
      <c r="C361" s="8" t="s">
        <v>255</v>
      </c>
      <c r="D361" s="9">
        <v>1</v>
      </c>
      <c r="E361" s="12">
        <f>일위대가목록!E219</f>
        <v>0</v>
      </c>
      <c r="F361" s="13">
        <f>TRUNC(E361*D361,1)</f>
        <v>0</v>
      </c>
      <c r="G361" s="12">
        <f>일위대가목록!F219</f>
        <v>18349</v>
      </c>
      <c r="H361" s="13">
        <f>TRUNC(G361*D361,1)</f>
        <v>18349</v>
      </c>
      <c r="I361" s="12">
        <f>일위대가목록!G219</f>
        <v>366</v>
      </c>
      <c r="J361" s="13">
        <f>TRUNC(I361*D361,1)</f>
        <v>366</v>
      </c>
      <c r="K361" s="12">
        <f>TRUNC(E361+G361+I361,1)</f>
        <v>18715</v>
      </c>
      <c r="L361" s="13">
        <f>TRUNC(F361+H361+J361,1)</f>
        <v>18715</v>
      </c>
      <c r="M361" s="8" t="s">
        <v>52</v>
      </c>
      <c r="N361" s="2" t="s">
        <v>355</v>
      </c>
      <c r="O361" s="2" t="s">
        <v>1561</v>
      </c>
      <c r="P361" s="2" t="s">
        <v>62</v>
      </c>
      <c r="Q361" s="2" t="s">
        <v>63</v>
      </c>
      <c r="R361" s="2" t="s">
        <v>63</v>
      </c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2" t="s">
        <v>52</v>
      </c>
      <c r="AW361" s="2" t="s">
        <v>1562</v>
      </c>
      <c r="AX361" s="2" t="s">
        <v>52</v>
      </c>
      <c r="AY361" s="2" t="s">
        <v>52</v>
      </c>
    </row>
    <row r="362" spans="1:51" ht="30" customHeight="1">
      <c r="A362" s="8" t="s">
        <v>995</v>
      </c>
      <c r="B362" s="8" t="s">
        <v>52</v>
      </c>
      <c r="C362" s="8" t="s">
        <v>52</v>
      </c>
      <c r="D362" s="9"/>
      <c r="E362" s="12"/>
      <c r="F362" s="13">
        <f>TRUNC(SUMIF(N360:N361, N359, F360:F361),0)</f>
        <v>11350</v>
      </c>
      <c r="G362" s="12"/>
      <c r="H362" s="13">
        <f>TRUNC(SUMIF(N360:N361, N359, H360:H361),0)</f>
        <v>18349</v>
      </c>
      <c r="I362" s="12"/>
      <c r="J362" s="13">
        <f>TRUNC(SUMIF(N360:N361, N359, J360:J361),0)</f>
        <v>366</v>
      </c>
      <c r="K362" s="12"/>
      <c r="L362" s="13">
        <f>F362+H362+J362</f>
        <v>30065</v>
      </c>
      <c r="M362" s="8" t="s">
        <v>52</v>
      </c>
      <c r="N362" s="2" t="s">
        <v>118</v>
      </c>
      <c r="O362" s="2" t="s">
        <v>118</v>
      </c>
      <c r="P362" s="2" t="s">
        <v>52</v>
      </c>
      <c r="Q362" s="2" t="s">
        <v>52</v>
      </c>
      <c r="R362" s="2" t="s">
        <v>52</v>
      </c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2" t="s">
        <v>52</v>
      </c>
      <c r="AW362" s="2" t="s">
        <v>52</v>
      </c>
      <c r="AX362" s="2" t="s">
        <v>52</v>
      </c>
      <c r="AY362" s="2" t="s">
        <v>52</v>
      </c>
    </row>
    <row r="363" spans="1:51" ht="30" customHeight="1">
      <c r="A363" s="9"/>
      <c r="B363" s="9"/>
      <c r="C363" s="9"/>
      <c r="D363" s="9"/>
      <c r="E363" s="12"/>
      <c r="F363" s="13"/>
      <c r="G363" s="12"/>
      <c r="H363" s="13"/>
      <c r="I363" s="12"/>
      <c r="J363" s="13"/>
      <c r="K363" s="12"/>
      <c r="L363" s="13"/>
      <c r="M363" s="9"/>
    </row>
    <row r="364" spans="1:51" ht="30" customHeight="1">
      <c r="A364" s="32" t="s">
        <v>1563</v>
      </c>
      <c r="B364" s="32"/>
      <c r="C364" s="32"/>
      <c r="D364" s="32"/>
      <c r="E364" s="33"/>
      <c r="F364" s="34"/>
      <c r="G364" s="33"/>
      <c r="H364" s="34"/>
      <c r="I364" s="33"/>
      <c r="J364" s="34"/>
      <c r="K364" s="33"/>
      <c r="L364" s="34"/>
      <c r="M364" s="32"/>
      <c r="N364" s="1" t="s">
        <v>360</v>
      </c>
    </row>
    <row r="365" spans="1:51" ht="30" customHeight="1">
      <c r="A365" s="8" t="s">
        <v>1565</v>
      </c>
      <c r="B365" s="8" t="s">
        <v>1566</v>
      </c>
      <c r="C365" s="8" t="s">
        <v>221</v>
      </c>
      <c r="D365" s="9">
        <v>4.9000000000000004</v>
      </c>
      <c r="E365" s="12">
        <f>단가대비표!O60</f>
        <v>2600</v>
      </c>
      <c r="F365" s="13">
        <f>TRUNC(E365*D365,1)</f>
        <v>12740</v>
      </c>
      <c r="G365" s="12">
        <f>단가대비표!P60</f>
        <v>0</v>
      </c>
      <c r="H365" s="13">
        <f>TRUNC(G365*D365,1)</f>
        <v>0</v>
      </c>
      <c r="I365" s="12">
        <f>단가대비표!V60</f>
        <v>0</v>
      </c>
      <c r="J365" s="13">
        <f>TRUNC(I365*D365,1)</f>
        <v>0</v>
      </c>
      <c r="K365" s="12">
        <f>TRUNC(E365+G365+I365,1)</f>
        <v>2600</v>
      </c>
      <c r="L365" s="13">
        <f>TRUNC(F365+H365+J365,1)</f>
        <v>12740</v>
      </c>
      <c r="M365" s="8" t="s">
        <v>52</v>
      </c>
      <c r="N365" s="2" t="s">
        <v>360</v>
      </c>
      <c r="O365" s="2" t="s">
        <v>1567</v>
      </c>
      <c r="P365" s="2" t="s">
        <v>63</v>
      </c>
      <c r="Q365" s="2" t="s">
        <v>63</v>
      </c>
      <c r="R365" s="2" t="s">
        <v>62</v>
      </c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2" t="s">
        <v>52</v>
      </c>
      <c r="AW365" s="2" t="s">
        <v>1568</v>
      </c>
      <c r="AX365" s="2" t="s">
        <v>52</v>
      </c>
      <c r="AY365" s="2" t="s">
        <v>52</v>
      </c>
    </row>
    <row r="366" spans="1:51" ht="30" customHeight="1">
      <c r="A366" s="8" t="s">
        <v>1569</v>
      </c>
      <c r="B366" s="8" t="s">
        <v>1570</v>
      </c>
      <c r="C366" s="8" t="s">
        <v>221</v>
      </c>
      <c r="D366" s="9">
        <v>4.5</v>
      </c>
      <c r="E366" s="12">
        <f>일위대가목록!E220</f>
        <v>374</v>
      </c>
      <c r="F366" s="13">
        <f>TRUNC(E366*D366,1)</f>
        <v>1683</v>
      </c>
      <c r="G366" s="12">
        <f>일위대가목록!F220</f>
        <v>5639</v>
      </c>
      <c r="H366" s="13">
        <f>TRUNC(G366*D366,1)</f>
        <v>25375.5</v>
      </c>
      <c r="I366" s="12">
        <f>일위대가목록!G220</f>
        <v>13</v>
      </c>
      <c r="J366" s="13">
        <f>TRUNC(I366*D366,1)</f>
        <v>58.5</v>
      </c>
      <c r="K366" s="12">
        <f>TRUNC(E366+G366+I366,1)</f>
        <v>6026</v>
      </c>
      <c r="L366" s="13">
        <f>TRUNC(F366+H366+J366,1)</f>
        <v>27117</v>
      </c>
      <c r="M366" s="8" t="s">
        <v>52</v>
      </c>
      <c r="N366" s="2" t="s">
        <v>360</v>
      </c>
      <c r="O366" s="2" t="s">
        <v>1571</v>
      </c>
      <c r="P366" s="2" t="s">
        <v>62</v>
      </c>
      <c r="Q366" s="2" t="s">
        <v>63</v>
      </c>
      <c r="R366" s="2" t="s">
        <v>63</v>
      </c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2" t="s">
        <v>52</v>
      </c>
      <c r="AW366" s="2" t="s">
        <v>1572</v>
      </c>
      <c r="AX366" s="2" t="s">
        <v>52</v>
      </c>
      <c r="AY366" s="2" t="s">
        <v>52</v>
      </c>
    </row>
    <row r="367" spans="1:51" ht="30" customHeight="1">
      <c r="A367" s="8" t="s">
        <v>995</v>
      </c>
      <c r="B367" s="8" t="s">
        <v>52</v>
      </c>
      <c r="C367" s="8" t="s">
        <v>52</v>
      </c>
      <c r="D367" s="9"/>
      <c r="E367" s="12"/>
      <c r="F367" s="13">
        <f>TRUNC(SUMIF(N365:N366, N364, F365:F366),0)</f>
        <v>14423</v>
      </c>
      <c r="G367" s="12"/>
      <c r="H367" s="13">
        <f>TRUNC(SUMIF(N365:N366, N364, H365:H366),0)</f>
        <v>25375</v>
      </c>
      <c r="I367" s="12"/>
      <c r="J367" s="13">
        <f>TRUNC(SUMIF(N365:N366, N364, J365:J366),0)</f>
        <v>58</v>
      </c>
      <c r="K367" s="12"/>
      <c r="L367" s="13">
        <f>F367+H367+J367</f>
        <v>39856</v>
      </c>
      <c r="M367" s="8" t="s">
        <v>52</v>
      </c>
      <c r="N367" s="2" t="s">
        <v>118</v>
      </c>
      <c r="O367" s="2" t="s">
        <v>118</v>
      </c>
      <c r="P367" s="2" t="s">
        <v>52</v>
      </c>
      <c r="Q367" s="2" t="s">
        <v>52</v>
      </c>
      <c r="R367" s="2" t="s">
        <v>52</v>
      </c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2" t="s">
        <v>52</v>
      </c>
      <c r="AW367" s="2" t="s">
        <v>52</v>
      </c>
      <c r="AX367" s="2" t="s">
        <v>52</v>
      </c>
      <c r="AY367" s="2" t="s">
        <v>52</v>
      </c>
    </row>
    <row r="368" spans="1:51" ht="30" customHeight="1">
      <c r="A368" s="9"/>
      <c r="B368" s="9"/>
      <c r="C368" s="9"/>
      <c r="D368" s="9"/>
      <c r="E368" s="12"/>
      <c r="F368" s="13"/>
      <c r="G368" s="12"/>
      <c r="H368" s="13"/>
      <c r="I368" s="12"/>
      <c r="J368" s="13"/>
      <c r="K368" s="12"/>
      <c r="L368" s="13"/>
      <c r="M368" s="9"/>
    </row>
    <row r="369" spans="1:51" ht="30" customHeight="1">
      <c r="A369" s="32" t="s">
        <v>1573</v>
      </c>
      <c r="B369" s="32"/>
      <c r="C369" s="32"/>
      <c r="D369" s="32"/>
      <c r="E369" s="33"/>
      <c r="F369" s="34"/>
      <c r="G369" s="33"/>
      <c r="H369" s="34"/>
      <c r="I369" s="33"/>
      <c r="J369" s="34"/>
      <c r="K369" s="33"/>
      <c r="L369" s="34"/>
      <c r="M369" s="32"/>
      <c r="N369" s="1" t="s">
        <v>364</v>
      </c>
    </row>
    <row r="370" spans="1:51" ht="30" customHeight="1">
      <c r="A370" s="8" t="s">
        <v>1575</v>
      </c>
      <c r="B370" s="8" t="s">
        <v>1576</v>
      </c>
      <c r="C370" s="8" t="s">
        <v>614</v>
      </c>
      <c r="D370" s="9">
        <v>1</v>
      </c>
      <c r="E370" s="12">
        <f>단가대비표!O120</f>
        <v>50620</v>
      </c>
      <c r="F370" s="13">
        <f>TRUNC(E370*D370,1)</f>
        <v>50620</v>
      </c>
      <c r="G370" s="12">
        <f>단가대비표!P120</f>
        <v>0</v>
      </c>
      <c r="H370" s="13">
        <f>TRUNC(G370*D370,1)</f>
        <v>0</v>
      </c>
      <c r="I370" s="12">
        <f>단가대비표!V120</f>
        <v>0</v>
      </c>
      <c r="J370" s="13">
        <f>TRUNC(I370*D370,1)</f>
        <v>0</v>
      </c>
      <c r="K370" s="12">
        <f t="shared" ref="K370:L372" si="63">TRUNC(E370+G370+I370,1)</f>
        <v>50620</v>
      </c>
      <c r="L370" s="13">
        <f t="shared" si="63"/>
        <v>50620</v>
      </c>
      <c r="M370" s="8" t="s">
        <v>52</v>
      </c>
      <c r="N370" s="2" t="s">
        <v>364</v>
      </c>
      <c r="O370" s="2" t="s">
        <v>1577</v>
      </c>
      <c r="P370" s="2" t="s">
        <v>63</v>
      </c>
      <c r="Q370" s="2" t="s">
        <v>63</v>
      </c>
      <c r="R370" s="2" t="s">
        <v>62</v>
      </c>
      <c r="S370" s="3"/>
      <c r="T370" s="3"/>
      <c r="U370" s="3"/>
      <c r="V370" s="3">
        <v>1</v>
      </c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2" t="s">
        <v>52</v>
      </c>
      <c r="AW370" s="2" t="s">
        <v>1578</v>
      </c>
      <c r="AX370" s="2" t="s">
        <v>52</v>
      </c>
      <c r="AY370" s="2" t="s">
        <v>52</v>
      </c>
    </row>
    <row r="371" spans="1:51" ht="30" customHeight="1">
      <c r="A371" s="8" t="s">
        <v>1115</v>
      </c>
      <c r="B371" s="8" t="s">
        <v>1579</v>
      </c>
      <c r="C371" s="8" t="s">
        <v>929</v>
      </c>
      <c r="D371" s="9">
        <v>1</v>
      </c>
      <c r="E371" s="12">
        <f>TRUNC(SUMIF(V370:V372, RIGHTB(O371, 1), F370:F372)*U371, 2)</f>
        <v>1012.4</v>
      </c>
      <c r="F371" s="13">
        <f>TRUNC(E371*D371,1)</f>
        <v>1012.4</v>
      </c>
      <c r="G371" s="12">
        <v>0</v>
      </c>
      <c r="H371" s="13">
        <f>TRUNC(G371*D371,1)</f>
        <v>0</v>
      </c>
      <c r="I371" s="12">
        <v>0</v>
      </c>
      <c r="J371" s="13">
        <f>TRUNC(I371*D371,1)</f>
        <v>0</v>
      </c>
      <c r="K371" s="12">
        <f t="shared" si="63"/>
        <v>1012.4</v>
      </c>
      <c r="L371" s="13">
        <f t="shared" si="63"/>
        <v>1012.4</v>
      </c>
      <c r="M371" s="8" t="s">
        <v>52</v>
      </c>
      <c r="N371" s="2" t="s">
        <v>364</v>
      </c>
      <c r="O371" s="2" t="s">
        <v>930</v>
      </c>
      <c r="P371" s="2" t="s">
        <v>63</v>
      </c>
      <c r="Q371" s="2" t="s">
        <v>63</v>
      </c>
      <c r="R371" s="2" t="s">
        <v>63</v>
      </c>
      <c r="S371" s="3">
        <v>0</v>
      </c>
      <c r="T371" s="3">
        <v>0</v>
      </c>
      <c r="U371" s="3">
        <v>0.02</v>
      </c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2" t="s">
        <v>52</v>
      </c>
      <c r="AW371" s="2" t="s">
        <v>1580</v>
      </c>
      <c r="AX371" s="2" t="s">
        <v>52</v>
      </c>
      <c r="AY371" s="2" t="s">
        <v>52</v>
      </c>
    </row>
    <row r="372" spans="1:51" ht="30" customHeight="1">
      <c r="A372" s="8" t="s">
        <v>1581</v>
      </c>
      <c r="B372" s="8" t="s">
        <v>52</v>
      </c>
      <c r="C372" s="8" t="s">
        <v>60</v>
      </c>
      <c r="D372" s="9">
        <v>1</v>
      </c>
      <c r="E372" s="12">
        <f>일위대가목록!E224</f>
        <v>0</v>
      </c>
      <c r="F372" s="13">
        <f>TRUNC(E372*D372,1)</f>
        <v>0</v>
      </c>
      <c r="G372" s="12">
        <f>일위대가목록!F224</f>
        <v>34938</v>
      </c>
      <c r="H372" s="13">
        <f>TRUNC(G372*D372,1)</f>
        <v>34938</v>
      </c>
      <c r="I372" s="12">
        <f>일위대가목록!G224</f>
        <v>0</v>
      </c>
      <c r="J372" s="13">
        <f>TRUNC(I372*D372,1)</f>
        <v>0</v>
      </c>
      <c r="K372" s="12">
        <f t="shared" si="63"/>
        <v>34938</v>
      </c>
      <c r="L372" s="13">
        <f t="shared" si="63"/>
        <v>34938</v>
      </c>
      <c r="M372" s="8" t="s">
        <v>52</v>
      </c>
      <c r="N372" s="2" t="s">
        <v>364</v>
      </c>
      <c r="O372" s="2" t="s">
        <v>1582</v>
      </c>
      <c r="P372" s="2" t="s">
        <v>62</v>
      </c>
      <c r="Q372" s="2" t="s">
        <v>63</v>
      </c>
      <c r="R372" s="2" t="s">
        <v>63</v>
      </c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2" t="s">
        <v>52</v>
      </c>
      <c r="AW372" s="2" t="s">
        <v>1583</v>
      </c>
      <c r="AX372" s="2" t="s">
        <v>52</v>
      </c>
      <c r="AY372" s="2" t="s">
        <v>52</v>
      </c>
    </row>
    <row r="373" spans="1:51" ht="30" customHeight="1">
      <c r="A373" s="8" t="s">
        <v>995</v>
      </c>
      <c r="B373" s="8" t="s">
        <v>52</v>
      </c>
      <c r="C373" s="8" t="s">
        <v>52</v>
      </c>
      <c r="D373" s="9"/>
      <c r="E373" s="12"/>
      <c r="F373" s="13">
        <f>TRUNC(SUMIF(N370:N372, N369, F370:F372),0)</f>
        <v>51632</v>
      </c>
      <c r="G373" s="12"/>
      <c r="H373" s="13">
        <f>TRUNC(SUMIF(N370:N372, N369, H370:H372),0)</f>
        <v>34938</v>
      </c>
      <c r="I373" s="12"/>
      <c r="J373" s="13">
        <f>TRUNC(SUMIF(N370:N372, N369, J370:J372),0)</f>
        <v>0</v>
      </c>
      <c r="K373" s="12"/>
      <c r="L373" s="13">
        <f>F373+H373+J373</f>
        <v>86570</v>
      </c>
      <c r="M373" s="8" t="s">
        <v>52</v>
      </c>
      <c r="N373" s="2" t="s">
        <v>118</v>
      </c>
      <c r="O373" s="2" t="s">
        <v>118</v>
      </c>
      <c r="P373" s="2" t="s">
        <v>52</v>
      </c>
      <c r="Q373" s="2" t="s">
        <v>52</v>
      </c>
      <c r="R373" s="2" t="s">
        <v>52</v>
      </c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2" t="s">
        <v>52</v>
      </c>
      <c r="AW373" s="2" t="s">
        <v>52</v>
      </c>
      <c r="AX373" s="2" t="s">
        <v>52</v>
      </c>
      <c r="AY373" s="2" t="s">
        <v>52</v>
      </c>
    </row>
    <row r="374" spans="1:51" ht="30" customHeight="1">
      <c r="A374" s="9"/>
      <c r="B374" s="9"/>
      <c r="C374" s="9"/>
      <c r="D374" s="9"/>
      <c r="E374" s="12"/>
      <c r="F374" s="13"/>
      <c r="G374" s="12"/>
      <c r="H374" s="13"/>
      <c r="I374" s="12"/>
      <c r="J374" s="13"/>
      <c r="K374" s="12"/>
      <c r="L374" s="13"/>
      <c r="M374" s="9"/>
    </row>
    <row r="375" spans="1:51" ht="30" customHeight="1">
      <c r="A375" s="32" t="s">
        <v>1584</v>
      </c>
      <c r="B375" s="32"/>
      <c r="C375" s="32"/>
      <c r="D375" s="32"/>
      <c r="E375" s="33"/>
      <c r="F375" s="34"/>
      <c r="G375" s="33"/>
      <c r="H375" s="34"/>
      <c r="I375" s="33"/>
      <c r="J375" s="34"/>
      <c r="K375" s="33"/>
      <c r="L375" s="34"/>
      <c r="M375" s="32"/>
      <c r="N375" s="1" t="s">
        <v>368</v>
      </c>
    </row>
    <row r="376" spans="1:51" ht="30" customHeight="1">
      <c r="A376" s="8" t="s">
        <v>1575</v>
      </c>
      <c r="B376" s="8" t="s">
        <v>1586</v>
      </c>
      <c r="C376" s="8" t="s">
        <v>614</v>
      </c>
      <c r="D376" s="9">
        <v>1</v>
      </c>
      <c r="E376" s="12">
        <f>단가대비표!O121</f>
        <v>47350</v>
      </c>
      <c r="F376" s="13">
        <f>TRUNC(E376*D376,1)</f>
        <v>47350</v>
      </c>
      <c r="G376" s="12">
        <f>단가대비표!P121</f>
        <v>0</v>
      </c>
      <c r="H376" s="13">
        <f>TRUNC(G376*D376,1)</f>
        <v>0</v>
      </c>
      <c r="I376" s="12">
        <f>단가대비표!V121</f>
        <v>0</v>
      </c>
      <c r="J376" s="13">
        <f>TRUNC(I376*D376,1)</f>
        <v>0</v>
      </c>
      <c r="K376" s="12">
        <f t="shared" ref="K376:L378" si="64">TRUNC(E376+G376+I376,1)</f>
        <v>47350</v>
      </c>
      <c r="L376" s="13">
        <f t="shared" si="64"/>
        <v>47350</v>
      </c>
      <c r="M376" s="8" t="s">
        <v>52</v>
      </c>
      <c r="N376" s="2" t="s">
        <v>368</v>
      </c>
      <c r="O376" s="2" t="s">
        <v>1587</v>
      </c>
      <c r="P376" s="2" t="s">
        <v>63</v>
      </c>
      <c r="Q376" s="2" t="s">
        <v>63</v>
      </c>
      <c r="R376" s="2" t="s">
        <v>62</v>
      </c>
      <c r="S376" s="3"/>
      <c r="T376" s="3"/>
      <c r="U376" s="3"/>
      <c r="V376" s="3">
        <v>1</v>
      </c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2" t="s">
        <v>52</v>
      </c>
      <c r="AW376" s="2" t="s">
        <v>1588</v>
      </c>
      <c r="AX376" s="2" t="s">
        <v>52</v>
      </c>
      <c r="AY376" s="2" t="s">
        <v>52</v>
      </c>
    </row>
    <row r="377" spans="1:51" ht="30" customHeight="1">
      <c r="A377" s="8" t="s">
        <v>1115</v>
      </c>
      <c r="B377" s="8" t="s">
        <v>1579</v>
      </c>
      <c r="C377" s="8" t="s">
        <v>929</v>
      </c>
      <c r="D377" s="9">
        <v>1</v>
      </c>
      <c r="E377" s="12">
        <f>TRUNC(SUMIF(V376:V378, RIGHTB(O377, 1), F376:F378)*U377, 2)</f>
        <v>947</v>
      </c>
      <c r="F377" s="13">
        <f>TRUNC(E377*D377,1)</f>
        <v>947</v>
      </c>
      <c r="G377" s="12">
        <v>0</v>
      </c>
      <c r="H377" s="13">
        <f>TRUNC(G377*D377,1)</f>
        <v>0</v>
      </c>
      <c r="I377" s="12">
        <v>0</v>
      </c>
      <c r="J377" s="13">
        <f>TRUNC(I377*D377,1)</f>
        <v>0</v>
      </c>
      <c r="K377" s="12">
        <f t="shared" si="64"/>
        <v>947</v>
      </c>
      <c r="L377" s="13">
        <f t="shared" si="64"/>
        <v>947</v>
      </c>
      <c r="M377" s="8" t="s">
        <v>52</v>
      </c>
      <c r="N377" s="2" t="s">
        <v>368</v>
      </c>
      <c r="O377" s="2" t="s">
        <v>930</v>
      </c>
      <c r="P377" s="2" t="s">
        <v>63</v>
      </c>
      <c r="Q377" s="2" t="s">
        <v>63</v>
      </c>
      <c r="R377" s="2" t="s">
        <v>63</v>
      </c>
      <c r="S377" s="3">
        <v>0</v>
      </c>
      <c r="T377" s="3">
        <v>0</v>
      </c>
      <c r="U377" s="3">
        <v>0.02</v>
      </c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2" t="s">
        <v>52</v>
      </c>
      <c r="AW377" s="2" t="s">
        <v>1589</v>
      </c>
      <c r="AX377" s="2" t="s">
        <v>52</v>
      </c>
      <c r="AY377" s="2" t="s">
        <v>52</v>
      </c>
    </row>
    <row r="378" spans="1:51" ht="30" customHeight="1">
      <c r="A378" s="8" t="s">
        <v>1581</v>
      </c>
      <c r="B378" s="8" t="s">
        <v>52</v>
      </c>
      <c r="C378" s="8" t="s">
        <v>60</v>
      </c>
      <c r="D378" s="9">
        <v>1</v>
      </c>
      <c r="E378" s="12">
        <f>일위대가목록!E224</f>
        <v>0</v>
      </c>
      <c r="F378" s="13">
        <f>TRUNC(E378*D378,1)</f>
        <v>0</v>
      </c>
      <c r="G378" s="12">
        <f>일위대가목록!F224</f>
        <v>34938</v>
      </c>
      <c r="H378" s="13">
        <f>TRUNC(G378*D378,1)</f>
        <v>34938</v>
      </c>
      <c r="I378" s="12">
        <f>일위대가목록!G224</f>
        <v>0</v>
      </c>
      <c r="J378" s="13">
        <f>TRUNC(I378*D378,1)</f>
        <v>0</v>
      </c>
      <c r="K378" s="12">
        <f t="shared" si="64"/>
        <v>34938</v>
      </c>
      <c r="L378" s="13">
        <f t="shared" si="64"/>
        <v>34938</v>
      </c>
      <c r="M378" s="8" t="s">
        <v>52</v>
      </c>
      <c r="N378" s="2" t="s">
        <v>368</v>
      </c>
      <c r="O378" s="2" t="s">
        <v>1582</v>
      </c>
      <c r="P378" s="2" t="s">
        <v>62</v>
      </c>
      <c r="Q378" s="2" t="s">
        <v>63</v>
      </c>
      <c r="R378" s="2" t="s">
        <v>63</v>
      </c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2" t="s">
        <v>52</v>
      </c>
      <c r="AW378" s="2" t="s">
        <v>1590</v>
      </c>
      <c r="AX378" s="2" t="s">
        <v>52</v>
      </c>
      <c r="AY378" s="2" t="s">
        <v>52</v>
      </c>
    </row>
    <row r="379" spans="1:51" ht="30" customHeight="1">
      <c r="A379" s="8" t="s">
        <v>995</v>
      </c>
      <c r="B379" s="8" t="s">
        <v>52</v>
      </c>
      <c r="C379" s="8" t="s">
        <v>52</v>
      </c>
      <c r="D379" s="9"/>
      <c r="E379" s="12"/>
      <c r="F379" s="13">
        <f>TRUNC(SUMIF(N376:N378, N375, F376:F378),0)</f>
        <v>48297</v>
      </c>
      <c r="G379" s="12"/>
      <c r="H379" s="13">
        <f>TRUNC(SUMIF(N376:N378, N375, H376:H378),0)</f>
        <v>34938</v>
      </c>
      <c r="I379" s="12"/>
      <c r="J379" s="13">
        <f>TRUNC(SUMIF(N376:N378, N375, J376:J378),0)</f>
        <v>0</v>
      </c>
      <c r="K379" s="12"/>
      <c r="L379" s="13">
        <f>F379+H379+J379</f>
        <v>83235</v>
      </c>
      <c r="M379" s="8" t="s">
        <v>52</v>
      </c>
      <c r="N379" s="2" t="s">
        <v>118</v>
      </c>
      <c r="O379" s="2" t="s">
        <v>118</v>
      </c>
      <c r="P379" s="2" t="s">
        <v>52</v>
      </c>
      <c r="Q379" s="2" t="s">
        <v>52</v>
      </c>
      <c r="R379" s="2" t="s">
        <v>52</v>
      </c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2" t="s">
        <v>52</v>
      </c>
      <c r="AW379" s="2" t="s">
        <v>52</v>
      </c>
      <c r="AX379" s="2" t="s">
        <v>52</v>
      </c>
      <c r="AY379" s="2" t="s">
        <v>52</v>
      </c>
    </row>
    <row r="380" spans="1:51" ht="30" customHeight="1">
      <c r="A380" s="9"/>
      <c r="B380" s="9"/>
      <c r="C380" s="9"/>
      <c r="D380" s="9"/>
      <c r="E380" s="12"/>
      <c r="F380" s="13"/>
      <c r="G380" s="12"/>
      <c r="H380" s="13"/>
      <c r="I380" s="12"/>
      <c r="J380" s="13"/>
      <c r="K380" s="12"/>
      <c r="L380" s="13"/>
      <c r="M380" s="9"/>
    </row>
    <row r="381" spans="1:51" ht="30" customHeight="1">
      <c r="A381" s="32" t="s">
        <v>1591</v>
      </c>
      <c r="B381" s="32"/>
      <c r="C381" s="32"/>
      <c r="D381" s="32"/>
      <c r="E381" s="33"/>
      <c r="F381" s="34"/>
      <c r="G381" s="33"/>
      <c r="H381" s="34"/>
      <c r="I381" s="33"/>
      <c r="J381" s="34"/>
      <c r="K381" s="33"/>
      <c r="L381" s="34"/>
      <c r="M381" s="32"/>
      <c r="N381" s="1" t="s">
        <v>386</v>
      </c>
    </row>
    <row r="382" spans="1:51" ht="30" customHeight="1">
      <c r="A382" s="8" t="s">
        <v>1458</v>
      </c>
      <c r="B382" s="8" t="s">
        <v>1593</v>
      </c>
      <c r="C382" s="8" t="s">
        <v>255</v>
      </c>
      <c r="D382" s="9">
        <v>1</v>
      </c>
      <c r="E382" s="12">
        <f>단가대비표!O125</f>
        <v>440</v>
      </c>
      <c r="F382" s="13">
        <f>TRUNC(E382*D382,1)</f>
        <v>440</v>
      </c>
      <c r="G382" s="12">
        <f>단가대비표!P125</f>
        <v>0</v>
      </c>
      <c r="H382" s="13">
        <f>TRUNC(G382*D382,1)</f>
        <v>0</v>
      </c>
      <c r="I382" s="12">
        <f>단가대비표!V125</f>
        <v>0</v>
      </c>
      <c r="J382" s="13">
        <f>TRUNC(I382*D382,1)</f>
        <v>0</v>
      </c>
      <c r="K382" s="12">
        <f>TRUNC(E382+G382+I382,1)</f>
        <v>440</v>
      </c>
      <c r="L382" s="13">
        <f>TRUNC(F382+H382+J382,1)</f>
        <v>440</v>
      </c>
      <c r="M382" s="8" t="s">
        <v>52</v>
      </c>
      <c r="N382" s="2" t="s">
        <v>386</v>
      </c>
      <c r="O382" s="2" t="s">
        <v>1594</v>
      </c>
      <c r="P382" s="2" t="s">
        <v>63</v>
      </c>
      <c r="Q382" s="2" t="s">
        <v>63</v>
      </c>
      <c r="R382" s="2" t="s">
        <v>62</v>
      </c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2" t="s">
        <v>52</v>
      </c>
      <c r="AW382" s="2" t="s">
        <v>1595</v>
      </c>
      <c r="AX382" s="2" t="s">
        <v>52</v>
      </c>
      <c r="AY382" s="2" t="s">
        <v>52</v>
      </c>
    </row>
    <row r="383" spans="1:51" ht="30" customHeight="1">
      <c r="A383" s="8" t="s">
        <v>995</v>
      </c>
      <c r="B383" s="8" t="s">
        <v>52</v>
      </c>
      <c r="C383" s="8" t="s">
        <v>52</v>
      </c>
      <c r="D383" s="9"/>
      <c r="E383" s="12"/>
      <c r="F383" s="13">
        <f>TRUNC(SUMIF(N382:N382, N381, F382:F382),0)</f>
        <v>440</v>
      </c>
      <c r="G383" s="12"/>
      <c r="H383" s="13">
        <f>TRUNC(SUMIF(N382:N382, N381, H382:H382),0)</f>
        <v>0</v>
      </c>
      <c r="I383" s="12"/>
      <c r="J383" s="13">
        <f>TRUNC(SUMIF(N382:N382, N381, J382:J382),0)</f>
        <v>0</v>
      </c>
      <c r="K383" s="12"/>
      <c r="L383" s="13">
        <f>F383+H383+J383</f>
        <v>440</v>
      </c>
      <c r="M383" s="8" t="s">
        <v>52</v>
      </c>
      <c r="N383" s="2" t="s">
        <v>118</v>
      </c>
      <c r="O383" s="2" t="s">
        <v>118</v>
      </c>
      <c r="P383" s="2" t="s">
        <v>52</v>
      </c>
      <c r="Q383" s="2" t="s">
        <v>52</v>
      </c>
      <c r="R383" s="2" t="s">
        <v>52</v>
      </c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2" t="s">
        <v>52</v>
      </c>
      <c r="AW383" s="2" t="s">
        <v>52</v>
      </c>
      <c r="AX383" s="2" t="s">
        <v>52</v>
      </c>
      <c r="AY383" s="2" t="s">
        <v>52</v>
      </c>
    </row>
    <row r="384" spans="1:51" ht="30" customHeight="1">
      <c r="A384" s="9"/>
      <c r="B384" s="9"/>
      <c r="C384" s="9"/>
      <c r="D384" s="9"/>
      <c r="E384" s="12"/>
      <c r="F384" s="13"/>
      <c r="G384" s="12"/>
      <c r="H384" s="13"/>
      <c r="I384" s="12"/>
      <c r="J384" s="13"/>
      <c r="K384" s="12"/>
      <c r="L384" s="13"/>
      <c r="M384" s="9"/>
    </row>
    <row r="385" spans="1:51" ht="30" customHeight="1">
      <c r="A385" s="32" t="s">
        <v>1596</v>
      </c>
      <c r="B385" s="32"/>
      <c r="C385" s="32"/>
      <c r="D385" s="32"/>
      <c r="E385" s="33"/>
      <c r="F385" s="34"/>
      <c r="G385" s="33"/>
      <c r="H385" s="34"/>
      <c r="I385" s="33"/>
      <c r="J385" s="34"/>
      <c r="K385" s="33"/>
      <c r="L385" s="34"/>
      <c r="M385" s="32"/>
      <c r="N385" s="1" t="s">
        <v>390</v>
      </c>
    </row>
    <row r="386" spans="1:51" ht="30" customHeight="1">
      <c r="A386" s="8" t="s">
        <v>1458</v>
      </c>
      <c r="B386" s="8" t="s">
        <v>1598</v>
      </c>
      <c r="C386" s="8" t="s">
        <v>255</v>
      </c>
      <c r="D386" s="9">
        <v>1</v>
      </c>
      <c r="E386" s="12">
        <f>단가대비표!O124</f>
        <v>390</v>
      </c>
      <c r="F386" s="13">
        <f>TRUNC(E386*D386,1)</f>
        <v>390</v>
      </c>
      <c r="G386" s="12">
        <f>단가대비표!P124</f>
        <v>0</v>
      </c>
      <c r="H386" s="13">
        <f>TRUNC(G386*D386,1)</f>
        <v>0</v>
      </c>
      <c r="I386" s="12">
        <f>단가대비표!V124</f>
        <v>0</v>
      </c>
      <c r="J386" s="13">
        <f>TRUNC(I386*D386,1)</f>
        <v>0</v>
      </c>
      <c r="K386" s="12">
        <f>TRUNC(E386+G386+I386,1)</f>
        <v>390</v>
      </c>
      <c r="L386" s="13">
        <f>TRUNC(F386+H386+J386,1)</f>
        <v>390</v>
      </c>
      <c r="M386" s="8" t="s">
        <v>52</v>
      </c>
      <c r="N386" s="2" t="s">
        <v>390</v>
      </c>
      <c r="O386" s="2" t="s">
        <v>1599</v>
      </c>
      <c r="P386" s="2" t="s">
        <v>63</v>
      </c>
      <c r="Q386" s="2" t="s">
        <v>63</v>
      </c>
      <c r="R386" s="2" t="s">
        <v>62</v>
      </c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2" t="s">
        <v>52</v>
      </c>
      <c r="AW386" s="2" t="s">
        <v>1600</v>
      </c>
      <c r="AX386" s="2" t="s">
        <v>52</v>
      </c>
      <c r="AY386" s="2" t="s">
        <v>52</v>
      </c>
    </row>
    <row r="387" spans="1:51" ht="30" customHeight="1">
      <c r="A387" s="8" t="s">
        <v>995</v>
      </c>
      <c r="B387" s="8" t="s">
        <v>52</v>
      </c>
      <c r="C387" s="8" t="s">
        <v>52</v>
      </c>
      <c r="D387" s="9"/>
      <c r="E387" s="12"/>
      <c r="F387" s="13">
        <f>TRUNC(SUMIF(N386:N386, N385, F386:F386),0)</f>
        <v>390</v>
      </c>
      <c r="G387" s="12"/>
      <c r="H387" s="13">
        <f>TRUNC(SUMIF(N386:N386, N385, H386:H386),0)</f>
        <v>0</v>
      </c>
      <c r="I387" s="12"/>
      <c r="J387" s="13">
        <f>TRUNC(SUMIF(N386:N386, N385, J386:J386),0)</f>
        <v>0</v>
      </c>
      <c r="K387" s="12"/>
      <c r="L387" s="13">
        <f>F387+H387+J387</f>
        <v>390</v>
      </c>
      <c r="M387" s="8" t="s">
        <v>52</v>
      </c>
      <c r="N387" s="2" t="s">
        <v>118</v>
      </c>
      <c r="O387" s="2" t="s">
        <v>118</v>
      </c>
      <c r="P387" s="2" t="s">
        <v>52</v>
      </c>
      <c r="Q387" s="2" t="s">
        <v>52</v>
      </c>
      <c r="R387" s="2" t="s">
        <v>52</v>
      </c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2" t="s">
        <v>52</v>
      </c>
      <c r="AW387" s="2" t="s">
        <v>52</v>
      </c>
      <c r="AX387" s="2" t="s">
        <v>52</v>
      </c>
      <c r="AY387" s="2" t="s">
        <v>52</v>
      </c>
    </row>
    <row r="388" spans="1:51" ht="30" customHeight="1">
      <c r="A388" s="9"/>
      <c r="B388" s="9"/>
      <c r="C388" s="9"/>
      <c r="D388" s="9"/>
      <c r="E388" s="12"/>
      <c r="F388" s="13"/>
      <c r="G388" s="12"/>
      <c r="H388" s="13"/>
      <c r="I388" s="12"/>
      <c r="J388" s="13"/>
      <c r="K388" s="12"/>
      <c r="L388" s="13"/>
      <c r="M388" s="9"/>
    </row>
    <row r="389" spans="1:51" ht="30" customHeight="1">
      <c r="A389" s="32" t="s">
        <v>1601</v>
      </c>
      <c r="B389" s="32"/>
      <c r="C389" s="32"/>
      <c r="D389" s="32"/>
      <c r="E389" s="33"/>
      <c r="F389" s="34"/>
      <c r="G389" s="33"/>
      <c r="H389" s="34"/>
      <c r="I389" s="33"/>
      <c r="J389" s="34"/>
      <c r="K389" s="33"/>
      <c r="L389" s="34"/>
      <c r="M389" s="32"/>
      <c r="N389" s="1" t="s">
        <v>394</v>
      </c>
    </row>
    <row r="390" spans="1:51" ht="30" customHeight="1">
      <c r="A390" s="8" t="s">
        <v>1603</v>
      </c>
      <c r="B390" s="8" t="s">
        <v>1604</v>
      </c>
      <c r="C390" s="8" t="s">
        <v>70</v>
      </c>
      <c r="D390" s="9">
        <v>1.1000000000000001</v>
      </c>
      <c r="E390" s="12">
        <f>단가대비표!O75</f>
        <v>320</v>
      </c>
      <c r="F390" s="13">
        <f>TRUNC(E390*D390,1)</f>
        <v>352</v>
      </c>
      <c r="G390" s="12">
        <f>단가대비표!P75</f>
        <v>0</v>
      </c>
      <c r="H390" s="13">
        <f>TRUNC(G390*D390,1)</f>
        <v>0</v>
      </c>
      <c r="I390" s="12">
        <f>단가대비표!V75</f>
        <v>0</v>
      </c>
      <c r="J390" s="13">
        <f>TRUNC(I390*D390,1)</f>
        <v>0</v>
      </c>
      <c r="K390" s="12">
        <f>TRUNC(E390+G390+I390,1)</f>
        <v>320</v>
      </c>
      <c r="L390" s="13">
        <f>TRUNC(F390+H390+J390,1)</f>
        <v>352</v>
      </c>
      <c r="M390" s="8" t="s">
        <v>52</v>
      </c>
      <c r="N390" s="2" t="s">
        <v>394</v>
      </c>
      <c r="O390" s="2" t="s">
        <v>1605</v>
      </c>
      <c r="P390" s="2" t="s">
        <v>63</v>
      </c>
      <c r="Q390" s="2" t="s">
        <v>63</v>
      </c>
      <c r="R390" s="2" t="s">
        <v>62</v>
      </c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2" t="s">
        <v>52</v>
      </c>
      <c r="AW390" s="2" t="s">
        <v>1606</v>
      </c>
      <c r="AX390" s="2" t="s">
        <v>52</v>
      </c>
      <c r="AY390" s="2" t="s">
        <v>52</v>
      </c>
    </row>
    <row r="391" spans="1:51" ht="30" customHeight="1">
      <c r="A391" s="8" t="s">
        <v>1607</v>
      </c>
      <c r="B391" s="8" t="s">
        <v>1608</v>
      </c>
      <c r="C391" s="8" t="s">
        <v>221</v>
      </c>
      <c r="D391" s="9">
        <v>0.04</v>
      </c>
      <c r="E391" s="12">
        <f>단가대비표!O221</f>
        <v>1455</v>
      </c>
      <c r="F391" s="13">
        <f>TRUNC(E391*D391,1)</f>
        <v>58.2</v>
      </c>
      <c r="G391" s="12">
        <f>단가대비표!P221</f>
        <v>0</v>
      </c>
      <c r="H391" s="13">
        <f>TRUNC(G391*D391,1)</f>
        <v>0</v>
      </c>
      <c r="I391" s="12">
        <f>단가대비표!V221</f>
        <v>0</v>
      </c>
      <c r="J391" s="13">
        <f>TRUNC(I391*D391,1)</f>
        <v>0</v>
      </c>
      <c r="K391" s="12">
        <f>TRUNC(E391+G391+I391,1)</f>
        <v>1455</v>
      </c>
      <c r="L391" s="13">
        <f>TRUNC(F391+H391+J391,1)</f>
        <v>58.2</v>
      </c>
      <c r="M391" s="8" t="s">
        <v>52</v>
      </c>
      <c r="N391" s="2" t="s">
        <v>394</v>
      </c>
      <c r="O391" s="2" t="s">
        <v>1609</v>
      </c>
      <c r="P391" s="2" t="s">
        <v>63</v>
      </c>
      <c r="Q391" s="2" t="s">
        <v>63</v>
      </c>
      <c r="R391" s="2" t="s">
        <v>62</v>
      </c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2" t="s">
        <v>52</v>
      </c>
      <c r="AW391" s="2" t="s">
        <v>1610</v>
      </c>
      <c r="AX391" s="2" t="s">
        <v>52</v>
      </c>
      <c r="AY391" s="2" t="s">
        <v>52</v>
      </c>
    </row>
    <row r="392" spans="1:51" ht="30" customHeight="1">
      <c r="A392" s="8" t="s">
        <v>995</v>
      </c>
      <c r="B392" s="8" t="s">
        <v>52</v>
      </c>
      <c r="C392" s="8" t="s">
        <v>52</v>
      </c>
      <c r="D392" s="9"/>
      <c r="E392" s="12"/>
      <c r="F392" s="13">
        <f>TRUNC(SUMIF(N390:N391, N389, F390:F391),0)</f>
        <v>410</v>
      </c>
      <c r="G392" s="12"/>
      <c r="H392" s="13">
        <f>TRUNC(SUMIF(N390:N391, N389, H390:H391),0)</f>
        <v>0</v>
      </c>
      <c r="I392" s="12"/>
      <c r="J392" s="13">
        <f>TRUNC(SUMIF(N390:N391, N389, J390:J391),0)</f>
        <v>0</v>
      </c>
      <c r="K392" s="12"/>
      <c r="L392" s="13">
        <f>F392+H392+J392</f>
        <v>410</v>
      </c>
      <c r="M392" s="8" t="s">
        <v>52</v>
      </c>
      <c r="N392" s="2" t="s">
        <v>118</v>
      </c>
      <c r="O392" s="2" t="s">
        <v>118</v>
      </c>
      <c r="P392" s="2" t="s">
        <v>52</v>
      </c>
      <c r="Q392" s="2" t="s">
        <v>52</v>
      </c>
      <c r="R392" s="2" t="s">
        <v>52</v>
      </c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2" t="s">
        <v>52</v>
      </c>
      <c r="AW392" s="2" t="s">
        <v>52</v>
      </c>
      <c r="AX392" s="2" t="s">
        <v>52</v>
      </c>
      <c r="AY392" s="2" t="s">
        <v>52</v>
      </c>
    </row>
    <row r="393" spans="1:51" ht="30" customHeight="1">
      <c r="A393" s="9"/>
      <c r="B393" s="9"/>
      <c r="C393" s="9"/>
      <c r="D393" s="9"/>
      <c r="E393" s="12"/>
      <c r="F393" s="13"/>
      <c r="G393" s="12"/>
      <c r="H393" s="13"/>
      <c r="I393" s="12"/>
      <c r="J393" s="13"/>
      <c r="K393" s="12"/>
      <c r="L393" s="13"/>
      <c r="M393" s="9"/>
    </row>
    <row r="394" spans="1:51" ht="30" customHeight="1">
      <c r="A394" s="32" t="s">
        <v>1611</v>
      </c>
      <c r="B394" s="32"/>
      <c r="C394" s="32"/>
      <c r="D394" s="32"/>
      <c r="E394" s="33"/>
      <c r="F394" s="34"/>
      <c r="G394" s="33"/>
      <c r="H394" s="34"/>
      <c r="I394" s="33"/>
      <c r="J394" s="34"/>
      <c r="K394" s="33"/>
      <c r="L394" s="34"/>
      <c r="M394" s="32"/>
      <c r="N394" s="1" t="s">
        <v>398</v>
      </c>
    </row>
    <row r="395" spans="1:51" ht="30" customHeight="1">
      <c r="A395" s="8" t="s">
        <v>1555</v>
      </c>
      <c r="B395" s="8" t="s">
        <v>1613</v>
      </c>
      <c r="C395" s="8" t="s">
        <v>255</v>
      </c>
      <c r="D395" s="9">
        <v>2.1</v>
      </c>
      <c r="E395" s="12">
        <f>단가대비표!O272</f>
        <v>6560</v>
      </c>
      <c r="F395" s="13">
        <f t="shared" ref="F395:F400" si="65">TRUNC(E395*D395,1)</f>
        <v>13776</v>
      </c>
      <c r="G395" s="12">
        <f>단가대비표!P272</f>
        <v>0</v>
      </c>
      <c r="H395" s="13">
        <f t="shared" ref="H395:H400" si="66">TRUNC(G395*D395,1)</f>
        <v>0</v>
      </c>
      <c r="I395" s="12">
        <f>단가대비표!V272</f>
        <v>0</v>
      </c>
      <c r="J395" s="13">
        <f t="shared" ref="J395:J400" si="67">TRUNC(I395*D395,1)</f>
        <v>0</v>
      </c>
      <c r="K395" s="12">
        <f t="shared" ref="K395:L400" si="68">TRUNC(E395+G395+I395,1)</f>
        <v>6560</v>
      </c>
      <c r="L395" s="13">
        <f t="shared" si="68"/>
        <v>13776</v>
      </c>
      <c r="M395" s="8" t="s">
        <v>52</v>
      </c>
      <c r="N395" s="2" t="s">
        <v>398</v>
      </c>
      <c r="O395" s="2" t="s">
        <v>1614</v>
      </c>
      <c r="P395" s="2" t="s">
        <v>63</v>
      </c>
      <c r="Q395" s="2" t="s">
        <v>63</v>
      </c>
      <c r="R395" s="2" t="s">
        <v>62</v>
      </c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2" t="s">
        <v>52</v>
      </c>
      <c r="AW395" s="2" t="s">
        <v>1615</v>
      </c>
      <c r="AX395" s="2" t="s">
        <v>52</v>
      </c>
      <c r="AY395" s="2" t="s">
        <v>52</v>
      </c>
    </row>
    <row r="396" spans="1:51" ht="30" customHeight="1">
      <c r="A396" s="8" t="s">
        <v>1555</v>
      </c>
      <c r="B396" s="8" t="s">
        <v>1616</v>
      </c>
      <c r="C396" s="8" t="s">
        <v>255</v>
      </c>
      <c r="D396" s="9">
        <v>2.1</v>
      </c>
      <c r="E396" s="12">
        <f>단가대비표!O264</f>
        <v>2700</v>
      </c>
      <c r="F396" s="13">
        <f t="shared" si="65"/>
        <v>5670</v>
      </c>
      <c r="G396" s="12">
        <f>단가대비표!P264</f>
        <v>0</v>
      </c>
      <c r="H396" s="13">
        <f t="shared" si="66"/>
        <v>0</v>
      </c>
      <c r="I396" s="12">
        <f>단가대비표!V264</f>
        <v>0</v>
      </c>
      <c r="J396" s="13">
        <f t="shared" si="67"/>
        <v>0</v>
      </c>
      <c r="K396" s="12">
        <f t="shared" si="68"/>
        <v>2700</v>
      </c>
      <c r="L396" s="13">
        <f t="shared" si="68"/>
        <v>5670</v>
      </c>
      <c r="M396" s="8" t="s">
        <v>52</v>
      </c>
      <c r="N396" s="2" t="s">
        <v>398</v>
      </c>
      <c r="O396" s="2" t="s">
        <v>1617</v>
      </c>
      <c r="P396" s="2" t="s">
        <v>63</v>
      </c>
      <c r="Q396" s="2" t="s">
        <v>63</v>
      </c>
      <c r="R396" s="2" t="s">
        <v>62</v>
      </c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2" t="s">
        <v>52</v>
      </c>
      <c r="AW396" s="2" t="s">
        <v>1618</v>
      </c>
      <c r="AX396" s="2" t="s">
        <v>52</v>
      </c>
      <c r="AY396" s="2" t="s">
        <v>52</v>
      </c>
    </row>
    <row r="397" spans="1:51" ht="30" customHeight="1">
      <c r="A397" s="8" t="s">
        <v>1565</v>
      </c>
      <c r="B397" s="8" t="s">
        <v>1619</v>
      </c>
      <c r="C397" s="8" t="s">
        <v>221</v>
      </c>
      <c r="D397" s="9">
        <v>1.0469999999999999</v>
      </c>
      <c r="E397" s="12">
        <f>단가대비표!O61</f>
        <v>2450</v>
      </c>
      <c r="F397" s="13">
        <f t="shared" si="65"/>
        <v>2565.1</v>
      </c>
      <c r="G397" s="12">
        <f>단가대비표!P61</f>
        <v>0</v>
      </c>
      <c r="H397" s="13">
        <f t="shared" si="66"/>
        <v>0</v>
      </c>
      <c r="I397" s="12">
        <f>단가대비표!V61</f>
        <v>0</v>
      </c>
      <c r="J397" s="13">
        <f t="shared" si="67"/>
        <v>0</v>
      </c>
      <c r="K397" s="12">
        <f t="shared" si="68"/>
        <v>2450</v>
      </c>
      <c r="L397" s="13">
        <f t="shared" si="68"/>
        <v>2565.1</v>
      </c>
      <c r="M397" s="8" t="s">
        <v>52</v>
      </c>
      <c r="N397" s="2" t="s">
        <v>398</v>
      </c>
      <c r="O397" s="2" t="s">
        <v>1620</v>
      </c>
      <c r="P397" s="2" t="s">
        <v>63</v>
      </c>
      <c r="Q397" s="2" t="s">
        <v>63</v>
      </c>
      <c r="R397" s="2" t="s">
        <v>62</v>
      </c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2" t="s">
        <v>52</v>
      </c>
      <c r="AW397" s="2" t="s">
        <v>1621</v>
      </c>
      <c r="AX397" s="2" t="s">
        <v>52</v>
      </c>
      <c r="AY397" s="2" t="s">
        <v>52</v>
      </c>
    </row>
    <row r="398" spans="1:51" ht="30" customHeight="1">
      <c r="A398" s="8" t="s">
        <v>1622</v>
      </c>
      <c r="B398" s="8" t="s">
        <v>1623</v>
      </c>
      <c r="C398" s="8" t="s">
        <v>614</v>
      </c>
      <c r="D398" s="9">
        <v>2.222</v>
      </c>
      <c r="E398" s="12">
        <f>단가대비표!O222</f>
        <v>135</v>
      </c>
      <c r="F398" s="13">
        <f t="shared" si="65"/>
        <v>299.89999999999998</v>
      </c>
      <c r="G398" s="12">
        <f>단가대비표!P222</f>
        <v>0</v>
      </c>
      <c r="H398" s="13">
        <f t="shared" si="66"/>
        <v>0</v>
      </c>
      <c r="I398" s="12">
        <f>단가대비표!V222</f>
        <v>0</v>
      </c>
      <c r="J398" s="13">
        <f t="shared" si="67"/>
        <v>0</v>
      </c>
      <c r="K398" s="12">
        <f t="shared" si="68"/>
        <v>135</v>
      </c>
      <c r="L398" s="13">
        <f t="shared" si="68"/>
        <v>299.89999999999998</v>
      </c>
      <c r="M398" s="8" t="s">
        <v>52</v>
      </c>
      <c r="N398" s="2" t="s">
        <v>398</v>
      </c>
      <c r="O398" s="2" t="s">
        <v>1624</v>
      </c>
      <c r="P398" s="2" t="s">
        <v>63</v>
      </c>
      <c r="Q398" s="2" t="s">
        <v>63</v>
      </c>
      <c r="R398" s="2" t="s">
        <v>62</v>
      </c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2" t="s">
        <v>52</v>
      </c>
      <c r="AW398" s="2" t="s">
        <v>1625</v>
      </c>
      <c r="AX398" s="2" t="s">
        <v>52</v>
      </c>
      <c r="AY398" s="2" t="s">
        <v>52</v>
      </c>
    </row>
    <row r="399" spans="1:51" ht="30" customHeight="1">
      <c r="A399" s="8" t="s">
        <v>1626</v>
      </c>
      <c r="B399" s="8" t="s">
        <v>1627</v>
      </c>
      <c r="C399" s="8" t="s">
        <v>614</v>
      </c>
      <c r="D399" s="9">
        <v>2.222</v>
      </c>
      <c r="E399" s="12">
        <f>일위대가목록!E225</f>
        <v>107</v>
      </c>
      <c r="F399" s="13">
        <f t="shared" si="65"/>
        <v>237.7</v>
      </c>
      <c r="G399" s="12">
        <f>일위대가목록!F225</f>
        <v>153</v>
      </c>
      <c r="H399" s="13">
        <f t="shared" si="66"/>
        <v>339.9</v>
      </c>
      <c r="I399" s="12">
        <f>일위대가목록!G225</f>
        <v>0</v>
      </c>
      <c r="J399" s="13">
        <f t="shared" si="67"/>
        <v>0</v>
      </c>
      <c r="K399" s="12">
        <f t="shared" si="68"/>
        <v>260</v>
      </c>
      <c r="L399" s="13">
        <f t="shared" si="68"/>
        <v>577.6</v>
      </c>
      <c r="M399" s="8" t="s">
        <v>52</v>
      </c>
      <c r="N399" s="2" t="s">
        <v>398</v>
      </c>
      <c r="O399" s="2" t="s">
        <v>1628</v>
      </c>
      <c r="P399" s="2" t="s">
        <v>62</v>
      </c>
      <c r="Q399" s="2" t="s">
        <v>63</v>
      </c>
      <c r="R399" s="2" t="s">
        <v>63</v>
      </c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2" t="s">
        <v>52</v>
      </c>
      <c r="AW399" s="2" t="s">
        <v>1629</v>
      </c>
      <c r="AX399" s="2" t="s">
        <v>52</v>
      </c>
      <c r="AY399" s="2" t="s">
        <v>52</v>
      </c>
    </row>
    <row r="400" spans="1:51" ht="30" customHeight="1">
      <c r="A400" s="8" t="s">
        <v>1569</v>
      </c>
      <c r="B400" s="8" t="s">
        <v>1570</v>
      </c>
      <c r="C400" s="8" t="s">
        <v>221</v>
      </c>
      <c r="D400" s="9">
        <v>6.109</v>
      </c>
      <c r="E400" s="12">
        <f>일위대가목록!E220</f>
        <v>374</v>
      </c>
      <c r="F400" s="13">
        <f t="shared" si="65"/>
        <v>2284.6999999999998</v>
      </c>
      <c r="G400" s="12">
        <f>일위대가목록!F220</f>
        <v>5639</v>
      </c>
      <c r="H400" s="13">
        <f t="shared" si="66"/>
        <v>34448.6</v>
      </c>
      <c r="I400" s="12">
        <f>일위대가목록!G220</f>
        <v>13</v>
      </c>
      <c r="J400" s="13">
        <f t="shared" si="67"/>
        <v>79.400000000000006</v>
      </c>
      <c r="K400" s="12">
        <f t="shared" si="68"/>
        <v>6026</v>
      </c>
      <c r="L400" s="13">
        <f t="shared" si="68"/>
        <v>36812.699999999997</v>
      </c>
      <c r="M400" s="8" t="s">
        <v>52</v>
      </c>
      <c r="N400" s="2" t="s">
        <v>398</v>
      </c>
      <c r="O400" s="2" t="s">
        <v>1571</v>
      </c>
      <c r="P400" s="2" t="s">
        <v>62</v>
      </c>
      <c r="Q400" s="2" t="s">
        <v>63</v>
      </c>
      <c r="R400" s="2" t="s">
        <v>63</v>
      </c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2" t="s">
        <v>52</v>
      </c>
      <c r="AW400" s="2" t="s">
        <v>1630</v>
      </c>
      <c r="AX400" s="2" t="s">
        <v>52</v>
      </c>
      <c r="AY400" s="2" t="s">
        <v>52</v>
      </c>
    </row>
    <row r="401" spans="1:51" ht="30" customHeight="1">
      <c r="A401" s="8" t="s">
        <v>995</v>
      </c>
      <c r="B401" s="8" t="s">
        <v>52</v>
      </c>
      <c r="C401" s="8" t="s">
        <v>52</v>
      </c>
      <c r="D401" s="9"/>
      <c r="E401" s="12"/>
      <c r="F401" s="13">
        <f>TRUNC(SUMIF(N395:N400, N394, F395:F400),0)</f>
        <v>24833</v>
      </c>
      <c r="G401" s="12"/>
      <c r="H401" s="13">
        <f>TRUNC(SUMIF(N395:N400, N394, H395:H400),0)</f>
        <v>34788</v>
      </c>
      <c r="I401" s="12"/>
      <c r="J401" s="13">
        <f>TRUNC(SUMIF(N395:N400, N394, J395:J400),0)</f>
        <v>79</v>
      </c>
      <c r="K401" s="12"/>
      <c r="L401" s="13">
        <f>F401+H401+J401</f>
        <v>59700</v>
      </c>
      <c r="M401" s="8" t="s">
        <v>52</v>
      </c>
      <c r="N401" s="2" t="s">
        <v>118</v>
      </c>
      <c r="O401" s="2" t="s">
        <v>118</v>
      </c>
      <c r="P401" s="2" t="s">
        <v>52</v>
      </c>
      <c r="Q401" s="2" t="s">
        <v>52</v>
      </c>
      <c r="R401" s="2" t="s">
        <v>52</v>
      </c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2" t="s">
        <v>52</v>
      </c>
      <c r="AW401" s="2" t="s">
        <v>52</v>
      </c>
      <c r="AX401" s="2" t="s">
        <v>52</v>
      </c>
      <c r="AY401" s="2" t="s">
        <v>52</v>
      </c>
    </row>
    <row r="402" spans="1:51" ht="30" customHeight="1">
      <c r="A402" s="9"/>
      <c r="B402" s="9"/>
      <c r="C402" s="9"/>
      <c r="D402" s="9"/>
      <c r="E402" s="12"/>
      <c r="F402" s="13"/>
      <c r="G402" s="12"/>
      <c r="H402" s="13"/>
      <c r="I402" s="12"/>
      <c r="J402" s="13"/>
      <c r="K402" s="12"/>
      <c r="L402" s="13"/>
      <c r="M402" s="9"/>
    </row>
    <row r="403" spans="1:51" ht="30" customHeight="1">
      <c r="A403" s="32" t="s">
        <v>1631</v>
      </c>
      <c r="B403" s="32"/>
      <c r="C403" s="32"/>
      <c r="D403" s="32"/>
      <c r="E403" s="33"/>
      <c r="F403" s="34"/>
      <c r="G403" s="33"/>
      <c r="H403" s="34"/>
      <c r="I403" s="33"/>
      <c r="J403" s="34"/>
      <c r="K403" s="33"/>
      <c r="L403" s="34"/>
      <c r="M403" s="32"/>
      <c r="N403" s="1" t="s">
        <v>402</v>
      </c>
    </row>
    <row r="404" spans="1:51" ht="30" customHeight="1">
      <c r="A404" s="8" t="s">
        <v>1555</v>
      </c>
      <c r="B404" s="8" t="s">
        <v>1633</v>
      </c>
      <c r="C404" s="8" t="s">
        <v>255</v>
      </c>
      <c r="D404" s="9">
        <v>1.05</v>
      </c>
      <c r="E404" s="12">
        <f>단가대비표!O271</f>
        <v>5050</v>
      </c>
      <c r="F404" s="13">
        <f>TRUNC(E404*D404,1)</f>
        <v>5302.5</v>
      </c>
      <c r="G404" s="12">
        <f>단가대비표!P271</f>
        <v>0</v>
      </c>
      <c r="H404" s="13">
        <f>TRUNC(G404*D404,1)</f>
        <v>0</v>
      </c>
      <c r="I404" s="12">
        <f>단가대비표!V271</f>
        <v>0</v>
      </c>
      <c r="J404" s="13">
        <f>TRUNC(I404*D404,1)</f>
        <v>0</v>
      </c>
      <c r="K404" s="12">
        <f t="shared" ref="K404:L408" si="69">TRUNC(E404+G404+I404,1)</f>
        <v>5050</v>
      </c>
      <c r="L404" s="13">
        <f t="shared" si="69"/>
        <v>5302.5</v>
      </c>
      <c r="M404" s="8" t="s">
        <v>52</v>
      </c>
      <c r="N404" s="2" t="s">
        <v>402</v>
      </c>
      <c r="O404" s="2" t="s">
        <v>1634</v>
      </c>
      <c r="P404" s="2" t="s">
        <v>63</v>
      </c>
      <c r="Q404" s="2" t="s">
        <v>63</v>
      </c>
      <c r="R404" s="2" t="s">
        <v>62</v>
      </c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2" t="s">
        <v>52</v>
      </c>
      <c r="AW404" s="2" t="s">
        <v>1635</v>
      </c>
      <c r="AX404" s="2" t="s">
        <v>52</v>
      </c>
      <c r="AY404" s="2" t="s">
        <v>52</v>
      </c>
    </row>
    <row r="405" spans="1:51" ht="30" customHeight="1">
      <c r="A405" s="8" t="s">
        <v>1555</v>
      </c>
      <c r="B405" s="8" t="s">
        <v>1636</v>
      </c>
      <c r="C405" s="8" t="s">
        <v>255</v>
      </c>
      <c r="D405" s="9">
        <v>0.35</v>
      </c>
      <c r="E405" s="12">
        <f>단가대비표!O265</f>
        <v>2580</v>
      </c>
      <c r="F405" s="13">
        <f>TRUNC(E405*D405,1)</f>
        <v>903</v>
      </c>
      <c r="G405" s="12">
        <f>단가대비표!P265</f>
        <v>0</v>
      </c>
      <c r="H405" s="13">
        <f>TRUNC(G405*D405,1)</f>
        <v>0</v>
      </c>
      <c r="I405" s="12">
        <f>단가대비표!V265</f>
        <v>0</v>
      </c>
      <c r="J405" s="13">
        <f>TRUNC(I405*D405,1)</f>
        <v>0</v>
      </c>
      <c r="K405" s="12">
        <f t="shared" si="69"/>
        <v>2580</v>
      </c>
      <c r="L405" s="13">
        <f t="shared" si="69"/>
        <v>903</v>
      </c>
      <c r="M405" s="8" t="s">
        <v>52</v>
      </c>
      <c r="N405" s="2" t="s">
        <v>402</v>
      </c>
      <c r="O405" s="2" t="s">
        <v>1637</v>
      </c>
      <c r="P405" s="2" t="s">
        <v>63</v>
      </c>
      <c r="Q405" s="2" t="s">
        <v>63</v>
      </c>
      <c r="R405" s="2" t="s">
        <v>62</v>
      </c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2" t="s">
        <v>52</v>
      </c>
      <c r="AW405" s="2" t="s">
        <v>1638</v>
      </c>
      <c r="AX405" s="2" t="s">
        <v>52</v>
      </c>
      <c r="AY405" s="2" t="s">
        <v>52</v>
      </c>
    </row>
    <row r="406" spans="1:51" ht="30" customHeight="1">
      <c r="A406" s="8" t="s">
        <v>1622</v>
      </c>
      <c r="B406" s="8" t="s">
        <v>1623</v>
      </c>
      <c r="C406" s="8" t="s">
        <v>614</v>
      </c>
      <c r="D406" s="9">
        <v>1.67</v>
      </c>
      <c r="E406" s="12">
        <f>단가대비표!O222</f>
        <v>135</v>
      </c>
      <c r="F406" s="13">
        <f>TRUNC(E406*D406,1)</f>
        <v>225.4</v>
      </c>
      <c r="G406" s="12">
        <f>단가대비표!P222</f>
        <v>0</v>
      </c>
      <c r="H406" s="13">
        <f>TRUNC(G406*D406,1)</f>
        <v>0</v>
      </c>
      <c r="I406" s="12">
        <f>단가대비표!V222</f>
        <v>0</v>
      </c>
      <c r="J406" s="13">
        <f>TRUNC(I406*D406,1)</f>
        <v>0</v>
      </c>
      <c r="K406" s="12">
        <f t="shared" si="69"/>
        <v>135</v>
      </c>
      <c r="L406" s="13">
        <f t="shared" si="69"/>
        <v>225.4</v>
      </c>
      <c r="M406" s="8" t="s">
        <v>52</v>
      </c>
      <c r="N406" s="2" t="s">
        <v>402</v>
      </c>
      <c r="O406" s="2" t="s">
        <v>1624</v>
      </c>
      <c r="P406" s="2" t="s">
        <v>63</v>
      </c>
      <c r="Q406" s="2" t="s">
        <v>63</v>
      </c>
      <c r="R406" s="2" t="s">
        <v>62</v>
      </c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2" t="s">
        <v>52</v>
      </c>
      <c r="AW406" s="2" t="s">
        <v>1639</v>
      </c>
      <c r="AX406" s="2" t="s">
        <v>52</v>
      </c>
      <c r="AY406" s="2" t="s">
        <v>52</v>
      </c>
    </row>
    <row r="407" spans="1:51" ht="30" customHeight="1">
      <c r="A407" s="8" t="s">
        <v>1626</v>
      </c>
      <c r="B407" s="8" t="s">
        <v>1627</v>
      </c>
      <c r="C407" s="8" t="s">
        <v>614</v>
      </c>
      <c r="D407" s="9">
        <v>1.67</v>
      </c>
      <c r="E407" s="12">
        <f>일위대가목록!E225</f>
        <v>107</v>
      </c>
      <c r="F407" s="13">
        <f>TRUNC(E407*D407,1)</f>
        <v>178.6</v>
      </c>
      <c r="G407" s="12">
        <f>일위대가목록!F225</f>
        <v>153</v>
      </c>
      <c r="H407" s="13">
        <f>TRUNC(G407*D407,1)</f>
        <v>255.5</v>
      </c>
      <c r="I407" s="12">
        <f>일위대가목록!G225</f>
        <v>0</v>
      </c>
      <c r="J407" s="13">
        <f>TRUNC(I407*D407,1)</f>
        <v>0</v>
      </c>
      <c r="K407" s="12">
        <f t="shared" si="69"/>
        <v>260</v>
      </c>
      <c r="L407" s="13">
        <f t="shared" si="69"/>
        <v>434.1</v>
      </c>
      <c r="M407" s="8" t="s">
        <v>52</v>
      </c>
      <c r="N407" s="2" t="s">
        <v>402</v>
      </c>
      <c r="O407" s="2" t="s">
        <v>1628</v>
      </c>
      <c r="P407" s="2" t="s">
        <v>62</v>
      </c>
      <c r="Q407" s="2" t="s">
        <v>63</v>
      </c>
      <c r="R407" s="2" t="s">
        <v>63</v>
      </c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2" t="s">
        <v>52</v>
      </c>
      <c r="AW407" s="2" t="s">
        <v>1640</v>
      </c>
      <c r="AX407" s="2" t="s">
        <v>52</v>
      </c>
      <c r="AY407" s="2" t="s">
        <v>52</v>
      </c>
    </row>
    <row r="408" spans="1:51" ht="30" customHeight="1">
      <c r="A408" s="8" t="s">
        <v>1641</v>
      </c>
      <c r="B408" s="8" t="s">
        <v>1642</v>
      </c>
      <c r="C408" s="8" t="s">
        <v>221</v>
      </c>
      <c r="D408" s="9">
        <v>1.611</v>
      </c>
      <c r="E408" s="12">
        <f>일위대가목록!E226</f>
        <v>99</v>
      </c>
      <c r="F408" s="13">
        <f>TRUNC(E408*D408,1)</f>
        <v>159.4</v>
      </c>
      <c r="G408" s="12">
        <f>일위대가목록!F226</f>
        <v>4965</v>
      </c>
      <c r="H408" s="13">
        <f>TRUNC(G408*D408,1)</f>
        <v>7998.6</v>
      </c>
      <c r="I408" s="12">
        <f>일위대가목록!G226</f>
        <v>99</v>
      </c>
      <c r="J408" s="13">
        <f>TRUNC(I408*D408,1)</f>
        <v>159.4</v>
      </c>
      <c r="K408" s="12">
        <f t="shared" si="69"/>
        <v>5163</v>
      </c>
      <c r="L408" s="13">
        <f t="shared" si="69"/>
        <v>8317.4</v>
      </c>
      <c r="M408" s="8" t="s">
        <v>52</v>
      </c>
      <c r="N408" s="2" t="s">
        <v>402</v>
      </c>
      <c r="O408" s="2" t="s">
        <v>1643</v>
      </c>
      <c r="P408" s="2" t="s">
        <v>62</v>
      </c>
      <c r="Q408" s="2" t="s">
        <v>63</v>
      </c>
      <c r="R408" s="2" t="s">
        <v>63</v>
      </c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2" t="s">
        <v>52</v>
      </c>
      <c r="AW408" s="2" t="s">
        <v>1644</v>
      </c>
      <c r="AX408" s="2" t="s">
        <v>52</v>
      </c>
      <c r="AY408" s="2" t="s">
        <v>52</v>
      </c>
    </row>
    <row r="409" spans="1:51" ht="30" customHeight="1">
      <c r="A409" s="8" t="s">
        <v>995</v>
      </c>
      <c r="B409" s="8" t="s">
        <v>52</v>
      </c>
      <c r="C409" s="8" t="s">
        <v>52</v>
      </c>
      <c r="D409" s="9"/>
      <c r="E409" s="12"/>
      <c r="F409" s="13">
        <f>TRUNC(SUMIF(N404:N408, N403, F404:F408),0)</f>
        <v>6768</v>
      </c>
      <c r="G409" s="12"/>
      <c r="H409" s="13">
        <f>TRUNC(SUMIF(N404:N408, N403, H404:H408),0)</f>
        <v>8254</v>
      </c>
      <c r="I409" s="12"/>
      <c r="J409" s="13">
        <f>TRUNC(SUMIF(N404:N408, N403, J404:J408),0)</f>
        <v>159</v>
      </c>
      <c r="K409" s="12"/>
      <c r="L409" s="13">
        <f>F409+H409+J409</f>
        <v>15181</v>
      </c>
      <c r="M409" s="8" t="s">
        <v>52</v>
      </c>
      <c r="N409" s="2" t="s">
        <v>118</v>
      </c>
      <c r="O409" s="2" t="s">
        <v>118</v>
      </c>
      <c r="P409" s="2" t="s">
        <v>52</v>
      </c>
      <c r="Q409" s="2" t="s">
        <v>52</v>
      </c>
      <c r="R409" s="2" t="s">
        <v>52</v>
      </c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2" t="s">
        <v>52</v>
      </c>
      <c r="AW409" s="2" t="s">
        <v>52</v>
      </c>
      <c r="AX409" s="2" t="s">
        <v>52</v>
      </c>
      <c r="AY409" s="2" t="s">
        <v>52</v>
      </c>
    </row>
    <row r="410" spans="1:51" ht="30" customHeight="1">
      <c r="A410" s="9"/>
      <c r="B410" s="9"/>
      <c r="C410" s="9"/>
      <c r="D410" s="9"/>
      <c r="E410" s="12"/>
      <c r="F410" s="13"/>
      <c r="G410" s="12"/>
      <c r="H410" s="13"/>
      <c r="I410" s="12"/>
      <c r="J410" s="13"/>
      <c r="K410" s="12"/>
      <c r="L410" s="13"/>
      <c r="M410" s="9"/>
    </row>
    <row r="411" spans="1:51" ht="30" customHeight="1">
      <c r="A411" s="32" t="s">
        <v>1645</v>
      </c>
      <c r="B411" s="32"/>
      <c r="C411" s="32"/>
      <c r="D411" s="32"/>
      <c r="E411" s="33"/>
      <c r="F411" s="34"/>
      <c r="G411" s="33"/>
      <c r="H411" s="34"/>
      <c r="I411" s="33"/>
      <c r="J411" s="34"/>
      <c r="K411" s="33"/>
      <c r="L411" s="34"/>
      <c r="M411" s="32"/>
      <c r="N411" s="1" t="s">
        <v>406</v>
      </c>
    </row>
    <row r="412" spans="1:51" ht="30" customHeight="1">
      <c r="A412" s="8" t="s">
        <v>1555</v>
      </c>
      <c r="B412" s="8" t="s">
        <v>1633</v>
      </c>
      <c r="C412" s="8" t="s">
        <v>255</v>
      </c>
      <c r="D412" s="9">
        <v>1.05</v>
      </c>
      <c r="E412" s="12">
        <f>단가대비표!O271</f>
        <v>5050</v>
      </c>
      <c r="F412" s="13">
        <f>TRUNC(E412*D412,1)</f>
        <v>5302.5</v>
      </c>
      <c r="G412" s="12">
        <f>단가대비표!P271</f>
        <v>0</v>
      </c>
      <c r="H412" s="13">
        <f>TRUNC(G412*D412,1)</f>
        <v>0</v>
      </c>
      <c r="I412" s="12">
        <f>단가대비표!V271</f>
        <v>0</v>
      </c>
      <c r="J412" s="13">
        <f>TRUNC(I412*D412,1)</f>
        <v>0</v>
      </c>
      <c r="K412" s="12">
        <f t="shared" ref="K412:L416" si="70">TRUNC(E412+G412+I412,1)</f>
        <v>5050</v>
      </c>
      <c r="L412" s="13">
        <f t="shared" si="70"/>
        <v>5302.5</v>
      </c>
      <c r="M412" s="8" t="s">
        <v>52</v>
      </c>
      <c r="N412" s="2" t="s">
        <v>406</v>
      </c>
      <c r="O412" s="2" t="s">
        <v>1634</v>
      </c>
      <c r="P412" s="2" t="s">
        <v>63</v>
      </c>
      <c r="Q412" s="2" t="s">
        <v>63</v>
      </c>
      <c r="R412" s="2" t="s">
        <v>62</v>
      </c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2" t="s">
        <v>52</v>
      </c>
      <c r="AW412" s="2" t="s">
        <v>1647</v>
      </c>
      <c r="AX412" s="2" t="s">
        <v>52</v>
      </c>
      <c r="AY412" s="2" t="s">
        <v>52</v>
      </c>
    </row>
    <row r="413" spans="1:51" ht="30" customHeight="1">
      <c r="A413" s="8" t="s">
        <v>1555</v>
      </c>
      <c r="B413" s="8" t="s">
        <v>1636</v>
      </c>
      <c r="C413" s="8" t="s">
        <v>255</v>
      </c>
      <c r="D413" s="9">
        <v>0.35</v>
      </c>
      <c r="E413" s="12">
        <f>단가대비표!O265</f>
        <v>2580</v>
      </c>
      <c r="F413" s="13">
        <f>TRUNC(E413*D413,1)</f>
        <v>903</v>
      </c>
      <c r="G413" s="12">
        <f>단가대비표!P265</f>
        <v>0</v>
      </c>
      <c r="H413" s="13">
        <f>TRUNC(G413*D413,1)</f>
        <v>0</v>
      </c>
      <c r="I413" s="12">
        <f>단가대비표!V265</f>
        <v>0</v>
      </c>
      <c r="J413" s="13">
        <f>TRUNC(I413*D413,1)</f>
        <v>0</v>
      </c>
      <c r="K413" s="12">
        <f t="shared" si="70"/>
        <v>2580</v>
      </c>
      <c r="L413" s="13">
        <f t="shared" si="70"/>
        <v>903</v>
      </c>
      <c r="M413" s="8" t="s">
        <v>52</v>
      </c>
      <c r="N413" s="2" t="s">
        <v>406</v>
      </c>
      <c r="O413" s="2" t="s">
        <v>1637</v>
      </c>
      <c r="P413" s="2" t="s">
        <v>63</v>
      </c>
      <c r="Q413" s="2" t="s">
        <v>63</v>
      </c>
      <c r="R413" s="2" t="s">
        <v>62</v>
      </c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2" t="s">
        <v>52</v>
      </c>
      <c r="AW413" s="2" t="s">
        <v>1648</v>
      </c>
      <c r="AX413" s="2" t="s">
        <v>52</v>
      </c>
      <c r="AY413" s="2" t="s">
        <v>52</v>
      </c>
    </row>
    <row r="414" spans="1:51" ht="30" customHeight="1">
      <c r="A414" s="8" t="s">
        <v>1622</v>
      </c>
      <c r="B414" s="8" t="s">
        <v>1623</v>
      </c>
      <c r="C414" s="8" t="s">
        <v>614</v>
      </c>
      <c r="D414" s="9">
        <v>3.3330000000000002</v>
      </c>
      <c r="E414" s="12">
        <f>단가대비표!O222</f>
        <v>135</v>
      </c>
      <c r="F414" s="13">
        <f>TRUNC(E414*D414,1)</f>
        <v>449.9</v>
      </c>
      <c r="G414" s="12">
        <f>단가대비표!P222</f>
        <v>0</v>
      </c>
      <c r="H414" s="13">
        <f>TRUNC(G414*D414,1)</f>
        <v>0</v>
      </c>
      <c r="I414" s="12">
        <f>단가대비표!V222</f>
        <v>0</v>
      </c>
      <c r="J414" s="13">
        <f>TRUNC(I414*D414,1)</f>
        <v>0</v>
      </c>
      <c r="K414" s="12">
        <f t="shared" si="70"/>
        <v>135</v>
      </c>
      <c r="L414" s="13">
        <f t="shared" si="70"/>
        <v>449.9</v>
      </c>
      <c r="M414" s="8" t="s">
        <v>52</v>
      </c>
      <c r="N414" s="2" t="s">
        <v>406</v>
      </c>
      <c r="O414" s="2" t="s">
        <v>1624</v>
      </c>
      <c r="P414" s="2" t="s">
        <v>63</v>
      </c>
      <c r="Q414" s="2" t="s">
        <v>63</v>
      </c>
      <c r="R414" s="2" t="s">
        <v>62</v>
      </c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2" t="s">
        <v>52</v>
      </c>
      <c r="AW414" s="2" t="s">
        <v>1649</v>
      </c>
      <c r="AX414" s="2" t="s">
        <v>52</v>
      </c>
      <c r="AY414" s="2" t="s">
        <v>52</v>
      </c>
    </row>
    <row r="415" spans="1:51" ht="30" customHeight="1">
      <c r="A415" s="8" t="s">
        <v>1626</v>
      </c>
      <c r="B415" s="8" t="s">
        <v>1627</v>
      </c>
      <c r="C415" s="8" t="s">
        <v>614</v>
      </c>
      <c r="D415" s="9">
        <v>3.3330000000000002</v>
      </c>
      <c r="E415" s="12">
        <f>일위대가목록!E225</f>
        <v>107</v>
      </c>
      <c r="F415" s="13">
        <f>TRUNC(E415*D415,1)</f>
        <v>356.6</v>
      </c>
      <c r="G415" s="12">
        <f>일위대가목록!F225</f>
        <v>153</v>
      </c>
      <c r="H415" s="13">
        <f>TRUNC(G415*D415,1)</f>
        <v>509.9</v>
      </c>
      <c r="I415" s="12">
        <f>일위대가목록!G225</f>
        <v>0</v>
      </c>
      <c r="J415" s="13">
        <f>TRUNC(I415*D415,1)</f>
        <v>0</v>
      </c>
      <c r="K415" s="12">
        <f t="shared" si="70"/>
        <v>260</v>
      </c>
      <c r="L415" s="13">
        <f t="shared" si="70"/>
        <v>866.5</v>
      </c>
      <c r="M415" s="8" t="s">
        <v>52</v>
      </c>
      <c r="N415" s="2" t="s">
        <v>406</v>
      </c>
      <c r="O415" s="2" t="s">
        <v>1628</v>
      </c>
      <c r="P415" s="2" t="s">
        <v>62</v>
      </c>
      <c r="Q415" s="2" t="s">
        <v>63</v>
      </c>
      <c r="R415" s="2" t="s">
        <v>63</v>
      </c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2" t="s">
        <v>52</v>
      </c>
      <c r="AW415" s="2" t="s">
        <v>1650</v>
      </c>
      <c r="AX415" s="2" t="s">
        <v>52</v>
      </c>
      <c r="AY415" s="2" t="s">
        <v>52</v>
      </c>
    </row>
    <row r="416" spans="1:51" ht="30" customHeight="1">
      <c r="A416" s="8" t="s">
        <v>1641</v>
      </c>
      <c r="B416" s="8" t="s">
        <v>1642</v>
      </c>
      <c r="C416" s="8" t="s">
        <v>221</v>
      </c>
      <c r="D416" s="9">
        <v>1.611</v>
      </c>
      <c r="E416" s="12">
        <f>일위대가목록!E226</f>
        <v>99</v>
      </c>
      <c r="F416" s="13">
        <f>TRUNC(E416*D416,1)</f>
        <v>159.4</v>
      </c>
      <c r="G416" s="12">
        <f>일위대가목록!F226</f>
        <v>4965</v>
      </c>
      <c r="H416" s="13">
        <f>TRUNC(G416*D416,1)</f>
        <v>7998.6</v>
      </c>
      <c r="I416" s="12">
        <f>일위대가목록!G226</f>
        <v>99</v>
      </c>
      <c r="J416" s="13">
        <f>TRUNC(I416*D416,1)</f>
        <v>159.4</v>
      </c>
      <c r="K416" s="12">
        <f t="shared" si="70"/>
        <v>5163</v>
      </c>
      <c r="L416" s="13">
        <f t="shared" si="70"/>
        <v>8317.4</v>
      </c>
      <c r="M416" s="8" t="s">
        <v>52</v>
      </c>
      <c r="N416" s="2" t="s">
        <v>406</v>
      </c>
      <c r="O416" s="2" t="s">
        <v>1643</v>
      </c>
      <c r="P416" s="2" t="s">
        <v>62</v>
      </c>
      <c r="Q416" s="2" t="s">
        <v>63</v>
      </c>
      <c r="R416" s="2" t="s">
        <v>63</v>
      </c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2" t="s">
        <v>52</v>
      </c>
      <c r="AW416" s="2" t="s">
        <v>1651</v>
      </c>
      <c r="AX416" s="2" t="s">
        <v>52</v>
      </c>
      <c r="AY416" s="2" t="s">
        <v>52</v>
      </c>
    </row>
    <row r="417" spans="1:51" ht="30" customHeight="1">
      <c r="A417" s="8" t="s">
        <v>995</v>
      </c>
      <c r="B417" s="8" t="s">
        <v>52</v>
      </c>
      <c r="C417" s="8" t="s">
        <v>52</v>
      </c>
      <c r="D417" s="9"/>
      <c r="E417" s="12"/>
      <c r="F417" s="13">
        <f>TRUNC(SUMIF(N412:N416, N411, F412:F416),0)</f>
        <v>7171</v>
      </c>
      <c r="G417" s="12"/>
      <c r="H417" s="13">
        <f>TRUNC(SUMIF(N412:N416, N411, H412:H416),0)</f>
        <v>8508</v>
      </c>
      <c r="I417" s="12"/>
      <c r="J417" s="13">
        <f>TRUNC(SUMIF(N412:N416, N411, J412:J416),0)</f>
        <v>159</v>
      </c>
      <c r="K417" s="12"/>
      <c r="L417" s="13">
        <f>F417+H417+J417</f>
        <v>15838</v>
      </c>
      <c r="M417" s="8" t="s">
        <v>52</v>
      </c>
      <c r="N417" s="2" t="s">
        <v>118</v>
      </c>
      <c r="O417" s="2" t="s">
        <v>118</v>
      </c>
      <c r="P417" s="2" t="s">
        <v>52</v>
      </c>
      <c r="Q417" s="2" t="s">
        <v>52</v>
      </c>
      <c r="R417" s="2" t="s">
        <v>52</v>
      </c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2" t="s">
        <v>52</v>
      </c>
      <c r="AW417" s="2" t="s">
        <v>52</v>
      </c>
      <c r="AX417" s="2" t="s">
        <v>52</v>
      </c>
      <c r="AY417" s="2" t="s">
        <v>52</v>
      </c>
    </row>
    <row r="418" spans="1:51" ht="30" customHeight="1">
      <c r="A418" s="9"/>
      <c r="B418" s="9"/>
      <c r="C418" s="9"/>
      <c r="D418" s="9"/>
      <c r="E418" s="12"/>
      <c r="F418" s="13"/>
      <c r="G418" s="12"/>
      <c r="H418" s="13"/>
      <c r="I418" s="12"/>
      <c r="J418" s="13"/>
      <c r="K418" s="12"/>
      <c r="L418" s="13"/>
      <c r="M418" s="9"/>
    </row>
    <row r="419" spans="1:51" ht="30" customHeight="1">
      <c r="A419" s="32" t="s">
        <v>1652</v>
      </c>
      <c r="B419" s="32"/>
      <c r="C419" s="32"/>
      <c r="D419" s="32"/>
      <c r="E419" s="33"/>
      <c r="F419" s="34"/>
      <c r="G419" s="33"/>
      <c r="H419" s="34"/>
      <c r="I419" s="33"/>
      <c r="J419" s="34"/>
      <c r="K419" s="33"/>
      <c r="L419" s="34"/>
      <c r="M419" s="32"/>
      <c r="N419" s="1" t="s">
        <v>409</v>
      </c>
    </row>
    <row r="420" spans="1:51" ht="30" customHeight="1">
      <c r="A420" s="8" t="s">
        <v>1555</v>
      </c>
      <c r="B420" s="8" t="s">
        <v>1654</v>
      </c>
      <c r="C420" s="8" t="s">
        <v>255</v>
      </c>
      <c r="D420" s="9">
        <v>1.05</v>
      </c>
      <c r="E420" s="12">
        <f>단가대비표!O268</f>
        <v>8110</v>
      </c>
      <c r="F420" s="13">
        <f>TRUNC(E420*D420,1)</f>
        <v>8515.5</v>
      </c>
      <c r="G420" s="12">
        <f>단가대비표!P268</f>
        <v>0</v>
      </c>
      <c r="H420" s="13">
        <f>TRUNC(G420*D420,1)</f>
        <v>0</v>
      </c>
      <c r="I420" s="12">
        <f>단가대비표!V268</f>
        <v>0</v>
      </c>
      <c r="J420" s="13">
        <f>TRUNC(I420*D420,1)</f>
        <v>0</v>
      </c>
      <c r="K420" s="12">
        <f t="shared" ref="K420:L424" si="71">TRUNC(E420+G420+I420,1)</f>
        <v>8110</v>
      </c>
      <c r="L420" s="13">
        <f t="shared" si="71"/>
        <v>8515.5</v>
      </c>
      <c r="M420" s="8" t="s">
        <v>52</v>
      </c>
      <c r="N420" s="2" t="s">
        <v>409</v>
      </c>
      <c r="O420" s="2" t="s">
        <v>1655</v>
      </c>
      <c r="P420" s="2" t="s">
        <v>63</v>
      </c>
      <c r="Q420" s="2" t="s">
        <v>63</v>
      </c>
      <c r="R420" s="2" t="s">
        <v>62</v>
      </c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2" t="s">
        <v>52</v>
      </c>
      <c r="AW420" s="2" t="s">
        <v>1656</v>
      </c>
      <c r="AX420" s="2" t="s">
        <v>52</v>
      </c>
      <c r="AY420" s="2" t="s">
        <v>52</v>
      </c>
    </row>
    <row r="421" spans="1:51" ht="30" customHeight="1">
      <c r="A421" s="8" t="s">
        <v>1555</v>
      </c>
      <c r="B421" s="8" t="s">
        <v>1657</v>
      </c>
      <c r="C421" s="8" t="s">
        <v>255</v>
      </c>
      <c r="D421" s="9">
        <v>3.15</v>
      </c>
      <c r="E421" s="12">
        <f>단가대비표!O266</f>
        <v>3140</v>
      </c>
      <c r="F421" s="13">
        <f>TRUNC(E421*D421,1)</f>
        <v>9891</v>
      </c>
      <c r="G421" s="12">
        <f>단가대비표!P266</f>
        <v>0</v>
      </c>
      <c r="H421" s="13">
        <f>TRUNC(G421*D421,1)</f>
        <v>0</v>
      </c>
      <c r="I421" s="12">
        <f>단가대비표!V266</f>
        <v>0</v>
      </c>
      <c r="J421" s="13">
        <f>TRUNC(I421*D421,1)</f>
        <v>0</v>
      </c>
      <c r="K421" s="12">
        <f t="shared" si="71"/>
        <v>3140</v>
      </c>
      <c r="L421" s="13">
        <f t="shared" si="71"/>
        <v>9891</v>
      </c>
      <c r="M421" s="8" t="s">
        <v>52</v>
      </c>
      <c r="N421" s="2" t="s">
        <v>409</v>
      </c>
      <c r="O421" s="2" t="s">
        <v>1658</v>
      </c>
      <c r="P421" s="2" t="s">
        <v>63</v>
      </c>
      <c r="Q421" s="2" t="s">
        <v>63</v>
      </c>
      <c r="R421" s="2" t="s">
        <v>62</v>
      </c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2" t="s">
        <v>52</v>
      </c>
      <c r="AW421" s="2" t="s">
        <v>1659</v>
      </c>
      <c r="AX421" s="2" t="s">
        <v>52</v>
      </c>
      <c r="AY421" s="2" t="s">
        <v>52</v>
      </c>
    </row>
    <row r="422" spans="1:51" ht="30" customHeight="1">
      <c r="A422" s="8" t="s">
        <v>1622</v>
      </c>
      <c r="B422" s="8" t="s">
        <v>1623</v>
      </c>
      <c r="C422" s="8" t="s">
        <v>614</v>
      </c>
      <c r="D422" s="9">
        <v>3.3330000000000002</v>
      </c>
      <c r="E422" s="12">
        <f>단가대비표!O222</f>
        <v>135</v>
      </c>
      <c r="F422" s="13">
        <f>TRUNC(E422*D422,1)</f>
        <v>449.9</v>
      </c>
      <c r="G422" s="12">
        <f>단가대비표!P222</f>
        <v>0</v>
      </c>
      <c r="H422" s="13">
        <f>TRUNC(G422*D422,1)</f>
        <v>0</v>
      </c>
      <c r="I422" s="12">
        <f>단가대비표!V222</f>
        <v>0</v>
      </c>
      <c r="J422" s="13">
        <f>TRUNC(I422*D422,1)</f>
        <v>0</v>
      </c>
      <c r="K422" s="12">
        <f t="shared" si="71"/>
        <v>135</v>
      </c>
      <c r="L422" s="13">
        <f t="shared" si="71"/>
        <v>449.9</v>
      </c>
      <c r="M422" s="8" t="s">
        <v>52</v>
      </c>
      <c r="N422" s="2" t="s">
        <v>409</v>
      </c>
      <c r="O422" s="2" t="s">
        <v>1624</v>
      </c>
      <c r="P422" s="2" t="s">
        <v>63</v>
      </c>
      <c r="Q422" s="2" t="s">
        <v>63</v>
      </c>
      <c r="R422" s="2" t="s">
        <v>62</v>
      </c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2" t="s">
        <v>52</v>
      </c>
      <c r="AW422" s="2" t="s">
        <v>1660</v>
      </c>
      <c r="AX422" s="2" t="s">
        <v>52</v>
      </c>
      <c r="AY422" s="2" t="s">
        <v>52</v>
      </c>
    </row>
    <row r="423" spans="1:51" ht="30" customHeight="1">
      <c r="A423" s="8" t="s">
        <v>1626</v>
      </c>
      <c r="B423" s="8" t="s">
        <v>1627</v>
      </c>
      <c r="C423" s="8" t="s">
        <v>614</v>
      </c>
      <c r="D423" s="9">
        <v>3.3330000000000002</v>
      </c>
      <c r="E423" s="12">
        <f>일위대가목록!E225</f>
        <v>107</v>
      </c>
      <c r="F423" s="13">
        <f>TRUNC(E423*D423,1)</f>
        <v>356.6</v>
      </c>
      <c r="G423" s="12">
        <f>일위대가목록!F225</f>
        <v>153</v>
      </c>
      <c r="H423" s="13">
        <f>TRUNC(G423*D423,1)</f>
        <v>509.9</v>
      </c>
      <c r="I423" s="12">
        <f>일위대가목록!G225</f>
        <v>0</v>
      </c>
      <c r="J423" s="13">
        <f>TRUNC(I423*D423,1)</f>
        <v>0</v>
      </c>
      <c r="K423" s="12">
        <f t="shared" si="71"/>
        <v>260</v>
      </c>
      <c r="L423" s="13">
        <f t="shared" si="71"/>
        <v>866.5</v>
      </c>
      <c r="M423" s="8" t="s">
        <v>52</v>
      </c>
      <c r="N423" s="2" t="s">
        <v>409</v>
      </c>
      <c r="O423" s="2" t="s">
        <v>1628</v>
      </c>
      <c r="P423" s="2" t="s">
        <v>62</v>
      </c>
      <c r="Q423" s="2" t="s">
        <v>63</v>
      </c>
      <c r="R423" s="2" t="s">
        <v>63</v>
      </c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2" t="s">
        <v>52</v>
      </c>
      <c r="AW423" s="2" t="s">
        <v>1661</v>
      </c>
      <c r="AX423" s="2" t="s">
        <v>52</v>
      </c>
      <c r="AY423" s="2" t="s">
        <v>52</v>
      </c>
    </row>
    <row r="424" spans="1:51" ht="30" customHeight="1">
      <c r="A424" s="8" t="s">
        <v>1641</v>
      </c>
      <c r="B424" s="8" t="s">
        <v>1642</v>
      </c>
      <c r="C424" s="8" t="s">
        <v>221</v>
      </c>
      <c r="D424" s="9">
        <v>4.9989999999999997</v>
      </c>
      <c r="E424" s="12">
        <f>일위대가목록!E226</f>
        <v>99</v>
      </c>
      <c r="F424" s="13">
        <f>TRUNC(E424*D424,1)</f>
        <v>494.9</v>
      </c>
      <c r="G424" s="12">
        <f>일위대가목록!F226</f>
        <v>4965</v>
      </c>
      <c r="H424" s="13">
        <f>TRUNC(G424*D424,1)</f>
        <v>24820</v>
      </c>
      <c r="I424" s="12">
        <f>일위대가목록!G226</f>
        <v>99</v>
      </c>
      <c r="J424" s="13">
        <f>TRUNC(I424*D424,1)</f>
        <v>494.9</v>
      </c>
      <c r="K424" s="12">
        <f t="shared" si="71"/>
        <v>5163</v>
      </c>
      <c r="L424" s="13">
        <f t="shared" si="71"/>
        <v>25809.8</v>
      </c>
      <c r="M424" s="8" t="s">
        <v>52</v>
      </c>
      <c r="N424" s="2" t="s">
        <v>409</v>
      </c>
      <c r="O424" s="2" t="s">
        <v>1643</v>
      </c>
      <c r="P424" s="2" t="s">
        <v>62</v>
      </c>
      <c r="Q424" s="2" t="s">
        <v>63</v>
      </c>
      <c r="R424" s="2" t="s">
        <v>63</v>
      </c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2" t="s">
        <v>52</v>
      </c>
      <c r="AW424" s="2" t="s">
        <v>1662</v>
      </c>
      <c r="AX424" s="2" t="s">
        <v>52</v>
      </c>
      <c r="AY424" s="2" t="s">
        <v>52</v>
      </c>
    </row>
    <row r="425" spans="1:51" ht="30" customHeight="1">
      <c r="A425" s="8" t="s">
        <v>995</v>
      </c>
      <c r="B425" s="8" t="s">
        <v>52</v>
      </c>
      <c r="C425" s="8" t="s">
        <v>52</v>
      </c>
      <c r="D425" s="9"/>
      <c r="E425" s="12"/>
      <c r="F425" s="13">
        <f>TRUNC(SUMIF(N420:N424, N419, F420:F424),0)</f>
        <v>19707</v>
      </c>
      <c r="G425" s="12"/>
      <c r="H425" s="13">
        <f>TRUNC(SUMIF(N420:N424, N419, H420:H424),0)</f>
        <v>25329</v>
      </c>
      <c r="I425" s="12"/>
      <c r="J425" s="13">
        <f>TRUNC(SUMIF(N420:N424, N419, J420:J424),0)</f>
        <v>494</v>
      </c>
      <c r="K425" s="12"/>
      <c r="L425" s="13">
        <f>F425+H425+J425</f>
        <v>45530</v>
      </c>
      <c r="M425" s="8" t="s">
        <v>52</v>
      </c>
      <c r="N425" s="2" t="s">
        <v>118</v>
      </c>
      <c r="O425" s="2" t="s">
        <v>118</v>
      </c>
      <c r="P425" s="2" t="s">
        <v>52</v>
      </c>
      <c r="Q425" s="2" t="s">
        <v>52</v>
      </c>
      <c r="R425" s="2" t="s">
        <v>52</v>
      </c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2" t="s">
        <v>52</v>
      </c>
      <c r="AW425" s="2" t="s">
        <v>52</v>
      </c>
      <c r="AX425" s="2" t="s">
        <v>52</v>
      </c>
      <c r="AY425" s="2" t="s">
        <v>52</v>
      </c>
    </row>
    <row r="426" spans="1:51" ht="30" customHeight="1">
      <c r="A426" s="9"/>
      <c r="B426" s="9"/>
      <c r="C426" s="9"/>
      <c r="D426" s="9"/>
      <c r="E426" s="12"/>
      <c r="F426" s="13"/>
      <c r="G426" s="12"/>
      <c r="H426" s="13"/>
      <c r="I426" s="12"/>
      <c r="J426" s="13"/>
      <c r="K426" s="12"/>
      <c r="L426" s="13"/>
      <c r="M426" s="9"/>
    </row>
    <row r="427" spans="1:51" ht="30" customHeight="1">
      <c r="A427" s="32" t="s">
        <v>1663</v>
      </c>
      <c r="B427" s="32"/>
      <c r="C427" s="32"/>
      <c r="D427" s="32"/>
      <c r="E427" s="33"/>
      <c r="F427" s="34"/>
      <c r="G427" s="33"/>
      <c r="H427" s="34"/>
      <c r="I427" s="33"/>
      <c r="J427" s="34"/>
      <c r="K427" s="33"/>
      <c r="L427" s="34"/>
      <c r="M427" s="32"/>
      <c r="N427" s="1" t="s">
        <v>412</v>
      </c>
    </row>
    <row r="428" spans="1:51" ht="30" customHeight="1">
      <c r="A428" s="8" t="s">
        <v>1555</v>
      </c>
      <c r="B428" s="8" t="s">
        <v>1665</v>
      </c>
      <c r="C428" s="8" t="s">
        <v>255</v>
      </c>
      <c r="D428" s="9">
        <v>2.258</v>
      </c>
      <c r="E428" s="12">
        <f>단가대비표!O270</f>
        <v>10410</v>
      </c>
      <c r="F428" s="13">
        <f>TRUNC(E428*D428,1)</f>
        <v>23505.7</v>
      </c>
      <c r="G428" s="12">
        <f>단가대비표!P270</f>
        <v>0</v>
      </c>
      <c r="H428" s="13">
        <f>TRUNC(G428*D428,1)</f>
        <v>0</v>
      </c>
      <c r="I428" s="12">
        <f>단가대비표!V270</f>
        <v>0</v>
      </c>
      <c r="J428" s="13">
        <f>TRUNC(I428*D428,1)</f>
        <v>0</v>
      </c>
      <c r="K428" s="12">
        <f t="shared" ref="K428:L432" si="72">TRUNC(E428+G428+I428,1)</f>
        <v>10410</v>
      </c>
      <c r="L428" s="13">
        <f t="shared" si="72"/>
        <v>23505.7</v>
      </c>
      <c r="M428" s="8" t="s">
        <v>52</v>
      </c>
      <c r="N428" s="2" t="s">
        <v>412</v>
      </c>
      <c r="O428" s="2" t="s">
        <v>1666</v>
      </c>
      <c r="P428" s="2" t="s">
        <v>63</v>
      </c>
      <c r="Q428" s="2" t="s">
        <v>63</v>
      </c>
      <c r="R428" s="2" t="s">
        <v>62</v>
      </c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2" t="s">
        <v>52</v>
      </c>
      <c r="AW428" s="2" t="s">
        <v>1667</v>
      </c>
      <c r="AX428" s="2" t="s">
        <v>52</v>
      </c>
      <c r="AY428" s="2" t="s">
        <v>52</v>
      </c>
    </row>
    <row r="429" spans="1:51" ht="30" customHeight="1">
      <c r="A429" s="8" t="s">
        <v>1555</v>
      </c>
      <c r="B429" s="8" t="s">
        <v>1616</v>
      </c>
      <c r="C429" s="8" t="s">
        <v>255</v>
      </c>
      <c r="D429" s="9">
        <v>4.2</v>
      </c>
      <c r="E429" s="12">
        <f>단가대비표!O264</f>
        <v>2700</v>
      </c>
      <c r="F429" s="13">
        <f>TRUNC(E429*D429,1)</f>
        <v>11340</v>
      </c>
      <c r="G429" s="12">
        <f>단가대비표!P264</f>
        <v>0</v>
      </c>
      <c r="H429" s="13">
        <f>TRUNC(G429*D429,1)</f>
        <v>0</v>
      </c>
      <c r="I429" s="12">
        <f>단가대비표!V264</f>
        <v>0</v>
      </c>
      <c r="J429" s="13">
        <f>TRUNC(I429*D429,1)</f>
        <v>0</v>
      </c>
      <c r="K429" s="12">
        <f t="shared" si="72"/>
        <v>2700</v>
      </c>
      <c r="L429" s="13">
        <f t="shared" si="72"/>
        <v>11340</v>
      </c>
      <c r="M429" s="8" t="s">
        <v>52</v>
      </c>
      <c r="N429" s="2" t="s">
        <v>412</v>
      </c>
      <c r="O429" s="2" t="s">
        <v>1617</v>
      </c>
      <c r="P429" s="2" t="s">
        <v>63</v>
      </c>
      <c r="Q429" s="2" t="s">
        <v>63</v>
      </c>
      <c r="R429" s="2" t="s">
        <v>62</v>
      </c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2" t="s">
        <v>52</v>
      </c>
      <c r="AW429" s="2" t="s">
        <v>1668</v>
      </c>
      <c r="AX429" s="2" t="s">
        <v>52</v>
      </c>
      <c r="AY429" s="2" t="s">
        <v>52</v>
      </c>
    </row>
    <row r="430" spans="1:51" ht="30" customHeight="1">
      <c r="A430" s="8" t="s">
        <v>1622</v>
      </c>
      <c r="B430" s="8" t="s">
        <v>1623</v>
      </c>
      <c r="C430" s="8" t="s">
        <v>614</v>
      </c>
      <c r="D430" s="9">
        <v>1</v>
      </c>
      <c r="E430" s="12">
        <f>단가대비표!O222</f>
        <v>135</v>
      </c>
      <c r="F430" s="13">
        <f>TRUNC(E430*D430,1)</f>
        <v>135</v>
      </c>
      <c r="G430" s="12">
        <f>단가대비표!P222</f>
        <v>0</v>
      </c>
      <c r="H430" s="13">
        <f>TRUNC(G430*D430,1)</f>
        <v>0</v>
      </c>
      <c r="I430" s="12">
        <f>단가대비표!V222</f>
        <v>0</v>
      </c>
      <c r="J430" s="13">
        <f>TRUNC(I430*D430,1)</f>
        <v>0</v>
      </c>
      <c r="K430" s="12">
        <f t="shared" si="72"/>
        <v>135</v>
      </c>
      <c r="L430" s="13">
        <f t="shared" si="72"/>
        <v>135</v>
      </c>
      <c r="M430" s="8" t="s">
        <v>52</v>
      </c>
      <c r="N430" s="2" t="s">
        <v>412</v>
      </c>
      <c r="O430" s="2" t="s">
        <v>1624</v>
      </c>
      <c r="P430" s="2" t="s">
        <v>63</v>
      </c>
      <c r="Q430" s="2" t="s">
        <v>63</v>
      </c>
      <c r="R430" s="2" t="s">
        <v>62</v>
      </c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2" t="s">
        <v>52</v>
      </c>
      <c r="AW430" s="2" t="s">
        <v>1669</v>
      </c>
      <c r="AX430" s="2" t="s">
        <v>52</v>
      </c>
      <c r="AY430" s="2" t="s">
        <v>52</v>
      </c>
    </row>
    <row r="431" spans="1:51" ht="30" customHeight="1">
      <c r="A431" s="8" t="s">
        <v>1626</v>
      </c>
      <c r="B431" s="8" t="s">
        <v>1627</v>
      </c>
      <c r="C431" s="8" t="s">
        <v>614</v>
      </c>
      <c r="D431" s="9">
        <v>1</v>
      </c>
      <c r="E431" s="12">
        <f>일위대가목록!E225</f>
        <v>107</v>
      </c>
      <c r="F431" s="13">
        <f>TRUNC(E431*D431,1)</f>
        <v>107</v>
      </c>
      <c r="G431" s="12">
        <f>일위대가목록!F225</f>
        <v>153</v>
      </c>
      <c r="H431" s="13">
        <f>TRUNC(G431*D431,1)</f>
        <v>153</v>
      </c>
      <c r="I431" s="12">
        <f>일위대가목록!G225</f>
        <v>0</v>
      </c>
      <c r="J431" s="13">
        <f>TRUNC(I431*D431,1)</f>
        <v>0</v>
      </c>
      <c r="K431" s="12">
        <f t="shared" si="72"/>
        <v>260</v>
      </c>
      <c r="L431" s="13">
        <f t="shared" si="72"/>
        <v>260</v>
      </c>
      <c r="M431" s="8" t="s">
        <v>52</v>
      </c>
      <c r="N431" s="2" t="s">
        <v>412</v>
      </c>
      <c r="O431" s="2" t="s">
        <v>1628</v>
      </c>
      <c r="P431" s="2" t="s">
        <v>62</v>
      </c>
      <c r="Q431" s="2" t="s">
        <v>63</v>
      </c>
      <c r="R431" s="2" t="s">
        <v>63</v>
      </c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2" t="s">
        <v>52</v>
      </c>
      <c r="AW431" s="2" t="s">
        <v>1670</v>
      </c>
      <c r="AX431" s="2" t="s">
        <v>52</v>
      </c>
      <c r="AY431" s="2" t="s">
        <v>52</v>
      </c>
    </row>
    <row r="432" spans="1:51" ht="30" customHeight="1">
      <c r="A432" s="8" t="s">
        <v>1641</v>
      </c>
      <c r="B432" s="8" t="s">
        <v>1642</v>
      </c>
      <c r="C432" s="8" t="s">
        <v>221</v>
      </c>
      <c r="D432" s="9">
        <v>9.1180000000000003</v>
      </c>
      <c r="E432" s="12">
        <f>일위대가목록!E226</f>
        <v>99</v>
      </c>
      <c r="F432" s="13">
        <f>TRUNC(E432*D432,1)</f>
        <v>902.6</v>
      </c>
      <c r="G432" s="12">
        <f>일위대가목록!F226</f>
        <v>4965</v>
      </c>
      <c r="H432" s="13">
        <f>TRUNC(G432*D432,1)</f>
        <v>45270.8</v>
      </c>
      <c r="I432" s="12">
        <f>일위대가목록!G226</f>
        <v>99</v>
      </c>
      <c r="J432" s="13">
        <f>TRUNC(I432*D432,1)</f>
        <v>902.6</v>
      </c>
      <c r="K432" s="12">
        <f t="shared" si="72"/>
        <v>5163</v>
      </c>
      <c r="L432" s="13">
        <f t="shared" si="72"/>
        <v>47076</v>
      </c>
      <c r="M432" s="8" t="s">
        <v>52</v>
      </c>
      <c r="N432" s="2" t="s">
        <v>412</v>
      </c>
      <c r="O432" s="2" t="s">
        <v>1643</v>
      </c>
      <c r="P432" s="2" t="s">
        <v>62</v>
      </c>
      <c r="Q432" s="2" t="s">
        <v>63</v>
      </c>
      <c r="R432" s="2" t="s">
        <v>63</v>
      </c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2" t="s">
        <v>52</v>
      </c>
      <c r="AW432" s="2" t="s">
        <v>1671</v>
      </c>
      <c r="AX432" s="2" t="s">
        <v>52</v>
      </c>
      <c r="AY432" s="2" t="s">
        <v>52</v>
      </c>
    </row>
    <row r="433" spans="1:51" ht="30" customHeight="1">
      <c r="A433" s="8" t="s">
        <v>995</v>
      </c>
      <c r="B433" s="8" t="s">
        <v>52</v>
      </c>
      <c r="C433" s="8" t="s">
        <v>52</v>
      </c>
      <c r="D433" s="9"/>
      <c r="E433" s="12"/>
      <c r="F433" s="13">
        <f>TRUNC(SUMIF(N428:N432, N427, F428:F432),0)</f>
        <v>35990</v>
      </c>
      <c r="G433" s="12"/>
      <c r="H433" s="13">
        <f>TRUNC(SUMIF(N428:N432, N427, H428:H432),0)</f>
        <v>45423</v>
      </c>
      <c r="I433" s="12"/>
      <c r="J433" s="13">
        <f>TRUNC(SUMIF(N428:N432, N427, J428:J432),0)</f>
        <v>902</v>
      </c>
      <c r="K433" s="12"/>
      <c r="L433" s="13">
        <f>F433+H433+J433</f>
        <v>82315</v>
      </c>
      <c r="M433" s="8" t="s">
        <v>52</v>
      </c>
      <c r="N433" s="2" t="s">
        <v>118</v>
      </c>
      <c r="O433" s="2" t="s">
        <v>118</v>
      </c>
      <c r="P433" s="2" t="s">
        <v>52</v>
      </c>
      <c r="Q433" s="2" t="s">
        <v>52</v>
      </c>
      <c r="R433" s="2" t="s">
        <v>52</v>
      </c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2" t="s">
        <v>52</v>
      </c>
      <c r="AW433" s="2" t="s">
        <v>52</v>
      </c>
      <c r="AX433" s="2" t="s">
        <v>52</v>
      </c>
      <c r="AY433" s="2" t="s">
        <v>52</v>
      </c>
    </row>
    <row r="434" spans="1:51" ht="30" customHeight="1">
      <c r="A434" s="9"/>
      <c r="B434" s="9"/>
      <c r="C434" s="9"/>
      <c r="D434" s="9"/>
      <c r="E434" s="12"/>
      <c r="F434" s="13"/>
      <c r="G434" s="12"/>
      <c r="H434" s="13"/>
      <c r="I434" s="12"/>
      <c r="J434" s="13"/>
      <c r="K434" s="12"/>
      <c r="L434" s="13"/>
      <c r="M434" s="9"/>
    </row>
    <row r="435" spans="1:51" ht="30" customHeight="1">
      <c r="A435" s="32" t="s">
        <v>1672</v>
      </c>
      <c r="B435" s="32"/>
      <c r="C435" s="32"/>
      <c r="D435" s="32"/>
      <c r="E435" s="33"/>
      <c r="F435" s="34"/>
      <c r="G435" s="33"/>
      <c r="H435" s="34"/>
      <c r="I435" s="33"/>
      <c r="J435" s="34"/>
      <c r="K435" s="33"/>
      <c r="L435" s="34"/>
      <c r="M435" s="32"/>
      <c r="N435" s="1" t="s">
        <v>415</v>
      </c>
    </row>
    <row r="436" spans="1:51" ht="30" customHeight="1">
      <c r="A436" s="8" t="s">
        <v>1555</v>
      </c>
      <c r="B436" s="8" t="s">
        <v>1665</v>
      </c>
      <c r="C436" s="8" t="s">
        <v>255</v>
      </c>
      <c r="D436" s="9">
        <v>2.153</v>
      </c>
      <c r="E436" s="12">
        <f>단가대비표!O270</f>
        <v>10410</v>
      </c>
      <c r="F436" s="13">
        <f>TRUNC(E436*D436,1)</f>
        <v>22412.7</v>
      </c>
      <c r="G436" s="12">
        <f>단가대비표!P270</f>
        <v>0</v>
      </c>
      <c r="H436" s="13">
        <f>TRUNC(G436*D436,1)</f>
        <v>0</v>
      </c>
      <c r="I436" s="12">
        <f>단가대비표!V270</f>
        <v>0</v>
      </c>
      <c r="J436" s="13">
        <f>TRUNC(I436*D436,1)</f>
        <v>0</v>
      </c>
      <c r="K436" s="12">
        <f t="shared" ref="K436:L440" si="73">TRUNC(E436+G436+I436,1)</f>
        <v>10410</v>
      </c>
      <c r="L436" s="13">
        <f t="shared" si="73"/>
        <v>22412.7</v>
      </c>
      <c r="M436" s="8" t="s">
        <v>52</v>
      </c>
      <c r="N436" s="2" t="s">
        <v>415</v>
      </c>
      <c r="O436" s="2" t="s">
        <v>1666</v>
      </c>
      <c r="P436" s="2" t="s">
        <v>63</v>
      </c>
      <c r="Q436" s="2" t="s">
        <v>63</v>
      </c>
      <c r="R436" s="2" t="s">
        <v>62</v>
      </c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2" t="s">
        <v>52</v>
      </c>
      <c r="AW436" s="2" t="s">
        <v>1674</v>
      </c>
      <c r="AX436" s="2" t="s">
        <v>52</v>
      </c>
      <c r="AY436" s="2" t="s">
        <v>52</v>
      </c>
    </row>
    <row r="437" spans="1:51" ht="30" customHeight="1">
      <c r="A437" s="8" t="s">
        <v>1555</v>
      </c>
      <c r="B437" s="8" t="s">
        <v>1616</v>
      </c>
      <c r="C437" s="8" t="s">
        <v>255</v>
      </c>
      <c r="D437" s="9">
        <v>4.2</v>
      </c>
      <c r="E437" s="12">
        <f>단가대비표!O264</f>
        <v>2700</v>
      </c>
      <c r="F437" s="13">
        <f>TRUNC(E437*D437,1)</f>
        <v>11340</v>
      </c>
      <c r="G437" s="12">
        <f>단가대비표!P264</f>
        <v>0</v>
      </c>
      <c r="H437" s="13">
        <f>TRUNC(G437*D437,1)</f>
        <v>0</v>
      </c>
      <c r="I437" s="12">
        <f>단가대비표!V264</f>
        <v>0</v>
      </c>
      <c r="J437" s="13">
        <f>TRUNC(I437*D437,1)</f>
        <v>0</v>
      </c>
      <c r="K437" s="12">
        <f t="shared" si="73"/>
        <v>2700</v>
      </c>
      <c r="L437" s="13">
        <f t="shared" si="73"/>
        <v>11340</v>
      </c>
      <c r="M437" s="8" t="s">
        <v>52</v>
      </c>
      <c r="N437" s="2" t="s">
        <v>415</v>
      </c>
      <c r="O437" s="2" t="s">
        <v>1617</v>
      </c>
      <c r="P437" s="2" t="s">
        <v>63</v>
      </c>
      <c r="Q437" s="2" t="s">
        <v>63</v>
      </c>
      <c r="R437" s="2" t="s">
        <v>62</v>
      </c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2" t="s">
        <v>52</v>
      </c>
      <c r="AW437" s="2" t="s">
        <v>1675</v>
      </c>
      <c r="AX437" s="2" t="s">
        <v>52</v>
      </c>
      <c r="AY437" s="2" t="s">
        <v>52</v>
      </c>
    </row>
    <row r="438" spans="1:51" ht="30" customHeight="1">
      <c r="A438" s="8" t="s">
        <v>1622</v>
      </c>
      <c r="B438" s="8" t="s">
        <v>1623</v>
      </c>
      <c r="C438" s="8" t="s">
        <v>614</v>
      </c>
      <c r="D438" s="9">
        <v>1</v>
      </c>
      <c r="E438" s="12">
        <f>단가대비표!O222</f>
        <v>135</v>
      </c>
      <c r="F438" s="13">
        <f>TRUNC(E438*D438,1)</f>
        <v>135</v>
      </c>
      <c r="G438" s="12">
        <f>단가대비표!P222</f>
        <v>0</v>
      </c>
      <c r="H438" s="13">
        <f>TRUNC(G438*D438,1)</f>
        <v>0</v>
      </c>
      <c r="I438" s="12">
        <f>단가대비표!V222</f>
        <v>0</v>
      </c>
      <c r="J438" s="13">
        <f>TRUNC(I438*D438,1)</f>
        <v>0</v>
      </c>
      <c r="K438" s="12">
        <f t="shared" si="73"/>
        <v>135</v>
      </c>
      <c r="L438" s="13">
        <f t="shared" si="73"/>
        <v>135</v>
      </c>
      <c r="M438" s="8" t="s">
        <v>52</v>
      </c>
      <c r="N438" s="2" t="s">
        <v>415</v>
      </c>
      <c r="O438" s="2" t="s">
        <v>1624</v>
      </c>
      <c r="P438" s="2" t="s">
        <v>63</v>
      </c>
      <c r="Q438" s="2" t="s">
        <v>63</v>
      </c>
      <c r="R438" s="2" t="s">
        <v>62</v>
      </c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2" t="s">
        <v>52</v>
      </c>
      <c r="AW438" s="2" t="s">
        <v>1676</v>
      </c>
      <c r="AX438" s="2" t="s">
        <v>52</v>
      </c>
      <c r="AY438" s="2" t="s">
        <v>52</v>
      </c>
    </row>
    <row r="439" spans="1:51" ht="30" customHeight="1">
      <c r="A439" s="8" t="s">
        <v>1626</v>
      </c>
      <c r="B439" s="8" t="s">
        <v>1627</v>
      </c>
      <c r="C439" s="8" t="s">
        <v>614</v>
      </c>
      <c r="D439" s="9">
        <v>1</v>
      </c>
      <c r="E439" s="12">
        <f>일위대가목록!E225</f>
        <v>107</v>
      </c>
      <c r="F439" s="13">
        <f>TRUNC(E439*D439,1)</f>
        <v>107</v>
      </c>
      <c r="G439" s="12">
        <f>일위대가목록!F225</f>
        <v>153</v>
      </c>
      <c r="H439" s="13">
        <f>TRUNC(G439*D439,1)</f>
        <v>153</v>
      </c>
      <c r="I439" s="12">
        <f>일위대가목록!G225</f>
        <v>0</v>
      </c>
      <c r="J439" s="13">
        <f>TRUNC(I439*D439,1)</f>
        <v>0</v>
      </c>
      <c r="K439" s="12">
        <f t="shared" si="73"/>
        <v>260</v>
      </c>
      <c r="L439" s="13">
        <f t="shared" si="73"/>
        <v>260</v>
      </c>
      <c r="M439" s="8" t="s">
        <v>52</v>
      </c>
      <c r="N439" s="2" t="s">
        <v>415</v>
      </c>
      <c r="O439" s="2" t="s">
        <v>1628</v>
      </c>
      <c r="P439" s="2" t="s">
        <v>62</v>
      </c>
      <c r="Q439" s="2" t="s">
        <v>63</v>
      </c>
      <c r="R439" s="2" t="s">
        <v>63</v>
      </c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2" t="s">
        <v>52</v>
      </c>
      <c r="AW439" s="2" t="s">
        <v>1677</v>
      </c>
      <c r="AX439" s="2" t="s">
        <v>52</v>
      </c>
      <c r="AY439" s="2" t="s">
        <v>52</v>
      </c>
    </row>
    <row r="440" spans="1:51" ht="30" customHeight="1">
      <c r="A440" s="8" t="s">
        <v>1641</v>
      </c>
      <c r="B440" s="8" t="s">
        <v>1642</v>
      </c>
      <c r="C440" s="8" t="s">
        <v>221</v>
      </c>
      <c r="D440" s="9">
        <v>9.1170000000000009</v>
      </c>
      <c r="E440" s="12">
        <f>일위대가목록!E226</f>
        <v>99</v>
      </c>
      <c r="F440" s="13">
        <f>TRUNC(E440*D440,1)</f>
        <v>902.5</v>
      </c>
      <c r="G440" s="12">
        <f>일위대가목록!F226</f>
        <v>4965</v>
      </c>
      <c r="H440" s="13">
        <f>TRUNC(G440*D440,1)</f>
        <v>45265.9</v>
      </c>
      <c r="I440" s="12">
        <f>일위대가목록!G226</f>
        <v>99</v>
      </c>
      <c r="J440" s="13">
        <f>TRUNC(I440*D440,1)</f>
        <v>902.5</v>
      </c>
      <c r="K440" s="12">
        <f t="shared" si="73"/>
        <v>5163</v>
      </c>
      <c r="L440" s="13">
        <f t="shared" si="73"/>
        <v>47070.9</v>
      </c>
      <c r="M440" s="8" t="s">
        <v>52</v>
      </c>
      <c r="N440" s="2" t="s">
        <v>415</v>
      </c>
      <c r="O440" s="2" t="s">
        <v>1643</v>
      </c>
      <c r="P440" s="2" t="s">
        <v>62</v>
      </c>
      <c r="Q440" s="2" t="s">
        <v>63</v>
      </c>
      <c r="R440" s="2" t="s">
        <v>63</v>
      </c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2" t="s">
        <v>52</v>
      </c>
      <c r="AW440" s="2" t="s">
        <v>1678</v>
      </c>
      <c r="AX440" s="2" t="s">
        <v>52</v>
      </c>
      <c r="AY440" s="2" t="s">
        <v>52</v>
      </c>
    </row>
    <row r="441" spans="1:51" ht="30" customHeight="1">
      <c r="A441" s="8" t="s">
        <v>995</v>
      </c>
      <c r="B441" s="8" t="s">
        <v>52</v>
      </c>
      <c r="C441" s="8" t="s">
        <v>52</v>
      </c>
      <c r="D441" s="9"/>
      <c r="E441" s="12"/>
      <c r="F441" s="13">
        <f>TRUNC(SUMIF(N436:N440, N435, F436:F440),0)</f>
        <v>34897</v>
      </c>
      <c r="G441" s="12"/>
      <c r="H441" s="13">
        <f>TRUNC(SUMIF(N436:N440, N435, H436:H440),0)</f>
        <v>45418</v>
      </c>
      <c r="I441" s="12"/>
      <c r="J441" s="13">
        <f>TRUNC(SUMIF(N436:N440, N435, J436:J440),0)</f>
        <v>902</v>
      </c>
      <c r="K441" s="12"/>
      <c r="L441" s="13">
        <f>F441+H441+J441</f>
        <v>81217</v>
      </c>
      <c r="M441" s="8" t="s">
        <v>52</v>
      </c>
      <c r="N441" s="2" t="s">
        <v>118</v>
      </c>
      <c r="O441" s="2" t="s">
        <v>118</v>
      </c>
      <c r="P441" s="2" t="s">
        <v>52</v>
      </c>
      <c r="Q441" s="2" t="s">
        <v>52</v>
      </c>
      <c r="R441" s="2" t="s">
        <v>52</v>
      </c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2" t="s">
        <v>52</v>
      </c>
      <c r="AW441" s="2" t="s">
        <v>52</v>
      </c>
      <c r="AX441" s="2" t="s">
        <v>52</v>
      </c>
      <c r="AY441" s="2" t="s">
        <v>52</v>
      </c>
    </row>
    <row r="442" spans="1:51" ht="30" customHeight="1">
      <c r="A442" s="9"/>
      <c r="B442" s="9"/>
      <c r="C442" s="9"/>
      <c r="D442" s="9"/>
      <c r="E442" s="12"/>
      <c r="F442" s="13"/>
      <c r="G442" s="12"/>
      <c r="H442" s="13"/>
      <c r="I442" s="12"/>
      <c r="J442" s="13"/>
      <c r="K442" s="12"/>
      <c r="L442" s="13"/>
      <c r="M442" s="9"/>
    </row>
    <row r="443" spans="1:51" ht="30" customHeight="1">
      <c r="A443" s="32" t="s">
        <v>1679</v>
      </c>
      <c r="B443" s="32"/>
      <c r="C443" s="32"/>
      <c r="D443" s="32"/>
      <c r="E443" s="33"/>
      <c r="F443" s="34"/>
      <c r="G443" s="33"/>
      <c r="H443" s="34"/>
      <c r="I443" s="33"/>
      <c r="J443" s="34"/>
      <c r="K443" s="33"/>
      <c r="L443" s="34"/>
      <c r="M443" s="32"/>
      <c r="N443" s="1" t="s">
        <v>418</v>
      </c>
    </row>
    <row r="444" spans="1:51" ht="30" customHeight="1">
      <c r="A444" s="8" t="s">
        <v>1555</v>
      </c>
      <c r="B444" s="8" t="s">
        <v>1665</v>
      </c>
      <c r="C444" s="8" t="s">
        <v>255</v>
      </c>
      <c r="D444" s="9">
        <v>2.0369999999999999</v>
      </c>
      <c r="E444" s="12">
        <f>단가대비표!O270</f>
        <v>10410</v>
      </c>
      <c r="F444" s="13">
        <f>TRUNC(E444*D444,1)</f>
        <v>21205.1</v>
      </c>
      <c r="G444" s="12">
        <f>단가대비표!P270</f>
        <v>0</v>
      </c>
      <c r="H444" s="13">
        <f>TRUNC(G444*D444,1)</f>
        <v>0</v>
      </c>
      <c r="I444" s="12">
        <f>단가대비표!V270</f>
        <v>0</v>
      </c>
      <c r="J444" s="13">
        <f>TRUNC(I444*D444,1)</f>
        <v>0</v>
      </c>
      <c r="K444" s="12">
        <f t="shared" ref="K444:L448" si="74">TRUNC(E444+G444+I444,1)</f>
        <v>10410</v>
      </c>
      <c r="L444" s="13">
        <f t="shared" si="74"/>
        <v>21205.1</v>
      </c>
      <c r="M444" s="8" t="s">
        <v>52</v>
      </c>
      <c r="N444" s="2" t="s">
        <v>418</v>
      </c>
      <c r="O444" s="2" t="s">
        <v>1666</v>
      </c>
      <c r="P444" s="2" t="s">
        <v>63</v>
      </c>
      <c r="Q444" s="2" t="s">
        <v>63</v>
      </c>
      <c r="R444" s="2" t="s">
        <v>62</v>
      </c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2" t="s">
        <v>52</v>
      </c>
      <c r="AW444" s="2" t="s">
        <v>1681</v>
      </c>
      <c r="AX444" s="2" t="s">
        <v>52</v>
      </c>
      <c r="AY444" s="2" t="s">
        <v>52</v>
      </c>
    </row>
    <row r="445" spans="1:51" ht="30" customHeight="1">
      <c r="A445" s="8" t="s">
        <v>1555</v>
      </c>
      <c r="B445" s="8" t="s">
        <v>1616</v>
      </c>
      <c r="C445" s="8" t="s">
        <v>255</v>
      </c>
      <c r="D445" s="9">
        <v>3.15</v>
      </c>
      <c r="E445" s="12">
        <f>단가대비표!O264</f>
        <v>2700</v>
      </c>
      <c r="F445" s="13">
        <f>TRUNC(E445*D445,1)</f>
        <v>8505</v>
      </c>
      <c r="G445" s="12">
        <f>단가대비표!P264</f>
        <v>0</v>
      </c>
      <c r="H445" s="13">
        <f>TRUNC(G445*D445,1)</f>
        <v>0</v>
      </c>
      <c r="I445" s="12">
        <f>단가대비표!V264</f>
        <v>0</v>
      </c>
      <c r="J445" s="13">
        <f>TRUNC(I445*D445,1)</f>
        <v>0</v>
      </c>
      <c r="K445" s="12">
        <f t="shared" si="74"/>
        <v>2700</v>
      </c>
      <c r="L445" s="13">
        <f t="shared" si="74"/>
        <v>8505</v>
      </c>
      <c r="M445" s="8" t="s">
        <v>52</v>
      </c>
      <c r="N445" s="2" t="s">
        <v>418</v>
      </c>
      <c r="O445" s="2" t="s">
        <v>1617</v>
      </c>
      <c r="P445" s="2" t="s">
        <v>63</v>
      </c>
      <c r="Q445" s="2" t="s">
        <v>63</v>
      </c>
      <c r="R445" s="2" t="s">
        <v>62</v>
      </c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2" t="s">
        <v>52</v>
      </c>
      <c r="AW445" s="2" t="s">
        <v>1682</v>
      </c>
      <c r="AX445" s="2" t="s">
        <v>52</v>
      </c>
      <c r="AY445" s="2" t="s">
        <v>52</v>
      </c>
    </row>
    <row r="446" spans="1:51" ht="30" customHeight="1">
      <c r="A446" s="8" t="s">
        <v>1622</v>
      </c>
      <c r="B446" s="8" t="s">
        <v>1623</v>
      </c>
      <c r="C446" s="8" t="s">
        <v>614</v>
      </c>
      <c r="D446" s="9">
        <v>1</v>
      </c>
      <c r="E446" s="12">
        <f>단가대비표!O222</f>
        <v>135</v>
      </c>
      <c r="F446" s="13">
        <f>TRUNC(E446*D446,1)</f>
        <v>135</v>
      </c>
      <c r="G446" s="12">
        <f>단가대비표!P222</f>
        <v>0</v>
      </c>
      <c r="H446" s="13">
        <f>TRUNC(G446*D446,1)</f>
        <v>0</v>
      </c>
      <c r="I446" s="12">
        <f>단가대비표!V222</f>
        <v>0</v>
      </c>
      <c r="J446" s="13">
        <f>TRUNC(I446*D446,1)</f>
        <v>0</v>
      </c>
      <c r="K446" s="12">
        <f t="shared" si="74"/>
        <v>135</v>
      </c>
      <c r="L446" s="13">
        <f t="shared" si="74"/>
        <v>135</v>
      </c>
      <c r="M446" s="8" t="s">
        <v>52</v>
      </c>
      <c r="N446" s="2" t="s">
        <v>418</v>
      </c>
      <c r="O446" s="2" t="s">
        <v>1624</v>
      </c>
      <c r="P446" s="2" t="s">
        <v>63</v>
      </c>
      <c r="Q446" s="2" t="s">
        <v>63</v>
      </c>
      <c r="R446" s="2" t="s">
        <v>62</v>
      </c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2" t="s">
        <v>52</v>
      </c>
      <c r="AW446" s="2" t="s">
        <v>1683</v>
      </c>
      <c r="AX446" s="2" t="s">
        <v>52</v>
      </c>
      <c r="AY446" s="2" t="s">
        <v>52</v>
      </c>
    </row>
    <row r="447" spans="1:51" ht="30" customHeight="1">
      <c r="A447" s="8" t="s">
        <v>1626</v>
      </c>
      <c r="B447" s="8" t="s">
        <v>1627</v>
      </c>
      <c r="C447" s="8" t="s">
        <v>614</v>
      </c>
      <c r="D447" s="9">
        <v>1</v>
      </c>
      <c r="E447" s="12">
        <f>일위대가목록!E225</f>
        <v>107</v>
      </c>
      <c r="F447" s="13">
        <f>TRUNC(E447*D447,1)</f>
        <v>107</v>
      </c>
      <c r="G447" s="12">
        <f>일위대가목록!F225</f>
        <v>153</v>
      </c>
      <c r="H447" s="13">
        <f>TRUNC(G447*D447,1)</f>
        <v>153</v>
      </c>
      <c r="I447" s="12">
        <f>일위대가목록!G225</f>
        <v>0</v>
      </c>
      <c r="J447" s="13">
        <f>TRUNC(I447*D447,1)</f>
        <v>0</v>
      </c>
      <c r="K447" s="12">
        <f t="shared" si="74"/>
        <v>260</v>
      </c>
      <c r="L447" s="13">
        <f t="shared" si="74"/>
        <v>260</v>
      </c>
      <c r="M447" s="8" t="s">
        <v>52</v>
      </c>
      <c r="N447" s="2" t="s">
        <v>418</v>
      </c>
      <c r="O447" s="2" t="s">
        <v>1628</v>
      </c>
      <c r="P447" s="2" t="s">
        <v>62</v>
      </c>
      <c r="Q447" s="2" t="s">
        <v>63</v>
      </c>
      <c r="R447" s="2" t="s">
        <v>63</v>
      </c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2" t="s">
        <v>52</v>
      </c>
      <c r="AW447" s="2" t="s">
        <v>1684</v>
      </c>
      <c r="AX447" s="2" t="s">
        <v>52</v>
      </c>
      <c r="AY447" s="2" t="s">
        <v>52</v>
      </c>
    </row>
    <row r="448" spans="1:51" ht="30" customHeight="1">
      <c r="A448" s="8" t="s">
        <v>1641</v>
      </c>
      <c r="B448" s="8" t="s">
        <v>1642</v>
      </c>
      <c r="C448" s="8" t="s">
        <v>221</v>
      </c>
      <c r="D448" s="9">
        <v>7.7539999999999996</v>
      </c>
      <c r="E448" s="12">
        <f>일위대가목록!E226</f>
        <v>99</v>
      </c>
      <c r="F448" s="13">
        <f>TRUNC(E448*D448,1)</f>
        <v>767.6</v>
      </c>
      <c r="G448" s="12">
        <f>일위대가목록!F226</f>
        <v>4965</v>
      </c>
      <c r="H448" s="13">
        <f>TRUNC(G448*D448,1)</f>
        <v>38498.6</v>
      </c>
      <c r="I448" s="12">
        <f>일위대가목록!G226</f>
        <v>99</v>
      </c>
      <c r="J448" s="13">
        <f>TRUNC(I448*D448,1)</f>
        <v>767.6</v>
      </c>
      <c r="K448" s="12">
        <f t="shared" si="74"/>
        <v>5163</v>
      </c>
      <c r="L448" s="13">
        <f t="shared" si="74"/>
        <v>40033.800000000003</v>
      </c>
      <c r="M448" s="8" t="s">
        <v>52</v>
      </c>
      <c r="N448" s="2" t="s">
        <v>418</v>
      </c>
      <c r="O448" s="2" t="s">
        <v>1643</v>
      </c>
      <c r="P448" s="2" t="s">
        <v>62</v>
      </c>
      <c r="Q448" s="2" t="s">
        <v>63</v>
      </c>
      <c r="R448" s="2" t="s">
        <v>63</v>
      </c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2" t="s">
        <v>52</v>
      </c>
      <c r="AW448" s="2" t="s">
        <v>1685</v>
      </c>
      <c r="AX448" s="2" t="s">
        <v>52</v>
      </c>
      <c r="AY448" s="2" t="s">
        <v>52</v>
      </c>
    </row>
    <row r="449" spans="1:51" ht="30" customHeight="1">
      <c r="A449" s="8" t="s">
        <v>995</v>
      </c>
      <c r="B449" s="8" t="s">
        <v>52</v>
      </c>
      <c r="C449" s="8" t="s">
        <v>52</v>
      </c>
      <c r="D449" s="9"/>
      <c r="E449" s="12"/>
      <c r="F449" s="13">
        <f>TRUNC(SUMIF(N444:N448, N443, F444:F448),0)</f>
        <v>30719</v>
      </c>
      <c r="G449" s="12"/>
      <c r="H449" s="13">
        <f>TRUNC(SUMIF(N444:N448, N443, H444:H448),0)</f>
        <v>38651</v>
      </c>
      <c r="I449" s="12"/>
      <c r="J449" s="13">
        <f>TRUNC(SUMIF(N444:N448, N443, J444:J448),0)</f>
        <v>767</v>
      </c>
      <c r="K449" s="12"/>
      <c r="L449" s="13">
        <f>F449+H449+J449</f>
        <v>70137</v>
      </c>
      <c r="M449" s="8" t="s">
        <v>52</v>
      </c>
      <c r="N449" s="2" t="s">
        <v>118</v>
      </c>
      <c r="O449" s="2" t="s">
        <v>118</v>
      </c>
      <c r="P449" s="2" t="s">
        <v>52</v>
      </c>
      <c r="Q449" s="2" t="s">
        <v>52</v>
      </c>
      <c r="R449" s="2" t="s">
        <v>52</v>
      </c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2" t="s">
        <v>52</v>
      </c>
      <c r="AW449" s="2" t="s">
        <v>52</v>
      </c>
      <c r="AX449" s="2" t="s">
        <v>52</v>
      </c>
      <c r="AY449" s="2" t="s">
        <v>52</v>
      </c>
    </row>
    <row r="450" spans="1:51" ht="30" customHeight="1">
      <c r="A450" s="9"/>
      <c r="B450" s="9"/>
      <c r="C450" s="9"/>
      <c r="D450" s="9"/>
      <c r="E450" s="12"/>
      <c r="F450" s="13"/>
      <c r="G450" s="12"/>
      <c r="H450" s="13"/>
      <c r="I450" s="12"/>
      <c r="J450" s="13"/>
      <c r="K450" s="12"/>
      <c r="L450" s="13"/>
      <c r="M450" s="9"/>
    </row>
    <row r="451" spans="1:51" ht="30" customHeight="1">
      <c r="A451" s="32" t="s">
        <v>1686</v>
      </c>
      <c r="B451" s="32"/>
      <c r="C451" s="32"/>
      <c r="D451" s="32"/>
      <c r="E451" s="33"/>
      <c r="F451" s="34"/>
      <c r="G451" s="33"/>
      <c r="H451" s="34"/>
      <c r="I451" s="33"/>
      <c r="J451" s="34"/>
      <c r="K451" s="33"/>
      <c r="L451" s="34"/>
      <c r="M451" s="32"/>
      <c r="N451" s="1" t="s">
        <v>421</v>
      </c>
    </row>
    <row r="452" spans="1:51" ht="30" customHeight="1">
      <c r="A452" s="8" t="s">
        <v>1555</v>
      </c>
      <c r="B452" s="8" t="s">
        <v>1688</v>
      </c>
      <c r="C452" s="8" t="s">
        <v>255</v>
      </c>
      <c r="D452" s="9">
        <v>1.05</v>
      </c>
      <c r="E452" s="12">
        <f>단가대비표!O267</f>
        <v>6430</v>
      </c>
      <c r="F452" s="13">
        <f>TRUNC(E452*D452,1)</f>
        <v>6751.5</v>
      </c>
      <c r="G452" s="12">
        <f>단가대비표!P267</f>
        <v>0</v>
      </c>
      <c r="H452" s="13">
        <f>TRUNC(G452*D452,1)</f>
        <v>0</v>
      </c>
      <c r="I452" s="12">
        <f>단가대비표!V267</f>
        <v>0</v>
      </c>
      <c r="J452" s="13">
        <f>TRUNC(I452*D452,1)</f>
        <v>0</v>
      </c>
      <c r="K452" s="12">
        <f t="shared" ref="K452:L456" si="75">TRUNC(E452+G452+I452,1)</f>
        <v>6430</v>
      </c>
      <c r="L452" s="13">
        <f t="shared" si="75"/>
        <v>6751.5</v>
      </c>
      <c r="M452" s="8" t="s">
        <v>52</v>
      </c>
      <c r="N452" s="2" t="s">
        <v>421</v>
      </c>
      <c r="O452" s="2" t="s">
        <v>1689</v>
      </c>
      <c r="P452" s="2" t="s">
        <v>63</v>
      </c>
      <c r="Q452" s="2" t="s">
        <v>63</v>
      </c>
      <c r="R452" s="2" t="s">
        <v>62</v>
      </c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2" t="s">
        <v>52</v>
      </c>
      <c r="AW452" s="2" t="s">
        <v>1690</v>
      </c>
      <c r="AX452" s="2" t="s">
        <v>52</v>
      </c>
      <c r="AY452" s="2" t="s">
        <v>52</v>
      </c>
    </row>
    <row r="453" spans="1:51" ht="30" customHeight="1">
      <c r="A453" s="8" t="s">
        <v>1555</v>
      </c>
      <c r="B453" s="8" t="s">
        <v>1636</v>
      </c>
      <c r="C453" s="8" t="s">
        <v>255</v>
      </c>
      <c r="D453" s="9">
        <v>4.0918000000000001</v>
      </c>
      <c r="E453" s="12">
        <f>단가대비표!O265</f>
        <v>2580</v>
      </c>
      <c r="F453" s="13">
        <f>TRUNC(E453*D453,1)</f>
        <v>10556.8</v>
      </c>
      <c r="G453" s="12">
        <f>단가대비표!P265</f>
        <v>0</v>
      </c>
      <c r="H453" s="13">
        <f>TRUNC(G453*D453,1)</f>
        <v>0</v>
      </c>
      <c r="I453" s="12">
        <f>단가대비표!V265</f>
        <v>0</v>
      </c>
      <c r="J453" s="13">
        <f>TRUNC(I453*D453,1)</f>
        <v>0</v>
      </c>
      <c r="K453" s="12">
        <f t="shared" si="75"/>
        <v>2580</v>
      </c>
      <c r="L453" s="13">
        <f t="shared" si="75"/>
        <v>10556.8</v>
      </c>
      <c r="M453" s="8" t="s">
        <v>52</v>
      </c>
      <c r="N453" s="2" t="s">
        <v>421</v>
      </c>
      <c r="O453" s="2" t="s">
        <v>1637</v>
      </c>
      <c r="P453" s="2" t="s">
        <v>63</v>
      </c>
      <c r="Q453" s="2" t="s">
        <v>63</v>
      </c>
      <c r="R453" s="2" t="s">
        <v>62</v>
      </c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2" t="s">
        <v>52</v>
      </c>
      <c r="AW453" s="2" t="s">
        <v>1691</v>
      </c>
      <c r="AX453" s="2" t="s">
        <v>52</v>
      </c>
      <c r="AY453" s="2" t="s">
        <v>52</v>
      </c>
    </row>
    <row r="454" spans="1:51" ht="30" customHeight="1">
      <c r="A454" s="8" t="s">
        <v>1622</v>
      </c>
      <c r="B454" s="8" t="s">
        <v>1623</v>
      </c>
      <c r="C454" s="8" t="s">
        <v>614</v>
      </c>
      <c r="D454" s="9">
        <v>4.33</v>
      </c>
      <c r="E454" s="12">
        <f>단가대비표!O222</f>
        <v>135</v>
      </c>
      <c r="F454" s="13">
        <f>TRUNC(E454*D454,1)</f>
        <v>584.5</v>
      </c>
      <c r="G454" s="12">
        <f>단가대비표!P222</f>
        <v>0</v>
      </c>
      <c r="H454" s="13">
        <f>TRUNC(G454*D454,1)</f>
        <v>0</v>
      </c>
      <c r="I454" s="12">
        <f>단가대비표!V222</f>
        <v>0</v>
      </c>
      <c r="J454" s="13">
        <f>TRUNC(I454*D454,1)</f>
        <v>0</v>
      </c>
      <c r="K454" s="12">
        <f t="shared" si="75"/>
        <v>135</v>
      </c>
      <c r="L454" s="13">
        <f t="shared" si="75"/>
        <v>584.5</v>
      </c>
      <c r="M454" s="8" t="s">
        <v>52</v>
      </c>
      <c r="N454" s="2" t="s">
        <v>421</v>
      </c>
      <c r="O454" s="2" t="s">
        <v>1624</v>
      </c>
      <c r="P454" s="2" t="s">
        <v>63</v>
      </c>
      <c r="Q454" s="2" t="s">
        <v>63</v>
      </c>
      <c r="R454" s="2" t="s">
        <v>62</v>
      </c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2" t="s">
        <v>52</v>
      </c>
      <c r="AW454" s="2" t="s">
        <v>1692</v>
      </c>
      <c r="AX454" s="2" t="s">
        <v>52</v>
      </c>
      <c r="AY454" s="2" t="s">
        <v>52</v>
      </c>
    </row>
    <row r="455" spans="1:51" ht="30" customHeight="1">
      <c r="A455" s="8" t="s">
        <v>1626</v>
      </c>
      <c r="B455" s="8" t="s">
        <v>1627</v>
      </c>
      <c r="C455" s="8" t="s">
        <v>614</v>
      </c>
      <c r="D455" s="9">
        <v>4.33</v>
      </c>
      <c r="E455" s="12">
        <f>일위대가목록!E225</f>
        <v>107</v>
      </c>
      <c r="F455" s="13">
        <f>TRUNC(E455*D455,1)</f>
        <v>463.3</v>
      </c>
      <c r="G455" s="12">
        <f>일위대가목록!F225</f>
        <v>153</v>
      </c>
      <c r="H455" s="13">
        <f>TRUNC(G455*D455,1)</f>
        <v>662.4</v>
      </c>
      <c r="I455" s="12">
        <f>일위대가목록!G225</f>
        <v>0</v>
      </c>
      <c r="J455" s="13">
        <f>TRUNC(I455*D455,1)</f>
        <v>0</v>
      </c>
      <c r="K455" s="12">
        <f t="shared" si="75"/>
        <v>260</v>
      </c>
      <c r="L455" s="13">
        <f t="shared" si="75"/>
        <v>1125.7</v>
      </c>
      <c r="M455" s="8" t="s">
        <v>52</v>
      </c>
      <c r="N455" s="2" t="s">
        <v>421</v>
      </c>
      <c r="O455" s="2" t="s">
        <v>1628</v>
      </c>
      <c r="P455" s="2" t="s">
        <v>62</v>
      </c>
      <c r="Q455" s="2" t="s">
        <v>63</v>
      </c>
      <c r="R455" s="2" t="s">
        <v>63</v>
      </c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2" t="s">
        <v>52</v>
      </c>
      <c r="AW455" s="2" t="s">
        <v>1693</v>
      </c>
      <c r="AX455" s="2" t="s">
        <v>52</v>
      </c>
      <c r="AY455" s="2" t="s">
        <v>52</v>
      </c>
    </row>
    <row r="456" spans="1:51" ht="30" customHeight="1">
      <c r="A456" s="8" t="s">
        <v>1641</v>
      </c>
      <c r="B456" s="8" t="s">
        <v>1642</v>
      </c>
      <c r="C456" s="8" t="s">
        <v>221</v>
      </c>
      <c r="D456" s="9">
        <v>4.6574999999999998</v>
      </c>
      <c r="E456" s="12">
        <f>일위대가목록!E226</f>
        <v>99</v>
      </c>
      <c r="F456" s="13">
        <f>TRUNC(E456*D456,1)</f>
        <v>461</v>
      </c>
      <c r="G456" s="12">
        <f>일위대가목록!F226</f>
        <v>4965</v>
      </c>
      <c r="H456" s="13">
        <f>TRUNC(G456*D456,1)</f>
        <v>23124.400000000001</v>
      </c>
      <c r="I456" s="12">
        <f>일위대가목록!G226</f>
        <v>99</v>
      </c>
      <c r="J456" s="13">
        <f>TRUNC(I456*D456,1)</f>
        <v>461</v>
      </c>
      <c r="K456" s="12">
        <f t="shared" si="75"/>
        <v>5163</v>
      </c>
      <c r="L456" s="13">
        <f t="shared" si="75"/>
        <v>24046.400000000001</v>
      </c>
      <c r="M456" s="8" t="s">
        <v>52</v>
      </c>
      <c r="N456" s="2" t="s">
        <v>421</v>
      </c>
      <c r="O456" s="2" t="s">
        <v>1643</v>
      </c>
      <c r="P456" s="2" t="s">
        <v>62</v>
      </c>
      <c r="Q456" s="2" t="s">
        <v>63</v>
      </c>
      <c r="R456" s="2" t="s">
        <v>63</v>
      </c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2" t="s">
        <v>52</v>
      </c>
      <c r="AW456" s="2" t="s">
        <v>1694</v>
      </c>
      <c r="AX456" s="2" t="s">
        <v>52</v>
      </c>
      <c r="AY456" s="2" t="s">
        <v>52</v>
      </c>
    </row>
    <row r="457" spans="1:51" ht="30" customHeight="1">
      <c r="A457" s="8" t="s">
        <v>995</v>
      </c>
      <c r="B457" s="8" t="s">
        <v>52</v>
      </c>
      <c r="C457" s="8" t="s">
        <v>52</v>
      </c>
      <c r="D457" s="9"/>
      <c r="E457" s="12"/>
      <c r="F457" s="13">
        <f>TRUNC(SUMIF(N452:N456, N451, F452:F456),0)</f>
        <v>18817</v>
      </c>
      <c r="G457" s="12"/>
      <c r="H457" s="13">
        <f>TRUNC(SUMIF(N452:N456, N451, H452:H456),0)</f>
        <v>23786</v>
      </c>
      <c r="I457" s="12"/>
      <c r="J457" s="13">
        <f>TRUNC(SUMIF(N452:N456, N451, J452:J456),0)</f>
        <v>461</v>
      </c>
      <c r="K457" s="12"/>
      <c r="L457" s="13">
        <f>F457+H457+J457</f>
        <v>43064</v>
      </c>
      <c r="M457" s="8" t="s">
        <v>52</v>
      </c>
      <c r="N457" s="2" t="s">
        <v>118</v>
      </c>
      <c r="O457" s="2" t="s">
        <v>118</v>
      </c>
      <c r="P457" s="2" t="s">
        <v>52</v>
      </c>
      <c r="Q457" s="2" t="s">
        <v>52</v>
      </c>
      <c r="R457" s="2" t="s">
        <v>52</v>
      </c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2" t="s">
        <v>52</v>
      </c>
      <c r="AW457" s="2" t="s">
        <v>52</v>
      </c>
      <c r="AX457" s="2" t="s">
        <v>52</v>
      </c>
      <c r="AY457" s="2" t="s">
        <v>52</v>
      </c>
    </row>
    <row r="458" spans="1:51" ht="30" customHeight="1">
      <c r="A458" s="9"/>
      <c r="B458" s="9"/>
      <c r="C458" s="9"/>
      <c r="D458" s="9"/>
      <c r="E458" s="12"/>
      <c r="F458" s="13"/>
      <c r="G458" s="12"/>
      <c r="H458" s="13"/>
      <c r="I458" s="12"/>
      <c r="J458" s="13"/>
      <c r="K458" s="12"/>
      <c r="L458" s="13"/>
      <c r="M458" s="9"/>
    </row>
    <row r="459" spans="1:51" ht="30" customHeight="1">
      <c r="A459" s="32" t="s">
        <v>1695</v>
      </c>
      <c r="B459" s="32"/>
      <c r="C459" s="32"/>
      <c r="D459" s="32"/>
      <c r="E459" s="33"/>
      <c r="F459" s="34"/>
      <c r="G459" s="33"/>
      <c r="H459" s="34"/>
      <c r="I459" s="33"/>
      <c r="J459" s="34"/>
      <c r="K459" s="33"/>
      <c r="L459" s="34"/>
      <c r="M459" s="32"/>
      <c r="N459" s="1" t="s">
        <v>425</v>
      </c>
    </row>
    <row r="460" spans="1:51" ht="30" customHeight="1">
      <c r="A460" s="8" t="s">
        <v>1697</v>
      </c>
      <c r="B460" s="8" t="s">
        <v>424</v>
      </c>
      <c r="C460" s="8" t="s">
        <v>255</v>
      </c>
      <c r="D460" s="9">
        <v>1</v>
      </c>
      <c r="E460" s="12">
        <f>단가대비표!O127</f>
        <v>285000</v>
      </c>
      <c r="F460" s="13">
        <f>TRUNC(E460*D460,1)</f>
        <v>285000</v>
      </c>
      <c r="G460" s="12">
        <f>단가대비표!P127</f>
        <v>31000</v>
      </c>
      <c r="H460" s="13">
        <f>TRUNC(G460*D460,1)</f>
        <v>31000</v>
      </c>
      <c r="I460" s="12">
        <f>단가대비표!V127</f>
        <v>0</v>
      </c>
      <c r="J460" s="13">
        <f>TRUNC(I460*D460,1)</f>
        <v>0</v>
      </c>
      <c r="K460" s="12">
        <f>TRUNC(E460+G460+I460,1)</f>
        <v>316000</v>
      </c>
      <c r="L460" s="13">
        <f>TRUNC(F460+H460+J460,1)</f>
        <v>316000</v>
      </c>
      <c r="M460" s="8" t="s">
        <v>1698</v>
      </c>
      <c r="N460" s="2" t="s">
        <v>425</v>
      </c>
      <c r="O460" s="2" t="s">
        <v>1699</v>
      </c>
      <c r="P460" s="2" t="s">
        <v>63</v>
      </c>
      <c r="Q460" s="2" t="s">
        <v>63</v>
      </c>
      <c r="R460" s="2" t="s">
        <v>62</v>
      </c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2" t="s">
        <v>52</v>
      </c>
      <c r="AW460" s="2" t="s">
        <v>1700</v>
      </c>
      <c r="AX460" s="2" t="s">
        <v>52</v>
      </c>
      <c r="AY460" s="2" t="s">
        <v>52</v>
      </c>
    </row>
    <row r="461" spans="1:51" ht="30" customHeight="1">
      <c r="A461" s="8" t="s">
        <v>995</v>
      </c>
      <c r="B461" s="8" t="s">
        <v>52</v>
      </c>
      <c r="C461" s="8" t="s">
        <v>52</v>
      </c>
      <c r="D461" s="9"/>
      <c r="E461" s="12"/>
      <c r="F461" s="13">
        <f>TRUNC(SUMIF(N460:N460, N459, F460:F460),0)</f>
        <v>285000</v>
      </c>
      <c r="G461" s="12"/>
      <c r="H461" s="13">
        <f>TRUNC(SUMIF(N460:N460, N459, H460:H460),0)</f>
        <v>31000</v>
      </c>
      <c r="I461" s="12"/>
      <c r="J461" s="13">
        <f>TRUNC(SUMIF(N460:N460, N459, J460:J460),0)</f>
        <v>0</v>
      </c>
      <c r="K461" s="12"/>
      <c r="L461" s="13">
        <f>F461+H461+J461</f>
        <v>316000</v>
      </c>
      <c r="M461" s="8" t="s">
        <v>52</v>
      </c>
      <c r="N461" s="2" t="s">
        <v>118</v>
      </c>
      <c r="O461" s="2" t="s">
        <v>118</v>
      </c>
      <c r="P461" s="2" t="s">
        <v>52</v>
      </c>
      <c r="Q461" s="2" t="s">
        <v>52</v>
      </c>
      <c r="R461" s="2" t="s">
        <v>52</v>
      </c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2" t="s">
        <v>52</v>
      </c>
      <c r="AW461" s="2" t="s">
        <v>52</v>
      </c>
      <c r="AX461" s="2" t="s">
        <v>52</v>
      </c>
      <c r="AY461" s="2" t="s">
        <v>52</v>
      </c>
    </row>
    <row r="462" spans="1:51" ht="30" customHeight="1">
      <c r="A462" s="9"/>
      <c r="B462" s="9"/>
      <c r="C462" s="9"/>
      <c r="D462" s="9"/>
      <c r="E462" s="12"/>
      <c r="F462" s="13"/>
      <c r="G462" s="12"/>
      <c r="H462" s="13"/>
      <c r="I462" s="12"/>
      <c r="J462" s="13"/>
      <c r="K462" s="12"/>
      <c r="L462" s="13"/>
      <c r="M462" s="9"/>
    </row>
    <row r="463" spans="1:51" ht="30" customHeight="1">
      <c r="A463" s="32" t="s">
        <v>1701</v>
      </c>
      <c r="B463" s="32"/>
      <c r="C463" s="32"/>
      <c r="D463" s="32"/>
      <c r="E463" s="33"/>
      <c r="F463" s="34"/>
      <c r="G463" s="33"/>
      <c r="H463" s="34"/>
      <c r="I463" s="33"/>
      <c r="J463" s="34"/>
      <c r="K463" s="33"/>
      <c r="L463" s="34"/>
      <c r="M463" s="32"/>
      <c r="N463" s="1" t="s">
        <v>429</v>
      </c>
    </row>
    <row r="464" spans="1:51" ht="30" customHeight="1">
      <c r="A464" s="8" t="s">
        <v>1703</v>
      </c>
      <c r="B464" s="8" t="s">
        <v>1704</v>
      </c>
      <c r="C464" s="8" t="s">
        <v>70</v>
      </c>
      <c r="D464" s="9">
        <v>1.1599999999999999</v>
      </c>
      <c r="E464" s="12">
        <f>단가대비표!O74</f>
        <v>2080</v>
      </c>
      <c r="F464" s="13">
        <f>TRUNC(E464*D464,1)</f>
        <v>2412.8000000000002</v>
      </c>
      <c r="G464" s="12">
        <f>단가대비표!P74</f>
        <v>0</v>
      </c>
      <c r="H464" s="13">
        <f>TRUNC(G464*D464,1)</f>
        <v>0</v>
      </c>
      <c r="I464" s="12">
        <f>단가대비표!V74</f>
        <v>0</v>
      </c>
      <c r="J464" s="13">
        <f>TRUNC(I464*D464,1)</f>
        <v>0</v>
      </c>
      <c r="K464" s="12">
        <f t="shared" ref="K464:L466" si="76">TRUNC(E464+G464+I464,1)</f>
        <v>2080</v>
      </c>
      <c r="L464" s="13">
        <f t="shared" si="76"/>
        <v>2412.8000000000002</v>
      </c>
      <c r="M464" s="8" t="s">
        <v>52</v>
      </c>
      <c r="N464" s="2" t="s">
        <v>429</v>
      </c>
      <c r="O464" s="2" t="s">
        <v>1705</v>
      </c>
      <c r="P464" s="2" t="s">
        <v>63</v>
      </c>
      <c r="Q464" s="2" t="s">
        <v>63</v>
      </c>
      <c r="R464" s="2" t="s">
        <v>62</v>
      </c>
      <c r="S464" s="3"/>
      <c r="T464" s="3"/>
      <c r="U464" s="3"/>
      <c r="V464" s="3">
        <v>1</v>
      </c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2" t="s">
        <v>52</v>
      </c>
      <c r="AW464" s="2" t="s">
        <v>1706</v>
      </c>
      <c r="AX464" s="2" t="s">
        <v>52</v>
      </c>
      <c r="AY464" s="2" t="s">
        <v>52</v>
      </c>
    </row>
    <row r="465" spans="1:51" ht="30" customHeight="1">
      <c r="A465" s="8" t="s">
        <v>1115</v>
      </c>
      <c r="B465" s="8" t="s">
        <v>1707</v>
      </c>
      <c r="C465" s="8" t="s">
        <v>929</v>
      </c>
      <c r="D465" s="9">
        <v>1</v>
      </c>
      <c r="E465" s="12">
        <f>TRUNC(SUMIF(V464:V466, RIGHTB(O465, 1), F464:F466)*U465, 2)</f>
        <v>72.38</v>
      </c>
      <c r="F465" s="13">
        <f>TRUNC(E465*D465,1)</f>
        <v>72.3</v>
      </c>
      <c r="G465" s="12">
        <v>0</v>
      </c>
      <c r="H465" s="13">
        <f>TRUNC(G465*D465,1)</f>
        <v>0</v>
      </c>
      <c r="I465" s="12">
        <v>0</v>
      </c>
      <c r="J465" s="13">
        <f>TRUNC(I465*D465,1)</f>
        <v>0</v>
      </c>
      <c r="K465" s="12">
        <f t="shared" si="76"/>
        <v>72.3</v>
      </c>
      <c r="L465" s="13">
        <f t="shared" si="76"/>
        <v>72.3</v>
      </c>
      <c r="M465" s="8" t="s">
        <v>52</v>
      </c>
      <c r="N465" s="2" t="s">
        <v>429</v>
      </c>
      <c r="O465" s="2" t="s">
        <v>930</v>
      </c>
      <c r="P465" s="2" t="s">
        <v>63</v>
      </c>
      <c r="Q465" s="2" t="s">
        <v>63</v>
      </c>
      <c r="R465" s="2" t="s">
        <v>63</v>
      </c>
      <c r="S465" s="3">
        <v>0</v>
      </c>
      <c r="T465" s="3">
        <v>0</v>
      </c>
      <c r="U465" s="3">
        <v>0.03</v>
      </c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2" t="s">
        <v>52</v>
      </c>
      <c r="AW465" s="2" t="s">
        <v>1708</v>
      </c>
      <c r="AX465" s="2" t="s">
        <v>52</v>
      </c>
      <c r="AY465" s="2" t="s">
        <v>52</v>
      </c>
    </row>
    <row r="466" spans="1:51" ht="30" customHeight="1">
      <c r="A466" s="8" t="s">
        <v>1709</v>
      </c>
      <c r="B466" s="8" t="s">
        <v>1710</v>
      </c>
      <c r="C466" s="8" t="s">
        <v>70</v>
      </c>
      <c r="D466" s="9">
        <v>1</v>
      </c>
      <c r="E466" s="12">
        <f>일위대가목록!E227</f>
        <v>0</v>
      </c>
      <c r="F466" s="13">
        <f>TRUNC(E466*D466,1)</f>
        <v>0</v>
      </c>
      <c r="G466" s="12">
        <f>일위대가목록!F227</f>
        <v>912</v>
      </c>
      <c r="H466" s="13">
        <f>TRUNC(G466*D466,1)</f>
        <v>912</v>
      </c>
      <c r="I466" s="12">
        <f>일위대가목록!G227</f>
        <v>0</v>
      </c>
      <c r="J466" s="13">
        <f>TRUNC(I466*D466,1)</f>
        <v>0</v>
      </c>
      <c r="K466" s="12">
        <f t="shared" si="76"/>
        <v>912</v>
      </c>
      <c r="L466" s="13">
        <f t="shared" si="76"/>
        <v>912</v>
      </c>
      <c r="M466" s="8" t="s">
        <v>52</v>
      </c>
      <c r="N466" s="2" t="s">
        <v>429</v>
      </c>
      <c r="O466" s="2" t="s">
        <v>1711</v>
      </c>
      <c r="P466" s="2" t="s">
        <v>62</v>
      </c>
      <c r="Q466" s="2" t="s">
        <v>63</v>
      </c>
      <c r="R466" s="2" t="s">
        <v>63</v>
      </c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2" t="s">
        <v>52</v>
      </c>
      <c r="AW466" s="2" t="s">
        <v>1712</v>
      </c>
      <c r="AX466" s="2" t="s">
        <v>52</v>
      </c>
      <c r="AY466" s="2" t="s">
        <v>52</v>
      </c>
    </row>
    <row r="467" spans="1:51" ht="30" customHeight="1">
      <c r="A467" s="8" t="s">
        <v>995</v>
      </c>
      <c r="B467" s="8" t="s">
        <v>52</v>
      </c>
      <c r="C467" s="8" t="s">
        <v>52</v>
      </c>
      <c r="D467" s="9"/>
      <c r="E467" s="12"/>
      <c r="F467" s="13">
        <f>TRUNC(SUMIF(N464:N466, N463, F464:F466),0)</f>
        <v>2485</v>
      </c>
      <c r="G467" s="12"/>
      <c r="H467" s="13">
        <f>TRUNC(SUMIF(N464:N466, N463, H464:H466),0)</f>
        <v>912</v>
      </c>
      <c r="I467" s="12"/>
      <c r="J467" s="13">
        <f>TRUNC(SUMIF(N464:N466, N463, J464:J466),0)</f>
        <v>0</v>
      </c>
      <c r="K467" s="12"/>
      <c r="L467" s="13">
        <f>F467+H467+J467</f>
        <v>3397</v>
      </c>
      <c r="M467" s="8" t="s">
        <v>52</v>
      </c>
      <c r="N467" s="2" t="s">
        <v>118</v>
      </c>
      <c r="O467" s="2" t="s">
        <v>118</v>
      </c>
      <c r="P467" s="2" t="s">
        <v>52</v>
      </c>
      <c r="Q467" s="2" t="s">
        <v>52</v>
      </c>
      <c r="R467" s="2" t="s">
        <v>52</v>
      </c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2" t="s">
        <v>52</v>
      </c>
      <c r="AW467" s="2" t="s">
        <v>52</v>
      </c>
      <c r="AX467" s="2" t="s">
        <v>52</v>
      </c>
      <c r="AY467" s="2" t="s">
        <v>52</v>
      </c>
    </row>
    <row r="468" spans="1:51" ht="30" customHeight="1">
      <c r="A468" s="9"/>
      <c r="B468" s="9"/>
      <c r="C468" s="9"/>
      <c r="D468" s="9"/>
      <c r="E468" s="12"/>
      <c r="F468" s="13"/>
      <c r="G468" s="12"/>
      <c r="H468" s="13"/>
      <c r="I468" s="12"/>
      <c r="J468" s="13"/>
      <c r="K468" s="12"/>
      <c r="L468" s="13"/>
      <c r="M468" s="9"/>
    </row>
    <row r="469" spans="1:51" ht="30" customHeight="1">
      <c r="A469" s="32" t="s">
        <v>1713</v>
      </c>
      <c r="B469" s="32"/>
      <c r="C469" s="32"/>
      <c r="D469" s="32"/>
      <c r="E469" s="33"/>
      <c r="F469" s="34"/>
      <c r="G469" s="33"/>
      <c r="H469" s="34"/>
      <c r="I469" s="33"/>
      <c r="J469" s="34"/>
      <c r="K469" s="33"/>
      <c r="L469" s="34"/>
      <c r="M469" s="32"/>
      <c r="N469" s="1" t="s">
        <v>433</v>
      </c>
    </row>
    <row r="470" spans="1:51" ht="30" customHeight="1">
      <c r="A470" s="8" t="s">
        <v>1715</v>
      </c>
      <c r="B470" s="8" t="s">
        <v>1716</v>
      </c>
      <c r="C470" s="8" t="s">
        <v>614</v>
      </c>
      <c r="D470" s="9">
        <v>1.3620000000000001</v>
      </c>
      <c r="E470" s="12">
        <f>단가대비표!O236</f>
        <v>180</v>
      </c>
      <c r="F470" s="13">
        <f t="shared" ref="F470:F480" si="77">TRUNC(E470*D470,1)</f>
        <v>245.1</v>
      </c>
      <c r="G470" s="12">
        <f>단가대비표!P236</f>
        <v>0</v>
      </c>
      <c r="H470" s="13">
        <f t="shared" ref="H470:H480" si="78">TRUNC(G470*D470,1)</f>
        <v>0</v>
      </c>
      <c r="I470" s="12">
        <f>단가대비표!V236</f>
        <v>0</v>
      </c>
      <c r="J470" s="13">
        <f t="shared" ref="J470:J480" si="79">TRUNC(I470*D470,1)</f>
        <v>0</v>
      </c>
      <c r="K470" s="12">
        <f t="shared" ref="K470:K480" si="80">TRUNC(E470+G470+I470,1)</f>
        <v>180</v>
      </c>
      <c r="L470" s="13">
        <f t="shared" ref="L470:L480" si="81">TRUNC(F470+H470+J470,1)</f>
        <v>245.1</v>
      </c>
      <c r="M470" s="8" t="s">
        <v>52</v>
      </c>
      <c r="N470" s="2" t="s">
        <v>433</v>
      </c>
      <c r="O470" s="2" t="s">
        <v>1717</v>
      </c>
      <c r="P470" s="2" t="s">
        <v>63</v>
      </c>
      <c r="Q470" s="2" t="s">
        <v>63</v>
      </c>
      <c r="R470" s="2" t="s">
        <v>62</v>
      </c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2" t="s">
        <v>52</v>
      </c>
      <c r="AW470" s="2" t="s">
        <v>1718</v>
      </c>
      <c r="AX470" s="2" t="s">
        <v>52</v>
      </c>
      <c r="AY470" s="2" t="s">
        <v>52</v>
      </c>
    </row>
    <row r="471" spans="1:51" ht="30" customHeight="1">
      <c r="A471" s="8" t="s">
        <v>1719</v>
      </c>
      <c r="B471" s="8" t="s">
        <v>1720</v>
      </c>
      <c r="C471" s="8" t="s">
        <v>614</v>
      </c>
      <c r="D471" s="9">
        <v>1.3620000000000001</v>
      </c>
      <c r="E471" s="12">
        <f>단가대비표!O137</f>
        <v>690</v>
      </c>
      <c r="F471" s="13">
        <f t="shared" si="77"/>
        <v>939.7</v>
      </c>
      <c r="G471" s="12">
        <f>단가대비표!P137</f>
        <v>0</v>
      </c>
      <c r="H471" s="13">
        <f t="shared" si="78"/>
        <v>0</v>
      </c>
      <c r="I471" s="12">
        <f>단가대비표!V137</f>
        <v>0</v>
      </c>
      <c r="J471" s="13">
        <f t="shared" si="79"/>
        <v>0</v>
      </c>
      <c r="K471" s="12">
        <f t="shared" si="80"/>
        <v>690</v>
      </c>
      <c r="L471" s="13">
        <f t="shared" si="81"/>
        <v>939.7</v>
      </c>
      <c r="M471" s="8" t="s">
        <v>52</v>
      </c>
      <c r="N471" s="2" t="s">
        <v>433</v>
      </c>
      <c r="O471" s="2" t="s">
        <v>1721</v>
      </c>
      <c r="P471" s="2" t="s">
        <v>63</v>
      </c>
      <c r="Q471" s="2" t="s">
        <v>63</v>
      </c>
      <c r="R471" s="2" t="s">
        <v>62</v>
      </c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2" t="s">
        <v>52</v>
      </c>
      <c r="AW471" s="2" t="s">
        <v>1722</v>
      </c>
      <c r="AX471" s="2" t="s">
        <v>52</v>
      </c>
      <c r="AY471" s="2" t="s">
        <v>52</v>
      </c>
    </row>
    <row r="472" spans="1:51" ht="30" customHeight="1">
      <c r="A472" s="8" t="s">
        <v>1719</v>
      </c>
      <c r="B472" s="8" t="s">
        <v>1723</v>
      </c>
      <c r="C472" s="8" t="s">
        <v>255</v>
      </c>
      <c r="D472" s="9">
        <v>1.222</v>
      </c>
      <c r="E472" s="12">
        <f>단가대비표!O138</f>
        <v>1250</v>
      </c>
      <c r="F472" s="13">
        <f t="shared" si="77"/>
        <v>1527.5</v>
      </c>
      <c r="G472" s="12">
        <f>단가대비표!P138</f>
        <v>0</v>
      </c>
      <c r="H472" s="13">
        <f t="shared" si="78"/>
        <v>0</v>
      </c>
      <c r="I472" s="12">
        <f>단가대비표!V138</f>
        <v>0</v>
      </c>
      <c r="J472" s="13">
        <f t="shared" si="79"/>
        <v>0</v>
      </c>
      <c r="K472" s="12">
        <f t="shared" si="80"/>
        <v>1250</v>
      </c>
      <c r="L472" s="13">
        <f t="shared" si="81"/>
        <v>1527.5</v>
      </c>
      <c r="M472" s="8" t="s">
        <v>52</v>
      </c>
      <c r="N472" s="2" t="s">
        <v>433</v>
      </c>
      <c r="O472" s="2" t="s">
        <v>1724</v>
      </c>
      <c r="P472" s="2" t="s">
        <v>63</v>
      </c>
      <c r="Q472" s="2" t="s">
        <v>63</v>
      </c>
      <c r="R472" s="2" t="s">
        <v>62</v>
      </c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2" t="s">
        <v>52</v>
      </c>
      <c r="AW472" s="2" t="s">
        <v>1725</v>
      </c>
      <c r="AX472" s="2" t="s">
        <v>52</v>
      </c>
      <c r="AY472" s="2" t="s">
        <v>52</v>
      </c>
    </row>
    <row r="473" spans="1:51" ht="30" customHeight="1">
      <c r="A473" s="8" t="s">
        <v>1719</v>
      </c>
      <c r="B473" s="8" t="s">
        <v>1726</v>
      </c>
      <c r="C473" s="8" t="s">
        <v>255</v>
      </c>
      <c r="D473" s="9">
        <v>0.52500000000000002</v>
      </c>
      <c r="E473" s="12">
        <f>단가대비표!O139</f>
        <v>780</v>
      </c>
      <c r="F473" s="13">
        <f t="shared" si="77"/>
        <v>409.5</v>
      </c>
      <c r="G473" s="12">
        <f>단가대비표!P139</f>
        <v>0</v>
      </c>
      <c r="H473" s="13">
        <f t="shared" si="78"/>
        <v>0</v>
      </c>
      <c r="I473" s="12">
        <f>단가대비표!V139</f>
        <v>0</v>
      </c>
      <c r="J473" s="13">
        <f t="shared" si="79"/>
        <v>0</v>
      </c>
      <c r="K473" s="12">
        <f t="shared" si="80"/>
        <v>780</v>
      </c>
      <c r="L473" s="13">
        <f t="shared" si="81"/>
        <v>409.5</v>
      </c>
      <c r="M473" s="8" t="s">
        <v>52</v>
      </c>
      <c r="N473" s="2" t="s">
        <v>433</v>
      </c>
      <c r="O473" s="2" t="s">
        <v>1727</v>
      </c>
      <c r="P473" s="2" t="s">
        <v>63</v>
      </c>
      <c r="Q473" s="2" t="s">
        <v>63</v>
      </c>
      <c r="R473" s="2" t="s">
        <v>62</v>
      </c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2" t="s">
        <v>52</v>
      </c>
      <c r="AW473" s="2" t="s">
        <v>1728</v>
      </c>
      <c r="AX473" s="2" t="s">
        <v>52</v>
      </c>
      <c r="AY473" s="2" t="s">
        <v>52</v>
      </c>
    </row>
    <row r="474" spans="1:51" ht="30" customHeight="1">
      <c r="A474" s="8" t="s">
        <v>1719</v>
      </c>
      <c r="B474" s="8" t="s">
        <v>1729</v>
      </c>
      <c r="C474" s="8" t="s">
        <v>606</v>
      </c>
      <c r="D474" s="9">
        <v>1.3620000000000001</v>
      </c>
      <c r="E474" s="12">
        <f>단가대비표!O140</f>
        <v>250</v>
      </c>
      <c r="F474" s="13">
        <f t="shared" si="77"/>
        <v>340.5</v>
      </c>
      <c r="G474" s="12">
        <f>단가대비표!P140</f>
        <v>0</v>
      </c>
      <c r="H474" s="13">
        <f t="shared" si="78"/>
        <v>0</v>
      </c>
      <c r="I474" s="12">
        <f>단가대비표!V140</f>
        <v>0</v>
      </c>
      <c r="J474" s="13">
        <f t="shared" si="79"/>
        <v>0</v>
      </c>
      <c r="K474" s="12">
        <f t="shared" si="80"/>
        <v>250</v>
      </c>
      <c r="L474" s="13">
        <f t="shared" si="81"/>
        <v>340.5</v>
      </c>
      <c r="M474" s="8" t="s">
        <v>52</v>
      </c>
      <c r="N474" s="2" t="s">
        <v>433</v>
      </c>
      <c r="O474" s="2" t="s">
        <v>1730</v>
      </c>
      <c r="P474" s="2" t="s">
        <v>63</v>
      </c>
      <c r="Q474" s="2" t="s">
        <v>63</v>
      </c>
      <c r="R474" s="2" t="s">
        <v>62</v>
      </c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2" t="s">
        <v>52</v>
      </c>
      <c r="AW474" s="2" t="s">
        <v>1731</v>
      </c>
      <c r="AX474" s="2" t="s">
        <v>52</v>
      </c>
      <c r="AY474" s="2" t="s">
        <v>52</v>
      </c>
    </row>
    <row r="475" spans="1:51" ht="30" customHeight="1">
      <c r="A475" s="8" t="s">
        <v>1719</v>
      </c>
      <c r="B475" s="8" t="s">
        <v>1732</v>
      </c>
      <c r="C475" s="8" t="s">
        <v>606</v>
      </c>
      <c r="D475" s="9">
        <v>0.58399999999999996</v>
      </c>
      <c r="E475" s="12">
        <f>단가대비표!O141</f>
        <v>111</v>
      </c>
      <c r="F475" s="13">
        <f t="shared" si="77"/>
        <v>64.8</v>
      </c>
      <c r="G475" s="12">
        <f>단가대비표!P141</f>
        <v>0</v>
      </c>
      <c r="H475" s="13">
        <f t="shared" si="78"/>
        <v>0</v>
      </c>
      <c r="I475" s="12">
        <f>단가대비표!V141</f>
        <v>0</v>
      </c>
      <c r="J475" s="13">
        <f t="shared" si="79"/>
        <v>0</v>
      </c>
      <c r="K475" s="12">
        <f t="shared" si="80"/>
        <v>111</v>
      </c>
      <c r="L475" s="13">
        <f t="shared" si="81"/>
        <v>64.8</v>
      </c>
      <c r="M475" s="8" t="s">
        <v>52</v>
      </c>
      <c r="N475" s="2" t="s">
        <v>433</v>
      </c>
      <c r="O475" s="2" t="s">
        <v>1733</v>
      </c>
      <c r="P475" s="2" t="s">
        <v>63</v>
      </c>
      <c r="Q475" s="2" t="s">
        <v>63</v>
      </c>
      <c r="R475" s="2" t="s">
        <v>62</v>
      </c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2" t="s">
        <v>52</v>
      </c>
      <c r="AW475" s="2" t="s">
        <v>1734</v>
      </c>
      <c r="AX475" s="2" t="s">
        <v>52</v>
      </c>
      <c r="AY475" s="2" t="s">
        <v>52</v>
      </c>
    </row>
    <row r="476" spans="1:51" ht="30" customHeight="1">
      <c r="A476" s="8" t="s">
        <v>1719</v>
      </c>
      <c r="B476" s="8" t="s">
        <v>1735</v>
      </c>
      <c r="C476" s="8" t="s">
        <v>606</v>
      </c>
      <c r="D476" s="9">
        <v>0.19500000000000001</v>
      </c>
      <c r="E476" s="12">
        <f>단가대비표!O142</f>
        <v>107</v>
      </c>
      <c r="F476" s="13">
        <f t="shared" si="77"/>
        <v>20.8</v>
      </c>
      <c r="G476" s="12">
        <f>단가대비표!P142</f>
        <v>0</v>
      </c>
      <c r="H476" s="13">
        <f t="shared" si="78"/>
        <v>0</v>
      </c>
      <c r="I476" s="12">
        <f>단가대비표!V142</f>
        <v>0</v>
      </c>
      <c r="J476" s="13">
        <f t="shared" si="79"/>
        <v>0</v>
      </c>
      <c r="K476" s="12">
        <f t="shared" si="80"/>
        <v>107</v>
      </c>
      <c r="L476" s="13">
        <f t="shared" si="81"/>
        <v>20.8</v>
      </c>
      <c r="M476" s="8" t="s">
        <v>52</v>
      </c>
      <c r="N476" s="2" t="s">
        <v>433</v>
      </c>
      <c r="O476" s="2" t="s">
        <v>1736</v>
      </c>
      <c r="P476" s="2" t="s">
        <v>63</v>
      </c>
      <c r="Q476" s="2" t="s">
        <v>63</v>
      </c>
      <c r="R476" s="2" t="s">
        <v>62</v>
      </c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2" t="s">
        <v>52</v>
      </c>
      <c r="AW476" s="2" t="s">
        <v>1737</v>
      </c>
      <c r="AX476" s="2" t="s">
        <v>52</v>
      </c>
      <c r="AY476" s="2" t="s">
        <v>52</v>
      </c>
    </row>
    <row r="477" spans="1:51" ht="30" customHeight="1">
      <c r="A477" s="8" t="s">
        <v>1719</v>
      </c>
      <c r="B477" s="8" t="s">
        <v>1738</v>
      </c>
      <c r="C477" s="8" t="s">
        <v>255</v>
      </c>
      <c r="D477" s="9">
        <v>3.6749999999999998</v>
      </c>
      <c r="E477" s="12">
        <f>단가대비표!O136</f>
        <v>620</v>
      </c>
      <c r="F477" s="13">
        <f t="shared" si="77"/>
        <v>2278.5</v>
      </c>
      <c r="G477" s="12">
        <f>단가대비표!P136</f>
        <v>0</v>
      </c>
      <c r="H477" s="13">
        <f t="shared" si="78"/>
        <v>0</v>
      </c>
      <c r="I477" s="12">
        <f>단가대비표!V136</f>
        <v>0</v>
      </c>
      <c r="J477" s="13">
        <f t="shared" si="79"/>
        <v>0</v>
      </c>
      <c r="K477" s="12">
        <f t="shared" si="80"/>
        <v>620</v>
      </c>
      <c r="L477" s="13">
        <f t="shared" si="81"/>
        <v>2278.5</v>
      </c>
      <c r="M477" s="8" t="s">
        <v>52</v>
      </c>
      <c r="N477" s="2" t="s">
        <v>433</v>
      </c>
      <c r="O477" s="2" t="s">
        <v>1739</v>
      </c>
      <c r="P477" s="2" t="s">
        <v>63</v>
      </c>
      <c r="Q477" s="2" t="s">
        <v>63</v>
      </c>
      <c r="R477" s="2" t="s">
        <v>62</v>
      </c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2" t="s">
        <v>52</v>
      </c>
      <c r="AW477" s="2" t="s">
        <v>1740</v>
      </c>
      <c r="AX477" s="2" t="s">
        <v>52</v>
      </c>
      <c r="AY477" s="2" t="s">
        <v>52</v>
      </c>
    </row>
    <row r="478" spans="1:51" ht="30" customHeight="1">
      <c r="A478" s="8" t="s">
        <v>1719</v>
      </c>
      <c r="B478" s="8" t="s">
        <v>1741</v>
      </c>
      <c r="C478" s="8" t="s">
        <v>614</v>
      </c>
      <c r="D478" s="9">
        <v>4.0839999999999996</v>
      </c>
      <c r="E478" s="12">
        <f>단가대비표!O143</f>
        <v>60</v>
      </c>
      <c r="F478" s="13">
        <f t="shared" si="77"/>
        <v>245</v>
      </c>
      <c r="G478" s="12">
        <f>단가대비표!P143</f>
        <v>0</v>
      </c>
      <c r="H478" s="13">
        <f t="shared" si="78"/>
        <v>0</v>
      </c>
      <c r="I478" s="12">
        <f>단가대비표!V143</f>
        <v>0</v>
      </c>
      <c r="J478" s="13">
        <f t="shared" si="79"/>
        <v>0</v>
      </c>
      <c r="K478" s="12">
        <f t="shared" si="80"/>
        <v>60</v>
      </c>
      <c r="L478" s="13">
        <f t="shared" si="81"/>
        <v>245</v>
      </c>
      <c r="M478" s="8" t="s">
        <v>52</v>
      </c>
      <c r="N478" s="2" t="s">
        <v>433</v>
      </c>
      <c r="O478" s="2" t="s">
        <v>1742</v>
      </c>
      <c r="P478" s="2" t="s">
        <v>63</v>
      </c>
      <c r="Q478" s="2" t="s">
        <v>63</v>
      </c>
      <c r="R478" s="2" t="s">
        <v>62</v>
      </c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2" t="s">
        <v>52</v>
      </c>
      <c r="AW478" s="2" t="s">
        <v>1743</v>
      </c>
      <c r="AX478" s="2" t="s">
        <v>52</v>
      </c>
      <c r="AY478" s="2" t="s">
        <v>52</v>
      </c>
    </row>
    <row r="479" spans="1:51" ht="30" customHeight="1">
      <c r="A479" s="8" t="s">
        <v>1719</v>
      </c>
      <c r="B479" s="8" t="s">
        <v>1744</v>
      </c>
      <c r="C479" s="8" t="s">
        <v>614</v>
      </c>
      <c r="D479" s="9">
        <v>0.58399999999999996</v>
      </c>
      <c r="E479" s="12">
        <f>단가대비표!O144</f>
        <v>80</v>
      </c>
      <c r="F479" s="13">
        <f t="shared" si="77"/>
        <v>46.7</v>
      </c>
      <c r="G479" s="12">
        <f>단가대비표!P144</f>
        <v>0</v>
      </c>
      <c r="H479" s="13">
        <f t="shared" si="78"/>
        <v>0</v>
      </c>
      <c r="I479" s="12">
        <f>단가대비표!V144</f>
        <v>0</v>
      </c>
      <c r="J479" s="13">
        <f t="shared" si="79"/>
        <v>0</v>
      </c>
      <c r="K479" s="12">
        <f t="shared" si="80"/>
        <v>80</v>
      </c>
      <c r="L479" s="13">
        <f t="shared" si="81"/>
        <v>46.7</v>
      </c>
      <c r="M479" s="8" t="s">
        <v>52</v>
      </c>
      <c r="N479" s="2" t="s">
        <v>433</v>
      </c>
      <c r="O479" s="2" t="s">
        <v>1745</v>
      </c>
      <c r="P479" s="2" t="s">
        <v>63</v>
      </c>
      <c r="Q479" s="2" t="s">
        <v>63</v>
      </c>
      <c r="R479" s="2" t="s">
        <v>62</v>
      </c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2" t="s">
        <v>52</v>
      </c>
      <c r="AW479" s="2" t="s">
        <v>1746</v>
      </c>
      <c r="AX479" s="2" t="s">
        <v>52</v>
      </c>
      <c r="AY479" s="2" t="s">
        <v>52</v>
      </c>
    </row>
    <row r="480" spans="1:51" ht="30" customHeight="1">
      <c r="A480" s="8" t="s">
        <v>1747</v>
      </c>
      <c r="B480" s="8" t="s">
        <v>52</v>
      </c>
      <c r="C480" s="8" t="s">
        <v>70</v>
      </c>
      <c r="D480" s="9">
        <v>1</v>
      </c>
      <c r="E480" s="12">
        <f>일위대가목록!E228</f>
        <v>0</v>
      </c>
      <c r="F480" s="13">
        <f t="shared" si="77"/>
        <v>0</v>
      </c>
      <c r="G480" s="12">
        <f>일위대가목록!F228</f>
        <v>8654</v>
      </c>
      <c r="H480" s="13">
        <f t="shared" si="78"/>
        <v>8654</v>
      </c>
      <c r="I480" s="12">
        <f>일위대가목록!G228</f>
        <v>519</v>
      </c>
      <c r="J480" s="13">
        <f t="shared" si="79"/>
        <v>519</v>
      </c>
      <c r="K480" s="12">
        <f t="shared" si="80"/>
        <v>9173</v>
      </c>
      <c r="L480" s="13">
        <f t="shared" si="81"/>
        <v>9173</v>
      </c>
      <c r="M480" s="8" t="s">
        <v>52</v>
      </c>
      <c r="N480" s="2" t="s">
        <v>433</v>
      </c>
      <c r="O480" s="2" t="s">
        <v>1748</v>
      </c>
      <c r="P480" s="2" t="s">
        <v>62</v>
      </c>
      <c r="Q480" s="2" t="s">
        <v>63</v>
      </c>
      <c r="R480" s="2" t="s">
        <v>63</v>
      </c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2" t="s">
        <v>52</v>
      </c>
      <c r="AW480" s="2" t="s">
        <v>1749</v>
      </c>
      <c r="AX480" s="2" t="s">
        <v>52</v>
      </c>
      <c r="AY480" s="2" t="s">
        <v>52</v>
      </c>
    </row>
    <row r="481" spans="1:51" ht="30" customHeight="1">
      <c r="A481" s="8" t="s">
        <v>995</v>
      </c>
      <c r="B481" s="8" t="s">
        <v>52</v>
      </c>
      <c r="C481" s="8" t="s">
        <v>52</v>
      </c>
      <c r="D481" s="9"/>
      <c r="E481" s="12"/>
      <c r="F481" s="13">
        <f>TRUNC(SUMIF(N470:N480, N469, F470:F480),0)</f>
        <v>6118</v>
      </c>
      <c r="G481" s="12"/>
      <c r="H481" s="13">
        <f>TRUNC(SUMIF(N470:N480, N469, H470:H480),0)</f>
        <v>8654</v>
      </c>
      <c r="I481" s="12"/>
      <c r="J481" s="13">
        <f>TRUNC(SUMIF(N470:N480, N469, J470:J480),0)</f>
        <v>519</v>
      </c>
      <c r="K481" s="12"/>
      <c r="L481" s="13">
        <f>F481+H481+J481</f>
        <v>15291</v>
      </c>
      <c r="M481" s="8" t="s">
        <v>52</v>
      </c>
      <c r="N481" s="2" t="s">
        <v>118</v>
      </c>
      <c r="O481" s="2" t="s">
        <v>118</v>
      </c>
      <c r="P481" s="2" t="s">
        <v>52</v>
      </c>
      <c r="Q481" s="2" t="s">
        <v>52</v>
      </c>
      <c r="R481" s="2" t="s">
        <v>52</v>
      </c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2" t="s">
        <v>52</v>
      </c>
      <c r="AW481" s="2" t="s">
        <v>52</v>
      </c>
      <c r="AX481" s="2" t="s">
        <v>52</v>
      </c>
      <c r="AY481" s="2" t="s">
        <v>52</v>
      </c>
    </row>
    <row r="482" spans="1:51" ht="30" customHeight="1">
      <c r="A482" s="9"/>
      <c r="B482" s="9"/>
      <c r="C482" s="9"/>
      <c r="D482" s="9"/>
      <c r="E482" s="12"/>
      <c r="F482" s="13"/>
      <c r="G482" s="12"/>
      <c r="H482" s="13"/>
      <c r="I482" s="12"/>
      <c r="J482" s="13"/>
      <c r="K482" s="12"/>
      <c r="L482" s="13"/>
      <c r="M482" s="9"/>
    </row>
    <row r="483" spans="1:51" ht="30" customHeight="1">
      <c r="A483" s="32" t="s">
        <v>1750</v>
      </c>
      <c r="B483" s="32"/>
      <c r="C483" s="32"/>
      <c r="D483" s="32"/>
      <c r="E483" s="33"/>
      <c r="F483" s="34"/>
      <c r="G483" s="33"/>
      <c r="H483" s="34"/>
      <c r="I483" s="33"/>
      <c r="J483" s="34"/>
      <c r="K483" s="33"/>
      <c r="L483" s="34"/>
      <c r="M483" s="32"/>
      <c r="N483" s="1" t="s">
        <v>437</v>
      </c>
    </row>
    <row r="484" spans="1:51" ht="30" customHeight="1">
      <c r="A484" s="8" t="s">
        <v>1752</v>
      </c>
      <c r="B484" s="8" t="s">
        <v>1753</v>
      </c>
      <c r="C484" s="8" t="s">
        <v>70</v>
      </c>
      <c r="D484" s="9">
        <v>1</v>
      </c>
      <c r="E484" s="12">
        <f>단가대비표!O77</f>
        <v>58000</v>
      </c>
      <c r="F484" s="13">
        <f t="shared" ref="F484:F495" si="82">TRUNC(E484*D484,1)</f>
        <v>58000</v>
      </c>
      <c r="G484" s="12">
        <f>단가대비표!P77</f>
        <v>0</v>
      </c>
      <c r="H484" s="13">
        <f t="shared" ref="H484:H495" si="83">TRUNC(G484*D484,1)</f>
        <v>0</v>
      </c>
      <c r="I484" s="12">
        <f>단가대비표!V77</f>
        <v>0</v>
      </c>
      <c r="J484" s="13">
        <f t="shared" ref="J484:J495" si="84">TRUNC(I484*D484,1)</f>
        <v>0</v>
      </c>
      <c r="K484" s="12">
        <f t="shared" ref="K484:K495" si="85">TRUNC(E484+G484+I484,1)</f>
        <v>58000</v>
      </c>
      <c r="L484" s="13">
        <f t="shared" ref="L484:L495" si="86">TRUNC(F484+H484+J484,1)</f>
        <v>58000</v>
      </c>
      <c r="M484" s="8" t="s">
        <v>52</v>
      </c>
      <c r="N484" s="2" t="s">
        <v>437</v>
      </c>
      <c r="O484" s="2" t="s">
        <v>1754</v>
      </c>
      <c r="P484" s="2" t="s">
        <v>63</v>
      </c>
      <c r="Q484" s="2" t="s">
        <v>63</v>
      </c>
      <c r="R484" s="2" t="s">
        <v>62</v>
      </c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2" t="s">
        <v>52</v>
      </c>
      <c r="AW484" s="2" t="s">
        <v>1755</v>
      </c>
      <c r="AX484" s="2" t="s">
        <v>52</v>
      </c>
      <c r="AY484" s="2" t="s">
        <v>52</v>
      </c>
    </row>
    <row r="485" spans="1:51" ht="30" customHeight="1">
      <c r="A485" s="8" t="s">
        <v>1756</v>
      </c>
      <c r="B485" s="8" t="s">
        <v>1757</v>
      </c>
      <c r="C485" s="8" t="s">
        <v>1758</v>
      </c>
      <c r="D485" s="9">
        <v>6.4</v>
      </c>
      <c r="E485" s="12">
        <f>단가대비표!O81</f>
        <v>1250</v>
      </c>
      <c r="F485" s="13">
        <f t="shared" si="82"/>
        <v>8000</v>
      </c>
      <c r="G485" s="12">
        <f>단가대비표!P81</f>
        <v>0</v>
      </c>
      <c r="H485" s="13">
        <f t="shared" si="83"/>
        <v>0</v>
      </c>
      <c r="I485" s="12">
        <f>단가대비표!V81</f>
        <v>0</v>
      </c>
      <c r="J485" s="13">
        <f t="shared" si="84"/>
        <v>0</v>
      </c>
      <c r="K485" s="12">
        <f t="shared" si="85"/>
        <v>1250</v>
      </c>
      <c r="L485" s="13">
        <f t="shared" si="86"/>
        <v>8000</v>
      </c>
      <c r="M485" s="8" t="s">
        <v>52</v>
      </c>
      <c r="N485" s="2" t="s">
        <v>437</v>
      </c>
      <c r="O485" s="2" t="s">
        <v>1759</v>
      </c>
      <c r="P485" s="2" t="s">
        <v>63</v>
      </c>
      <c r="Q485" s="2" t="s">
        <v>63</v>
      </c>
      <c r="R485" s="2" t="s">
        <v>62</v>
      </c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2" t="s">
        <v>52</v>
      </c>
      <c r="AW485" s="2" t="s">
        <v>1760</v>
      </c>
      <c r="AX485" s="2" t="s">
        <v>52</v>
      </c>
      <c r="AY485" s="2" t="s">
        <v>52</v>
      </c>
    </row>
    <row r="486" spans="1:51" ht="30" customHeight="1">
      <c r="A486" s="8" t="s">
        <v>1761</v>
      </c>
      <c r="B486" s="8" t="s">
        <v>1762</v>
      </c>
      <c r="C486" s="8" t="s">
        <v>359</v>
      </c>
      <c r="D486" s="9">
        <v>1</v>
      </c>
      <c r="E486" s="12">
        <f>단가대비표!O82</f>
        <v>1100</v>
      </c>
      <c r="F486" s="13">
        <f t="shared" si="82"/>
        <v>1100</v>
      </c>
      <c r="G486" s="12">
        <f>단가대비표!P82</f>
        <v>0</v>
      </c>
      <c r="H486" s="13">
        <f t="shared" si="83"/>
        <v>0</v>
      </c>
      <c r="I486" s="12">
        <f>단가대비표!V82</f>
        <v>0</v>
      </c>
      <c r="J486" s="13">
        <f t="shared" si="84"/>
        <v>0</v>
      </c>
      <c r="K486" s="12">
        <f t="shared" si="85"/>
        <v>1100</v>
      </c>
      <c r="L486" s="13">
        <f t="shared" si="86"/>
        <v>1100</v>
      </c>
      <c r="M486" s="8" t="s">
        <v>52</v>
      </c>
      <c r="N486" s="2" t="s">
        <v>437</v>
      </c>
      <c r="O486" s="2" t="s">
        <v>1763</v>
      </c>
      <c r="P486" s="2" t="s">
        <v>63</v>
      </c>
      <c r="Q486" s="2" t="s">
        <v>63</v>
      </c>
      <c r="R486" s="2" t="s">
        <v>62</v>
      </c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2" t="s">
        <v>52</v>
      </c>
      <c r="AW486" s="2" t="s">
        <v>1764</v>
      </c>
      <c r="AX486" s="2" t="s">
        <v>52</v>
      </c>
      <c r="AY486" s="2" t="s">
        <v>52</v>
      </c>
    </row>
    <row r="487" spans="1:51" ht="30" customHeight="1">
      <c r="A487" s="8" t="s">
        <v>1765</v>
      </c>
      <c r="B487" s="8" t="s">
        <v>1766</v>
      </c>
      <c r="C487" s="8" t="s">
        <v>1758</v>
      </c>
      <c r="D487" s="9">
        <v>3</v>
      </c>
      <c r="E487" s="12">
        <f>단가대비표!O83</f>
        <v>600</v>
      </c>
      <c r="F487" s="13">
        <f t="shared" si="82"/>
        <v>1800</v>
      </c>
      <c r="G487" s="12">
        <f>단가대비표!P83</f>
        <v>0</v>
      </c>
      <c r="H487" s="13">
        <f t="shared" si="83"/>
        <v>0</v>
      </c>
      <c r="I487" s="12">
        <f>단가대비표!V83</f>
        <v>0</v>
      </c>
      <c r="J487" s="13">
        <f t="shared" si="84"/>
        <v>0</v>
      </c>
      <c r="K487" s="12">
        <f t="shared" si="85"/>
        <v>600</v>
      </c>
      <c r="L487" s="13">
        <f t="shared" si="86"/>
        <v>1800</v>
      </c>
      <c r="M487" s="8" t="s">
        <v>52</v>
      </c>
      <c r="N487" s="2" t="s">
        <v>437</v>
      </c>
      <c r="O487" s="2" t="s">
        <v>1767</v>
      </c>
      <c r="P487" s="2" t="s">
        <v>63</v>
      </c>
      <c r="Q487" s="2" t="s">
        <v>63</v>
      </c>
      <c r="R487" s="2" t="s">
        <v>62</v>
      </c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2" t="s">
        <v>52</v>
      </c>
      <c r="AW487" s="2" t="s">
        <v>1768</v>
      </c>
      <c r="AX487" s="2" t="s">
        <v>52</v>
      </c>
      <c r="AY487" s="2" t="s">
        <v>52</v>
      </c>
    </row>
    <row r="488" spans="1:51" ht="30" customHeight="1">
      <c r="A488" s="8" t="s">
        <v>1769</v>
      </c>
      <c r="B488" s="8" t="s">
        <v>1770</v>
      </c>
      <c r="C488" s="8" t="s">
        <v>359</v>
      </c>
      <c r="D488" s="9">
        <v>3</v>
      </c>
      <c r="E488" s="12">
        <f>단가대비표!O85</f>
        <v>600</v>
      </c>
      <c r="F488" s="13">
        <f t="shared" si="82"/>
        <v>1800</v>
      </c>
      <c r="G488" s="12">
        <f>단가대비표!P85</f>
        <v>0</v>
      </c>
      <c r="H488" s="13">
        <f t="shared" si="83"/>
        <v>0</v>
      </c>
      <c r="I488" s="12">
        <f>단가대비표!V85</f>
        <v>0</v>
      </c>
      <c r="J488" s="13">
        <f t="shared" si="84"/>
        <v>0</v>
      </c>
      <c r="K488" s="12">
        <f t="shared" si="85"/>
        <v>600</v>
      </c>
      <c r="L488" s="13">
        <f t="shared" si="86"/>
        <v>1800</v>
      </c>
      <c r="M488" s="8" t="s">
        <v>52</v>
      </c>
      <c r="N488" s="2" t="s">
        <v>437</v>
      </c>
      <c r="O488" s="2" t="s">
        <v>1771</v>
      </c>
      <c r="P488" s="2" t="s">
        <v>63</v>
      </c>
      <c r="Q488" s="2" t="s">
        <v>63</v>
      </c>
      <c r="R488" s="2" t="s">
        <v>62</v>
      </c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2" t="s">
        <v>52</v>
      </c>
      <c r="AW488" s="2" t="s">
        <v>1772</v>
      </c>
      <c r="AX488" s="2" t="s">
        <v>52</v>
      </c>
      <c r="AY488" s="2" t="s">
        <v>52</v>
      </c>
    </row>
    <row r="489" spans="1:51" ht="30" customHeight="1">
      <c r="A489" s="8" t="s">
        <v>1773</v>
      </c>
      <c r="B489" s="8" t="s">
        <v>1774</v>
      </c>
      <c r="C489" s="8" t="s">
        <v>359</v>
      </c>
      <c r="D489" s="9">
        <v>1.2</v>
      </c>
      <c r="E489" s="12">
        <f>단가대비표!O86</f>
        <v>500</v>
      </c>
      <c r="F489" s="13">
        <f t="shared" si="82"/>
        <v>600</v>
      </c>
      <c r="G489" s="12">
        <f>단가대비표!P86</f>
        <v>0</v>
      </c>
      <c r="H489" s="13">
        <f t="shared" si="83"/>
        <v>0</v>
      </c>
      <c r="I489" s="12">
        <f>단가대비표!V86</f>
        <v>0</v>
      </c>
      <c r="J489" s="13">
        <f t="shared" si="84"/>
        <v>0</v>
      </c>
      <c r="K489" s="12">
        <f t="shared" si="85"/>
        <v>500</v>
      </c>
      <c r="L489" s="13">
        <f t="shared" si="86"/>
        <v>600</v>
      </c>
      <c r="M489" s="8" t="s">
        <v>52</v>
      </c>
      <c r="N489" s="2" t="s">
        <v>437</v>
      </c>
      <c r="O489" s="2" t="s">
        <v>1775</v>
      </c>
      <c r="P489" s="2" t="s">
        <v>63</v>
      </c>
      <c r="Q489" s="2" t="s">
        <v>63</v>
      </c>
      <c r="R489" s="2" t="s">
        <v>62</v>
      </c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2" t="s">
        <v>52</v>
      </c>
      <c r="AW489" s="2" t="s">
        <v>1776</v>
      </c>
      <c r="AX489" s="2" t="s">
        <v>52</v>
      </c>
      <c r="AY489" s="2" t="s">
        <v>52</v>
      </c>
    </row>
    <row r="490" spans="1:51" ht="30" customHeight="1">
      <c r="A490" s="8" t="s">
        <v>1777</v>
      </c>
      <c r="B490" s="8" t="s">
        <v>1778</v>
      </c>
      <c r="C490" s="8" t="s">
        <v>1758</v>
      </c>
      <c r="D490" s="9">
        <v>6.4</v>
      </c>
      <c r="E490" s="12">
        <f>단가대비표!O87</f>
        <v>200</v>
      </c>
      <c r="F490" s="13">
        <f t="shared" si="82"/>
        <v>1280</v>
      </c>
      <c r="G490" s="12">
        <f>단가대비표!P87</f>
        <v>0</v>
      </c>
      <c r="H490" s="13">
        <f t="shared" si="83"/>
        <v>0</v>
      </c>
      <c r="I490" s="12">
        <f>단가대비표!V87</f>
        <v>0</v>
      </c>
      <c r="J490" s="13">
        <f t="shared" si="84"/>
        <v>0</v>
      </c>
      <c r="K490" s="12">
        <f t="shared" si="85"/>
        <v>200</v>
      </c>
      <c r="L490" s="13">
        <f t="shared" si="86"/>
        <v>1280</v>
      </c>
      <c r="M490" s="8" t="s">
        <v>52</v>
      </c>
      <c r="N490" s="2" t="s">
        <v>437</v>
      </c>
      <c r="O490" s="2" t="s">
        <v>1779</v>
      </c>
      <c r="P490" s="2" t="s">
        <v>63</v>
      </c>
      <c r="Q490" s="2" t="s">
        <v>63</v>
      </c>
      <c r="R490" s="2" t="s">
        <v>62</v>
      </c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2" t="s">
        <v>52</v>
      </c>
      <c r="AW490" s="2" t="s">
        <v>1780</v>
      </c>
      <c r="AX490" s="2" t="s">
        <v>52</v>
      </c>
      <c r="AY490" s="2" t="s">
        <v>52</v>
      </c>
    </row>
    <row r="491" spans="1:51" ht="30" customHeight="1">
      <c r="A491" s="8" t="s">
        <v>1781</v>
      </c>
      <c r="B491" s="8" t="s">
        <v>1782</v>
      </c>
      <c r="C491" s="8" t="s">
        <v>70</v>
      </c>
      <c r="D491" s="9">
        <v>1</v>
      </c>
      <c r="E491" s="12">
        <f>단가대비표!O88</f>
        <v>0</v>
      </c>
      <c r="F491" s="13">
        <f t="shared" si="82"/>
        <v>0</v>
      </c>
      <c r="G491" s="12">
        <f>단가대비표!P88</f>
        <v>31000</v>
      </c>
      <c r="H491" s="13">
        <f t="shared" si="83"/>
        <v>31000</v>
      </c>
      <c r="I491" s="12">
        <f>단가대비표!V88</f>
        <v>0</v>
      </c>
      <c r="J491" s="13">
        <f t="shared" si="84"/>
        <v>0</v>
      </c>
      <c r="K491" s="12">
        <f t="shared" si="85"/>
        <v>31000</v>
      </c>
      <c r="L491" s="13">
        <f t="shared" si="86"/>
        <v>31000</v>
      </c>
      <c r="M491" s="8" t="s">
        <v>52</v>
      </c>
      <c r="N491" s="2" t="s">
        <v>437</v>
      </c>
      <c r="O491" s="2" t="s">
        <v>1783</v>
      </c>
      <c r="P491" s="2" t="s">
        <v>63</v>
      </c>
      <c r="Q491" s="2" t="s">
        <v>63</v>
      </c>
      <c r="R491" s="2" t="s">
        <v>62</v>
      </c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2" t="s">
        <v>52</v>
      </c>
      <c r="AW491" s="2" t="s">
        <v>1784</v>
      </c>
      <c r="AX491" s="2" t="s">
        <v>52</v>
      </c>
      <c r="AY491" s="2" t="s">
        <v>52</v>
      </c>
    </row>
    <row r="492" spans="1:51" ht="30" customHeight="1">
      <c r="A492" s="8" t="s">
        <v>1785</v>
      </c>
      <c r="B492" s="8" t="s">
        <v>1786</v>
      </c>
      <c r="C492" s="8" t="s">
        <v>70</v>
      </c>
      <c r="D492" s="9">
        <v>1</v>
      </c>
      <c r="E492" s="12">
        <f>단가대비표!O89</f>
        <v>0</v>
      </c>
      <c r="F492" s="13">
        <f t="shared" si="82"/>
        <v>0</v>
      </c>
      <c r="G492" s="12">
        <f>단가대비표!P89</f>
        <v>7000</v>
      </c>
      <c r="H492" s="13">
        <f t="shared" si="83"/>
        <v>7000</v>
      </c>
      <c r="I492" s="12">
        <f>단가대비표!V89</f>
        <v>0</v>
      </c>
      <c r="J492" s="13">
        <f t="shared" si="84"/>
        <v>0</v>
      </c>
      <c r="K492" s="12">
        <f t="shared" si="85"/>
        <v>7000</v>
      </c>
      <c r="L492" s="13">
        <f t="shared" si="86"/>
        <v>7000</v>
      </c>
      <c r="M492" s="8" t="s">
        <v>52</v>
      </c>
      <c r="N492" s="2" t="s">
        <v>437</v>
      </c>
      <c r="O492" s="2" t="s">
        <v>1787</v>
      </c>
      <c r="P492" s="2" t="s">
        <v>63</v>
      </c>
      <c r="Q492" s="2" t="s">
        <v>63</v>
      </c>
      <c r="R492" s="2" t="s">
        <v>62</v>
      </c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2" t="s">
        <v>52</v>
      </c>
      <c r="AW492" s="2" t="s">
        <v>1788</v>
      </c>
      <c r="AX492" s="2" t="s">
        <v>52</v>
      </c>
      <c r="AY492" s="2" t="s">
        <v>52</v>
      </c>
    </row>
    <row r="493" spans="1:51" ht="30" customHeight="1">
      <c r="A493" s="8" t="s">
        <v>1789</v>
      </c>
      <c r="B493" s="8" t="s">
        <v>1782</v>
      </c>
      <c r="C493" s="8" t="s">
        <v>1758</v>
      </c>
      <c r="D493" s="9">
        <v>6.4</v>
      </c>
      <c r="E493" s="12">
        <f>단가대비표!O90</f>
        <v>0</v>
      </c>
      <c r="F493" s="13">
        <f t="shared" si="82"/>
        <v>0</v>
      </c>
      <c r="G493" s="12">
        <f>단가대비표!P90</f>
        <v>500</v>
      </c>
      <c r="H493" s="13">
        <f t="shared" si="83"/>
        <v>3200</v>
      </c>
      <c r="I493" s="12">
        <f>단가대비표!V90</f>
        <v>0</v>
      </c>
      <c r="J493" s="13">
        <f t="shared" si="84"/>
        <v>0</v>
      </c>
      <c r="K493" s="12">
        <f t="shared" si="85"/>
        <v>500</v>
      </c>
      <c r="L493" s="13">
        <f t="shared" si="86"/>
        <v>3200</v>
      </c>
      <c r="M493" s="8" t="s">
        <v>52</v>
      </c>
      <c r="N493" s="2" t="s">
        <v>437</v>
      </c>
      <c r="O493" s="2" t="s">
        <v>1790</v>
      </c>
      <c r="P493" s="2" t="s">
        <v>63</v>
      </c>
      <c r="Q493" s="2" t="s">
        <v>63</v>
      </c>
      <c r="R493" s="2" t="s">
        <v>62</v>
      </c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2" t="s">
        <v>52</v>
      </c>
      <c r="AW493" s="2" t="s">
        <v>1791</v>
      </c>
      <c r="AX493" s="2" t="s">
        <v>52</v>
      </c>
      <c r="AY493" s="2" t="s">
        <v>52</v>
      </c>
    </row>
    <row r="494" spans="1:51" ht="30" customHeight="1">
      <c r="A494" s="8" t="s">
        <v>1792</v>
      </c>
      <c r="B494" s="8" t="s">
        <v>1782</v>
      </c>
      <c r="C494" s="8" t="s">
        <v>70</v>
      </c>
      <c r="D494" s="9">
        <v>1</v>
      </c>
      <c r="E494" s="12">
        <f>단가대비표!O96</f>
        <v>0</v>
      </c>
      <c r="F494" s="13">
        <f t="shared" si="82"/>
        <v>0</v>
      </c>
      <c r="G494" s="12">
        <f>단가대비표!P96</f>
        <v>0</v>
      </c>
      <c r="H494" s="13">
        <f t="shared" si="83"/>
        <v>0</v>
      </c>
      <c r="I494" s="12">
        <f>단가대비표!V96</f>
        <v>500</v>
      </c>
      <c r="J494" s="13">
        <f t="shared" si="84"/>
        <v>500</v>
      </c>
      <c r="K494" s="12">
        <f t="shared" si="85"/>
        <v>500</v>
      </c>
      <c r="L494" s="13">
        <f t="shared" si="86"/>
        <v>500</v>
      </c>
      <c r="M494" s="8" t="s">
        <v>52</v>
      </c>
      <c r="N494" s="2" t="s">
        <v>437</v>
      </c>
      <c r="O494" s="2" t="s">
        <v>1793</v>
      </c>
      <c r="P494" s="2" t="s">
        <v>63</v>
      </c>
      <c r="Q494" s="2" t="s">
        <v>63</v>
      </c>
      <c r="R494" s="2" t="s">
        <v>62</v>
      </c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2" t="s">
        <v>52</v>
      </c>
      <c r="AW494" s="2" t="s">
        <v>1794</v>
      </c>
      <c r="AX494" s="2" t="s">
        <v>52</v>
      </c>
      <c r="AY494" s="2" t="s">
        <v>52</v>
      </c>
    </row>
    <row r="495" spans="1:51" ht="30" customHeight="1">
      <c r="A495" s="8" t="s">
        <v>1795</v>
      </c>
      <c r="B495" s="8" t="s">
        <v>1796</v>
      </c>
      <c r="C495" s="8" t="s">
        <v>70</v>
      </c>
      <c r="D495" s="9">
        <v>1</v>
      </c>
      <c r="E495" s="12">
        <f>단가대비표!O98</f>
        <v>0</v>
      </c>
      <c r="F495" s="13">
        <f t="shared" si="82"/>
        <v>0</v>
      </c>
      <c r="G495" s="12">
        <f>단가대비표!P98</f>
        <v>0</v>
      </c>
      <c r="H495" s="13">
        <f t="shared" si="83"/>
        <v>0</v>
      </c>
      <c r="I495" s="12">
        <f>단가대비표!V98</f>
        <v>1000</v>
      </c>
      <c r="J495" s="13">
        <f t="shared" si="84"/>
        <v>1000</v>
      </c>
      <c r="K495" s="12">
        <f t="shared" si="85"/>
        <v>1000</v>
      </c>
      <c r="L495" s="13">
        <f t="shared" si="86"/>
        <v>1000</v>
      </c>
      <c r="M495" s="8" t="s">
        <v>52</v>
      </c>
      <c r="N495" s="2" t="s">
        <v>437</v>
      </c>
      <c r="O495" s="2" t="s">
        <v>1797</v>
      </c>
      <c r="P495" s="2" t="s">
        <v>63</v>
      </c>
      <c r="Q495" s="2" t="s">
        <v>63</v>
      </c>
      <c r="R495" s="2" t="s">
        <v>62</v>
      </c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2" t="s">
        <v>52</v>
      </c>
      <c r="AW495" s="2" t="s">
        <v>1798</v>
      </c>
      <c r="AX495" s="2" t="s">
        <v>52</v>
      </c>
      <c r="AY495" s="2" t="s">
        <v>52</v>
      </c>
    </row>
    <row r="496" spans="1:51" ht="30" customHeight="1">
      <c r="A496" s="8" t="s">
        <v>995</v>
      </c>
      <c r="B496" s="8" t="s">
        <v>52</v>
      </c>
      <c r="C496" s="8" t="s">
        <v>52</v>
      </c>
      <c r="D496" s="9"/>
      <c r="E496" s="12"/>
      <c r="F496" s="13">
        <f>TRUNC(SUMIF(N484:N495, N483, F484:F495),0)</f>
        <v>72580</v>
      </c>
      <c r="G496" s="12"/>
      <c r="H496" s="13">
        <f>TRUNC(SUMIF(N484:N495, N483, H484:H495),0)</f>
        <v>41200</v>
      </c>
      <c r="I496" s="12"/>
      <c r="J496" s="13">
        <f>TRUNC(SUMIF(N484:N495, N483, J484:J495),0)</f>
        <v>1500</v>
      </c>
      <c r="K496" s="12"/>
      <c r="L496" s="13">
        <f>F496+H496+J496</f>
        <v>115280</v>
      </c>
      <c r="M496" s="8" t="s">
        <v>52</v>
      </c>
      <c r="N496" s="2" t="s">
        <v>118</v>
      </c>
      <c r="O496" s="2" t="s">
        <v>118</v>
      </c>
      <c r="P496" s="2" t="s">
        <v>52</v>
      </c>
      <c r="Q496" s="2" t="s">
        <v>52</v>
      </c>
      <c r="R496" s="2" t="s">
        <v>52</v>
      </c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2" t="s">
        <v>52</v>
      </c>
      <c r="AW496" s="2" t="s">
        <v>52</v>
      </c>
      <c r="AX496" s="2" t="s">
        <v>52</v>
      </c>
      <c r="AY496" s="2" t="s">
        <v>52</v>
      </c>
    </row>
    <row r="497" spans="1:51" ht="30" customHeight="1">
      <c r="A497" s="9"/>
      <c r="B497" s="9"/>
      <c r="C497" s="9"/>
      <c r="D497" s="9"/>
      <c r="E497" s="12"/>
      <c r="F497" s="13"/>
      <c r="G497" s="12"/>
      <c r="H497" s="13"/>
      <c r="I497" s="12"/>
      <c r="J497" s="13"/>
      <c r="K497" s="12"/>
      <c r="L497" s="13"/>
      <c r="M497" s="9"/>
    </row>
    <row r="498" spans="1:51" ht="30" customHeight="1">
      <c r="A498" s="32" t="s">
        <v>1799</v>
      </c>
      <c r="B498" s="32"/>
      <c r="C498" s="32"/>
      <c r="D498" s="32"/>
      <c r="E498" s="33"/>
      <c r="F498" s="34"/>
      <c r="G498" s="33"/>
      <c r="H498" s="34"/>
      <c r="I498" s="33"/>
      <c r="J498" s="34"/>
      <c r="K498" s="33"/>
      <c r="L498" s="34"/>
      <c r="M498" s="32"/>
      <c r="N498" s="1" t="s">
        <v>441</v>
      </c>
    </row>
    <row r="499" spans="1:51" ht="30" customHeight="1">
      <c r="A499" s="8" t="s">
        <v>1801</v>
      </c>
      <c r="B499" s="8" t="s">
        <v>440</v>
      </c>
      <c r="C499" s="8" t="s">
        <v>255</v>
      </c>
      <c r="D499" s="9">
        <v>1</v>
      </c>
      <c r="E499" s="12">
        <f>단가대비표!O80</f>
        <v>39000</v>
      </c>
      <c r="F499" s="13">
        <f t="shared" ref="F499:F509" si="87">TRUNC(E499*D499,1)</f>
        <v>39000</v>
      </c>
      <c r="G499" s="12">
        <f>단가대비표!P80</f>
        <v>0</v>
      </c>
      <c r="H499" s="13">
        <f t="shared" ref="H499:H509" si="88">TRUNC(G499*D499,1)</f>
        <v>0</v>
      </c>
      <c r="I499" s="12">
        <f>단가대비표!V80</f>
        <v>0</v>
      </c>
      <c r="J499" s="13">
        <f t="shared" ref="J499:J509" si="89">TRUNC(I499*D499,1)</f>
        <v>0</v>
      </c>
      <c r="K499" s="12">
        <f t="shared" ref="K499:K509" si="90">TRUNC(E499+G499+I499,1)</f>
        <v>39000</v>
      </c>
      <c r="L499" s="13">
        <f t="shared" ref="L499:L509" si="91">TRUNC(F499+H499+J499,1)</f>
        <v>39000</v>
      </c>
      <c r="M499" s="8" t="s">
        <v>52</v>
      </c>
      <c r="N499" s="2" t="s">
        <v>441</v>
      </c>
      <c r="O499" s="2" t="s">
        <v>1802</v>
      </c>
      <c r="P499" s="2" t="s">
        <v>63</v>
      </c>
      <c r="Q499" s="2" t="s">
        <v>63</v>
      </c>
      <c r="R499" s="2" t="s">
        <v>62</v>
      </c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2" t="s">
        <v>52</v>
      </c>
      <c r="AW499" s="2" t="s">
        <v>1803</v>
      </c>
      <c r="AX499" s="2" t="s">
        <v>52</v>
      </c>
      <c r="AY499" s="2" t="s">
        <v>52</v>
      </c>
    </row>
    <row r="500" spans="1:51" ht="30" customHeight="1">
      <c r="A500" s="8" t="s">
        <v>1765</v>
      </c>
      <c r="B500" s="8" t="s">
        <v>1804</v>
      </c>
      <c r="C500" s="8" t="s">
        <v>1758</v>
      </c>
      <c r="D500" s="9">
        <v>2.8</v>
      </c>
      <c r="E500" s="12">
        <f>단가대비표!O84</f>
        <v>1250</v>
      </c>
      <c r="F500" s="13">
        <f t="shared" si="87"/>
        <v>3500</v>
      </c>
      <c r="G500" s="12">
        <f>단가대비표!P84</f>
        <v>0</v>
      </c>
      <c r="H500" s="13">
        <f t="shared" si="88"/>
        <v>0</v>
      </c>
      <c r="I500" s="12">
        <f>단가대비표!V84</f>
        <v>0</v>
      </c>
      <c r="J500" s="13">
        <f t="shared" si="89"/>
        <v>0</v>
      </c>
      <c r="K500" s="12">
        <f t="shared" si="90"/>
        <v>1250</v>
      </c>
      <c r="L500" s="13">
        <f t="shared" si="91"/>
        <v>3500</v>
      </c>
      <c r="M500" s="8" t="s">
        <v>52</v>
      </c>
      <c r="N500" s="2" t="s">
        <v>441</v>
      </c>
      <c r="O500" s="2" t="s">
        <v>1805</v>
      </c>
      <c r="P500" s="2" t="s">
        <v>63</v>
      </c>
      <c r="Q500" s="2" t="s">
        <v>63</v>
      </c>
      <c r="R500" s="2" t="s">
        <v>62</v>
      </c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2" t="s">
        <v>52</v>
      </c>
      <c r="AW500" s="2" t="s">
        <v>1806</v>
      </c>
      <c r="AX500" s="2" t="s">
        <v>52</v>
      </c>
      <c r="AY500" s="2" t="s">
        <v>52</v>
      </c>
    </row>
    <row r="501" spans="1:51" ht="30" customHeight="1">
      <c r="A501" s="8" t="s">
        <v>1765</v>
      </c>
      <c r="B501" s="8" t="s">
        <v>1766</v>
      </c>
      <c r="C501" s="8" t="s">
        <v>1758</v>
      </c>
      <c r="D501" s="9">
        <v>2.6</v>
      </c>
      <c r="E501" s="12">
        <f>단가대비표!O83</f>
        <v>600</v>
      </c>
      <c r="F501" s="13">
        <f t="shared" si="87"/>
        <v>1560</v>
      </c>
      <c r="G501" s="12">
        <f>단가대비표!P83</f>
        <v>0</v>
      </c>
      <c r="H501" s="13">
        <f t="shared" si="88"/>
        <v>0</v>
      </c>
      <c r="I501" s="12">
        <f>단가대비표!V83</f>
        <v>0</v>
      </c>
      <c r="J501" s="13">
        <f t="shared" si="89"/>
        <v>0</v>
      </c>
      <c r="K501" s="12">
        <f t="shared" si="90"/>
        <v>600</v>
      </c>
      <c r="L501" s="13">
        <f t="shared" si="91"/>
        <v>1560</v>
      </c>
      <c r="M501" s="8" t="s">
        <v>52</v>
      </c>
      <c r="N501" s="2" t="s">
        <v>441</v>
      </c>
      <c r="O501" s="2" t="s">
        <v>1767</v>
      </c>
      <c r="P501" s="2" t="s">
        <v>63</v>
      </c>
      <c r="Q501" s="2" t="s">
        <v>63</v>
      </c>
      <c r="R501" s="2" t="s">
        <v>62</v>
      </c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2" t="s">
        <v>52</v>
      </c>
      <c r="AW501" s="2" t="s">
        <v>1807</v>
      </c>
      <c r="AX501" s="2" t="s">
        <v>52</v>
      </c>
      <c r="AY501" s="2" t="s">
        <v>52</v>
      </c>
    </row>
    <row r="502" spans="1:51" ht="30" customHeight="1">
      <c r="A502" s="8" t="s">
        <v>1769</v>
      </c>
      <c r="B502" s="8" t="s">
        <v>1770</v>
      </c>
      <c r="C502" s="8" t="s">
        <v>359</v>
      </c>
      <c r="D502" s="9">
        <v>2.6</v>
      </c>
      <c r="E502" s="12">
        <f>단가대비표!O85</f>
        <v>600</v>
      </c>
      <c r="F502" s="13">
        <f t="shared" si="87"/>
        <v>1560</v>
      </c>
      <c r="G502" s="12">
        <f>단가대비표!P85</f>
        <v>0</v>
      </c>
      <c r="H502" s="13">
        <f t="shared" si="88"/>
        <v>0</v>
      </c>
      <c r="I502" s="12">
        <f>단가대비표!V85</f>
        <v>0</v>
      </c>
      <c r="J502" s="13">
        <f t="shared" si="89"/>
        <v>0</v>
      </c>
      <c r="K502" s="12">
        <f t="shared" si="90"/>
        <v>600</v>
      </c>
      <c r="L502" s="13">
        <f t="shared" si="91"/>
        <v>1560</v>
      </c>
      <c r="M502" s="8" t="s">
        <v>52</v>
      </c>
      <c r="N502" s="2" t="s">
        <v>441</v>
      </c>
      <c r="O502" s="2" t="s">
        <v>1771</v>
      </c>
      <c r="P502" s="2" t="s">
        <v>63</v>
      </c>
      <c r="Q502" s="2" t="s">
        <v>63</v>
      </c>
      <c r="R502" s="2" t="s">
        <v>62</v>
      </c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2" t="s">
        <v>52</v>
      </c>
      <c r="AW502" s="2" t="s">
        <v>1808</v>
      </c>
      <c r="AX502" s="2" t="s">
        <v>52</v>
      </c>
      <c r="AY502" s="2" t="s">
        <v>52</v>
      </c>
    </row>
    <row r="503" spans="1:51" ht="30" customHeight="1">
      <c r="A503" s="8" t="s">
        <v>1773</v>
      </c>
      <c r="B503" s="8" t="s">
        <v>1774</v>
      </c>
      <c r="C503" s="8" t="s">
        <v>359</v>
      </c>
      <c r="D503" s="9">
        <v>0.5</v>
      </c>
      <c r="E503" s="12">
        <f>단가대비표!O86</f>
        <v>500</v>
      </c>
      <c r="F503" s="13">
        <f t="shared" si="87"/>
        <v>250</v>
      </c>
      <c r="G503" s="12">
        <f>단가대비표!P86</f>
        <v>0</v>
      </c>
      <c r="H503" s="13">
        <f t="shared" si="88"/>
        <v>0</v>
      </c>
      <c r="I503" s="12">
        <f>단가대비표!V86</f>
        <v>0</v>
      </c>
      <c r="J503" s="13">
        <f t="shared" si="89"/>
        <v>0</v>
      </c>
      <c r="K503" s="12">
        <f t="shared" si="90"/>
        <v>500</v>
      </c>
      <c r="L503" s="13">
        <f t="shared" si="91"/>
        <v>250</v>
      </c>
      <c r="M503" s="8" t="s">
        <v>52</v>
      </c>
      <c r="N503" s="2" t="s">
        <v>441</v>
      </c>
      <c r="O503" s="2" t="s">
        <v>1775</v>
      </c>
      <c r="P503" s="2" t="s">
        <v>63</v>
      </c>
      <c r="Q503" s="2" t="s">
        <v>63</v>
      </c>
      <c r="R503" s="2" t="s">
        <v>62</v>
      </c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2" t="s">
        <v>52</v>
      </c>
      <c r="AW503" s="2" t="s">
        <v>1809</v>
      </c>
      <c r="AX503" s="2" t="s">
        <v>52</v>
      </c>
      <c r="AY503" s="2" t="s">
        <v>52</v>
      </c>
    </row>
    <row r="504" spans="1:51" ht="30" customHeight="1">
      <c r="A504" s="8" t="s">
        <v>1777</v>
      </c>
      <c r="B504" s="8" t="s">
        <v>1778</v>
      </c>
      <c r="C504" s="8" t="s">
        <v>1758</v>
      </c>
      <c r="D504" s="9">
        <v>2.8</v>
      </c>
      <c r="E504" s="12">
        <f>단가대비표!O87</f>
        <v>200</v>
      </c>
      <c r="F504" s="13">
        <f t="shared" si="87"/>
        <v>560</v>
      </c>
      <c r="G504" s="12">
        <f>단가대비표!P87</f>
        <v>0</v>
      </c>
      <c r="H504" s="13">
        <f t="shared" si="88"/>
        <v>0</v>
      </c>
      <c r="I504" s="12">
        <f>단가대비표!V87</f>
        <v>0</v>
      </c>
      <c r="J504" s="13">
        <f t="shared" si="89"/>
        <v>0</v>
      </c>
      <c r="K504" s="12">
        <f t="shared" si="90"/>
        <v>200</v>
      </c>
      <c r="L504" s="13">
        <f t="shared" si="91"/>
        <v>560</v>
      </c>
      <c r="M504" s="8" t="s">
        <v>52</v>
      </c>
      <c r="N504" s="2" t="s">
        <v>441</v>
      </c>
      <c r="O504" s="2" t="s">
        <v>1779</v>
      </c>
      <c r="P504" s="2" t="s">
        <v>63</v>
      </c>
      <c r="Q504" s="2" t="s">
        <v>63</v>
      </c>
      <c r="R504" s="2" t="s">
        <v>62</v>
      </c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2" t="s">
        <v>52</v>
      </c>
      <c r="AW504" s="2" t="s">
        <v>1810</v>
      </c>
      <c r="AX504" s="2" t="s">
        <v>52</v>
      </c>
      <c r="AY504" s="2" t="s">
        <v>52</v>
      </c>
    </row>
    <row r="505" spans="1:51" ht="30" customHeight="1">
      <c r="A505" s="8" t="s">
        <v>1781</v>
      </c>
      <c r="B505" s="8" t="s">
        <v>1811</v>
      </c>
      <c r="C505" s="8" t="s">
        <v>255</v>
      </c>
      <c r="D505" s="9">
        <v>1</v>
      </c>
      <c r="E505" s="12">
        <f>단가대비표!O93</f>
        <v>0</v>
      </c>
      <c r="F505" s="13">
        <f t="shared" si="87"/>
        <v>0</v>
      </c>
      <c r="G505" s="12">
        <f>단가대비표!P93</f>
        <v>25000</v>
      </c>
      <c r="H505" s="13">
        <f t="shared" si="88"/>
        <v>25000</v>
      </c>
      <c r="I505" s="12">
        <f>단가대비표!V93</f>
        <v>0</v>
      </c>
      <c r="J505" s="13">
        <f t="shared" si="89"/>
        <v>0</v>
      </c>
      <c r="K505" s="12">
        <f t="shared" si="90"/>
        <v>25000</v>
      </c>
      <c r="L505" s="13">
        <f t="shared" si="91"/>
        <v>25000</v>
      </c>
      <c r="M505" s="8" t="s">
        <v>52</v>
      </c>
      <c r="N505" s="2" t="s">
        <v>441</v>
      </c>
      <c r="O505" s="2" t="s">
        <v>1812</v>
      </c>
      <c r="P505" s="2" t="s">
        <v>63</v>
      </c>
      <c r="Q505" s="2" t="s">
        <v>63</v>
      </c>
      <c r="R505" s="2" t="s">
        <v>62</v>
      </c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2" t="s">
        <v>52</v>
      </c>
      <c r="AW505" s="2" t="s">
        <v>1813</v>
      </c>
      <c r="AX505" s="2" t="s">
        <v>52</v>
      </c>
      <c r="AY505" s="2" t="s">
        <v>52</v>
      </c>
    </row>
    <row r="506" spans="1:51" ht="30" customHeight="1">
      <c r="A506" s="8" t="s">
        <v>1785</v>
      </c>
      <c r="B506" s="8" t="s">
        <v>1814</v>
      </c>
      <c r="C506" s="8" t="s">
        <v>255</v>
      </c>
      <c r="D506" s="9">
        <v>1</v>
      </c>
      <c r="E506" s="12">
        <f>단가대비표!O95</f>
        <v>0</v>
      </c>
      <c r="F506" s="13">
        <f t="shared" si="87"/>
        <v>0</v>
      </c>
      <c r="G506" s="12">
        <f>단가대비표!P95</f>
        <v>3000</v>
      </c>
      <c r="H506" s="13">
        <f t="shared" si="88"/>
        <v>3000</v>
      </c>
      <c r="I506" s="12">
        <f>단가대비표!V95</f>
        <v>0</v>
      </c>
      <c r="J506" s="13">
        <f t="shared" si="89"/>
        <v>0</v>
      </c>
      <c r="K506" s="12">
        <f t="shared" si="90"/>
        <v>3000</v>
      </c>
      <c r="L506" s="13">
        <f t="shared" si="91"/>
        <v>3000</v>
      </c>
      <c r="M506" s="8" t="s">
        <v>52</v>
      </c>
      <c r="N506" s="2" t="s">
        <v>441</v>
      </c>
      <c r="O506" s="2" t="s">
        <v>1815</v>
      </c>
      <c r="P506" s="2" t="s">
        <v>63</v>
      </c>
      <c r="Q506" s="2" t="s">
        <v>63</v>
      </c>
      <c r="R506" s="2" t="s">
        <v>62</v>
      </c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2" t="s">
        <v>52</v>
      </c>
      <c r="AW506" s="2" t="s">
        <v>1816</v>
      </c>
      <c r="AX506" s="2" t="s">
        <v>52</v>
      </c>
      <c r="AY506" s="2" t="s">
        <v>52</v>
      </c>
    </row>
    <row r="507" spans="1:51" ht="30" customHeight="1">
      <c r="A507" s="8" t="s">
        <v>1817</v>
      </c>
      <c r="B507" s="8" t="s">
        <v>1818</v>
      </c>
      <c r="C507" s="8" t="s">
        <v>255</v>
      </c>
      <c r="D507" s="9">
        <v>2.8</v>
      </c>
      <c r="E507" s="12">
        <f>단가대비표!O94</f>
        <v>0</v>
      </c>
      <c r="F507" s="13">
        <f t="shared" si="87"/>
        <v>0</v>
      </c>
      <c r="G507" s="12">
        <f>단가대비표!P94</f>
        <v>500</v>
      </c>
      <c r="H507" s="13">
        <f t="shared" si="88"/>
        <v>1400</v>
      </c>
      <c r="I507" s="12">
        <f>단가대비표!V94</f>
        <v>0</v>
      </c>
      <c r="J507" s="13">
        <f t="shared" si="89"/>
        <v>0</v>
      </c>
      <c r="K507" s="12">
        <f t="shared" si="90"/>
        <v>500</v>
      </c>
      <c r="L507" s="13">
        <f t="shared" si="91"/>
        <v>1400</v>
      </c>
      <c r="M507" s="8" t="s">
        <v>52</v>
      </c>
      <c r="N507" s="2" t="s">
        <v>441</v>
      </c>
      <c r="O507" s="2" t="s">
        <v>1819</v>
      </c>
      <c r="P507" s="2" t="s">
        <v>63</v>
      </c>
      <c r="Q507" s="2" t="s">
        <v>63</v>
      </c>
      <c r="R507" s="2" t="s">
        <v>62</v>
      </c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2" t="s">
        <v>52</v>
      </c>
      <c r="AW507" s="2" t="s">
        <v>1820</v>
      </c>
      <c r="AX507" s="2" t="s">
        <v>52</v>
      </c>
      <c r="AY507" s="2" t="s">
        <v>52</v>
      </c>
    </row>
    <row r="508" spans="1:51" ht="30" customHeight="1">
      <c r="A508" s="8" t="s">
        <v>1792</v>
      </c>
      <c r="B508" s="8" t="s">
        <v>52</v>
      </c>
      <c r="C508" s="8" t="s">
        <v>255</v>
      </c>
      <c r="D508" s="9">
        <v>1</v>
      </c>
      <c r="E508" s="12">
        <f>단가대비표!O97</f>
        <v>0</v>
      </c>
      <c r="F508" s="13">
        <f t="shared" si="87"/>
        <v>0</v>
      </c>
      <c r="G508" s="12">
        <f>단가대비표!P97</f>
        <v>0</v>
      </c>
      <c r="H508" s="13">
        <f t="shared" si="88"/>
        <v>0</v>
      </c>
      <c r="I508" s="12">
        <f>단가대비표!V97</f>
        <v>500</v>
      </c>
      <c r="J508" s="13">
        <f t="shared" si="89"/>
        <v>500</v>
      </c>
      <c r="K508" s="12">
        <f t="shared" si="90"/>
        <v>500</v>
      </c>
      <c r="L508" s="13">
        <f t="shared" si="91"/>
        <v>500</v>
      </c>
      <c r="M508" s="8" t="s">
        <v>52</v>
      </c>
      <c r="N508" s="2" t="s">
        <v>441</v>
      </c>
      <c r="O508" s="2" t="s">
        <v>1821</v>
      </c>
      <c r="P508" s="2" t="s">
        <v>63</v>
      </c>
      <c r="Q508" s="2" t="s">
        <v>63</v>
      </c>
      <c r="R508" s="2" t="s">
        <v>62</v>
      </c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2" t="s">
        <v>52</v>
      </c>
      <c r="AW508" s="2" t="s">
        <v>1822</v>
      </c>
      <c r="AX508" s="2" t="s">
        <v>52</v>
      </c>
      <c r="AY508" s="2" t="s">
        <v>52</v>
      </c>
    </row>
    <row r="509" spans="1:51" ht="30" customHeight="1">
      <c r="A509" s="8" t="s">
        <v>1795</v>
      </c>
      <c r="B509" s="8" t="s">
        <v>1823</v>
      </c>
      <c r="C509" s="8" t="s">
        <v>255</v>
      </c>
      <c r="D509" s="9">
        <v>1</v>
      </c>
      <c r="E509" s="12">
        <f>단가대비표!O99</f>
        <v>0</v>
      </c>
      <c r="F509" s="13">
        <f t="shared" si="87"/>
        <v>0</v>
      </c>
      <c r="G509" s="12">
        <f>단가대비표!P99</f>
        <v>0</v>
      </c>
      <c r="H509" s="13">
        <f t="shared" si="88"/>
        <v>0</v>
      </c>
      <c r="I509" s="12">
        <f>단가대비표!V99</f>
        <v>500</v>
      </c>
      <c r="J509" s="13">
        <f t="shared" si="89"/>
        <v>500</v>
      </c>
      <c r="K509" s="12">
        <f t="shared" si="90"/>
        <v>500</v>
      </c>
      <c r="L509" s="13">
        <f t="shared" si="91"/>
        <v>500</v>
      </c>
      <c r="M509" s="8" t="s">
        <v>52</v>
      </c>
      <c r="N509" s="2" t="s">
        <v>441</v>
      </c>
      <c r="O509" s="2" t="s">
        <v>1824</v>
      </c>
      <c r="P509" s="2" t="s">
        <v>63</v>
      </c>
      <c r="Q509" s="2" t="s">
        <v>63</v>
      </c>
      <c r="R509" s="2" t="s">
        <v>62</v>
      </c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2" t="s">
        <v>52</v>
      </c>
      <c r="AW509" s="2" t="s">
        <v>1825</v>
      </c>
      <c r="AX509" s="2" t="s">
        <v>52</v>
      </c>
      <c r="AY509" s="2" t="s">
        <v>52</v>
      </c>
    </row>
    <row r="510" spans="1:51" ht="30" customHeight="1">
      <c r="A510" s="8" t="s">
        <v>995</v>
      </c>
      <c r="B510" s="8" t="s">
        <v>52</v>
      </c>
      <c r="C510" s="8" t="s">
        <v>52</v>
      </c>
      <c r="D510" s="9"/>
      <c r="E510" s="12"/>
      <c r="F510" s="13">
        <f>TRUNC(SUMIF(N499:N509, N498, F499:F509),0)</f>
        <v>46430</v>
      </c>
      <c r="G510" s="12"/>
      <c r="H510" s="13">
        <f>TRUNC(SUMIF(N499:N509, N498, H499:H509),0)</f>
        <v>29400</v>
      </c>
      <c r="I510" s="12"/>
      <c r="J510" s="13">
        <f>TRUNC(SUMIF(N499:N509, N498, J499:J509),0)</f>
        <v>1000</v>
      </c>
      <c r="K510" s="12"/>
      <c r="L510" s="13">
        <f>F510+H510+J510</f>
        <v>76830</v>
      </c>
      <c r="M510" s="8" t="s">
        <v>52</v>
      </c>
      <c r="N510" s="2" t="s">
        <v>118</v>
      </c>
      <c r="O510" s="2" t="s">
        <v>118</v>
      </c>
      <c r="P510" s="2" t="s">
        <v>52</v>
      </c>
      <c r="Q510" s="2" t="s">
        <v>52</v>
      </c>
      <c r="R510" s="2" t="s">
        <v>52</v>
      </c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2" t="s">
        <v>52</v>
      </c>
      <c r="AW510" s="2" t="s">
        <v>52</v>
      </c>
      <c r="AX510" s="2" t="s">
        <v>52</v>
      </c>
      <c r="AY510" s="2" t="s">
        <v>52</v>
      </c>
    </row>
    <row r="511" spans="1:51" ht="30" customHeight="1">
      <c r="A511" s="9"/>
      <c r="B511" s="9"/>
      <c r="C511" s="9"/>
      <c r="D511" s="9"/>
      <c r="E511" s="12"/>
      <c r="F511" s="13"/>
      <c r="G511" s="12"/>
      <c r="H511" s="13"/>
      <c r="I511" s="12"/>
      <c r="J511" s="13"/>
      <c r="K511" s="12"/>
      <c r="L511" s="13"/>
      <c r="M511" s="9"/>
    </row>
    <row r="512" spans="1:51" ht="30" customHeight="1">
      <c r="A512" s="32" t="s">
        <v>1826</v>
      </c>
      <c r="B512" s="32"/>
      <c r="C512" s="32"/>
      <c r="D512" s="32"/>
      <c r="E512" s="33"/>
      <c r="F512" s="34"/>
      <c r="G512" s="33"/>
      <c r="H512" s="34"/>
      <c r="I512" s="33"/>
      <c r="J512" s="34"/>
      <c r="K512" s="33"/>
      <c r="L512" s="34"/>
      <c r="M512" s="32"/>
      <c r="N512" s="1" t="s">
        <v>444</v>
      </c>
    </row>
    <row r="513" spans="1:51" ht="30" customHeight="1">
      <c r="A513" s="8" t="s">
        <v>1828</v>
      </c>
      <c r="B513" s="8" t="s">
        <v>443</v>
      </c>
      <c r="C513" s="8" t="s">
        <v>255</v>
      </c>
      <c r="D513" s="9">
        <v>1</v>
      </c>
      <c r="E513" s="12">
        <f>단가대비표!O79</f>
        <v>31000</v>
      </c>
      <c r="F513" s="13">
        <f t="shared" ref="F513:F523" si="92">TRUNC(E513*D513,1)</f>
        <v>31000</v>
      </c>
      <c r="G513" s="12">
        <f>단가대비표!P79</f>
        <v>0</v>
      </c>
      <c r="H513" s="13">
        <f t="shared" ref="H513:H523" si="93">TRUNC(G513*D513,1)</f>
        <v>0</v>
      </c>
      <c r="I513" s="12">
        <f>단가대비표!V79</f>
        <v>0</v>
      </c>
      <c r="J513" s="13">
        <f t="shared" ref="J513:J523" si="94">TRUNC(I513*D513,1)</f>
        <v>0</v>
      </c>
      <c r="K513" s="12">
        <f t="shared" ref="K513:K523" si="95">TRUNC(E513+G513+I513,1)</f>
        <v>31000</v>
      </c>
      <c r="L513" s="13">
        <f t="shared" ref="L513:L523" si="96">TRUNC(F513+H513+J513,1)</f>
        <v>31000</v>
      </c>
      <c r="M513" s="8" t="s">
        <v>52</v>
      </c>
      <c r="N513" s="2" t="s">
        <v>444</v>
      </c>
      <c r="O513" s="2" t="s">
        <v>1829</v>
      </c>
      <c r="P513" s="2" t="s">
        <v>63</v>
      </c>
      <c r="Q513" s="2" t="s">
        <v>63</v>
      </c>
      <c r="R513" s="2" t="s">
        <v>62</v>
      </c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2" t="s">
        <v>52</v>
      </c>
      <c r="AW513" s="2" t="s">
        <v>1830</v>
      </c>
      <c r="AX513" s="2" t="s">
        <v>52</v>
      </c>
      <c r="AY513" s="2" t="s">
        <v>52</v>
      </c>
    </row>
    <row r="514" spans="1:51" ht="30" customHeight="1">
      <c r="A514" s="8" t="s">
        <v>1765</v>
      </c>
      <c r="B514" s="8" t="s">
        <v>1804</v>
      </c>
      <c r="C514" s="8" t="s">
        <v>1758</v>
      </c>
      <c r="D514" s="9">
        <v>2.4</v>
      </c>
      <c r="E514" s="12">
        <f>단가대비표!O84</f>
        <v>1250</v>
      </c>
      <c r="F514" s="13">
        <f t="shared" si="92"/>
        <v>3000</v>
      </c>
      <c r="G514" s="12">
        <f>단가대비표!P84</f>
        <v>0</v>
      </c>
      <c r="H514" s="13">
        <f t="shared" si="93"/>
        <v>0</v>
      </c>
      <c r="I514" s="12">
        <f>단가대비표!V84</f>
        <v>0</v>
      </c>
      <c r="J514" s="13">
        <f t="shared" si="94"/>
        <v>0</v>
      </c>
      <c r="K514" s="12">
        <f t="shared" si="95"/>
        <v>1250</v>
      </c>
      <c r="L514" s="13">
        <f t="shared" si="96"/>
        <v>3000</v>
      </c>
      <c r="M514" s="8" t="s">
        <v>52</v>
      </c>
      <c r="N514" s="2" t="s">
        <v>444</v>
      </c>
      <c r="O514" s="2" t="s">
        <v>1805</v>
      </c>
      <c r="P514" s="2" t="s">
        <v>63</v>
      </c>
      <c r="Q514" s="2" t="s">
        <v>63</v>
      </c>
      <c r="R514" s="2" t="s">
        <v>62</v>
      </c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2" t="s">
        <v>52</v>
      </c>
      <c r="AW514" s="2" t="s">
        <v>1831</v>
      </c>
      <c r="AX514" s="2" t="s">
        <v>52</v>
      </c>
      <c r="AY514" s="2" t="s">
        <v>52</v>
      </c>
    </row>
    <row r="515" spans="1:51" ht="30" customHeight="1">
      <c r="A515" s="8" t="s">
        <v>1765</v>
      </c>
      <c r="B515" s="8" t="s">
        <v>1766</v>
      </c>
      <c r="C515" s="8" t="s">
        <v>1758</v>
      </c>
      <c r="D515" s="9">
        <v>2.6</v>
      </c>
      <c r="E515" s="12">
        <f>단가대비표!O83</f>
        <v>600</v>
      </c>
      <c r="F515" s="13">
        <f t="shared" si="92"/>
        <v>1560</v>
      </c>
      <c r="G515" s="12">
        <f>단가대비표!P83</f>
        <v>0</v>
      </c>
      <c r="H515" s="13">
        <f t="shared" si="93"/>
        <v>0</v>
      </c>
      <c r="I515" s="12">
        <f>단가대비표!V83</f>
        <v>0</v>
      </c>
      <c r="J515" s="13">
        <f t="shared" si="94"/>
        <v>0</v>
      </c>
      <c r="K515" s="12">
        <f t="shared" si="95"/>
        <v>600</v>
      </c>
      <c r="L515" s="13">
        <f t="shared" si="96"/>
        <v>1560</v>
      </c>
      <c r="M515" s="8" t="s">
        <v>52</v>
      </c>
      <c r="N515" s="2" t="s">
        <v>444</v>
      </c>
      <c r="O515" s="2" t="s">
        <v>1767</v>
      </c>
      <c r="P515" s="2" t="s">
        <v>63</v>
      </c>
      <c r="Q515" s="2" t="s">
        <v>63</v>
      </c>
      <c r="R515" s="2" t="s">
        <v>62</v>
      </c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2" t="s">
        <v>52</v>
      </c>
      <c r="AW515" s="2" t="s">
        <v>1832</v>
      </c>
      <c r="AX515" s="2" t="s">
        <v>52</v>
      </c>
      <c r="AY515" s="2" t="s">
        <v>52</v>
      </c>
    </row>
    <row r="516" spans="1:51" ht="30" customHeight="1">
      <c r="A516" s="8" t="s">
        <v>1769</v>
      </c>
      <c r="B516" s="8" t="s">
        <v>1770</v>
      </c>
      <c r="C516" s="8" t="s">
        <v>359</v>
      </c>
      <c r="D516" s="9">
        <v>2.6</v>
      </c>
      <c r="E516" s="12">
        <f>단가대비표!O85</f>
        <v>600</v>
      </c>
      <c r="F516" s="13">
        <f t="shared" si="92"/>
        <v>1560</v>
      </c>
      <c r="G516" s="12">
        <f>단가대비표!P85</f>
        <v>0</v>
      </c>
      <c r="H516" s="13">
        <f t="shared" si="93"/>
        <v>0</v>
      </c>
      <c r="I516" s="12">
        <f>단가대비표!V85</f>
        <v>0</v>
      </c>
      <c r="J516" s="13">
        <f t="shared" si="94"/>
        <v>0</v>
      </c>
      <c r="K516" s="12">
        <f t="shared" si="95"/>
        <v>600</v>
      </c>
      <c r="L516" s="13">
        <f t="shared" si="96"/>
        <v>1560</v>
      </c>
      <c r="M516" s="8" t="s">
        <v>52</v>
      </c>
      <c r="N516" s="2" t="s">
        <v>444</v>
      </c>
      <c r="O516" s="2" t="s">
        <v>1771</v>
      </c>
      <c r="P516" s="2" t="s">
        <v>63</v>
      </c>
      <c r="Q516" s="2" t="s">
        <v>63</v>
      </c>
      <c r="R516" s="2" t="s">
        <v>62</v>
      </c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2" t="s">
        <v>52</v>
      </c>
      <c r="AW516" s="2" t="s">
        <v>1833</v>
      </c>
      <c r="AX516" s="2" t="s">
        <v>52</v>
      </c>
      <c r="AY516" s="2" t="s">
        <v>52</v>
      </c>
    </row>
    <row r="517" spans="1:51" ht="30" customHeight="1">
      <c r="A517" s="8" t="s">
        <v>1773</v>
      </c>
      <c r="B517" s="8" t="s">
        <v>1774</v>
      </c>
      <c r="C517" s="8" t="s">
        <v>359</v>
      </c>
      <c r="D517" s="9">
        <v>0.5</v>
      </c>
      <c r="E517" s="12">
        <f>단가대비표!O86</f>
        <v>500</v>
      </c>
      <c r="F517" s="13">
        <f t="shared" si="92"/>
        <v>250</v>
      </c>
      <c r="G517" s="12">
        <f>단가대비표!P86</f>
        <v>0</v>
      </c>
      <c r="H517" s="13">
        <f t="shared" si="93"/>
        <v>0</v>
      </c>
      <c r="I517" s="12">
        <f>단가대비표!V86</f>
        <v>0</v>
      </c>
      <c r="J517" s="13">
        <f t="shared" si="94"/>
        <v>0</v>
      </c>
      <c r="K517" s="12">
        <f t="shared" si="95"/>
        <v>500</v>
      </c>
      <c r="L517" s="13">
        <f t="shared" si="96"/>
        <v>250</v>
      </c>
      <c r="M517" s="8" t="s">
        <v>52</v>
      </c>
      <c r="N517" s="2" t="s">
        <v>444</v>
      </c>
      <c r="O517" s="2" t="s">
        <v>1775</v>
      </c>
      <c r="P517" s="2" t="s">
        <v>63</v>
      </c>
      <c r="Q517" s="2" t="s">
        <v>63</v>
      </c>
      <c r="R517" s="2" t="s">
        <v>62</v>
      </c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2" t="s">
        <v>52</v>
      </c>
      <c r="AW517" s="2" t="s">
        <v>1834</v>
      </c>
      <c r="AX517" s="2" t="s">
        <v>52</v>
      </c>
      <c r="AY517" s="2" t="s">
        <v>52</v>
      </c>
    </row>
    <row r="518" spans="1:51" ht="30" customHeight="1">
      <c r="A518" s="8" t="s">
        <v>1777</v>
      </c>
      <c r="B518" s="8" t="s">
        <v>1778</v>
      </c>
      <c r="C518" s="8" t="s">
        <v>1758</v>
      </c>
      <c r="D518" s="9">
        <v>2.4</v>
      </c>
      <c r="E518" s="12">
        <f>단가대비표!O87</f>
        <v>200</v>
      </c>
      <c r="F518" s="13">
        <f t="shared" si="92"/>
        <v>480</v>
      </c>
      <c r="G518" s="12">
        <f>단가대비표!P87</f>
        <v>0</v>
      </c>
      <c r="H518" s="13">
        <f t="shared" si="93"/>
        <v>0</v>
      </c>
      <c r="I518" s="12">
        <f>단가대비표!V87</f>
        <v>0</v>
      </c>
      <c r="J518" s="13">
        <f t="shared" si="94"/>
        <v>0</v>
      </c>
      <c r="K518" s="12">
        <f t="shared" si="95"/>
        <v>200</v>
      </c>
      <c r="L518" s="13">
        <f t="shared" si="96"/>
        <v>480</v>
      </c>
      <c r="M518" s="8" t="s">
        <v>52</v>
      </c>
      <c r="N518" s="2" t="s">
        <v>444</v>
      </c>
      <c r="O518" s="2" t="s">
        <v>1779</v>
      </c>
      <c r="P518" s="2" t="s">
        <v>63</v>
      </c>
      <c r="Q518" s="2" t="s">
        <v>63</v>
      </c>
      <c r="R518" s="2" t="s">
        <v>62</v>
      </c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2" t="s">
        <v>52</v>
      </c>
      <c r="AW518" s="2" t="s">
        <v>1835</v>
      </c>
      <c r="AX518" s="2" t="s">
        <v>52</v>
      </c>
      <c r="AY518" s="2" t="s">
        <v>52</v>
      </c>
    </row>
    <row r="519" spans="1:51" ht="30" customHeight="1">
      <c r="A519" s="8" t="s">
        <v>1781</v>
      </c>
      <c r="B519" s="8" t="s">
        <v>1836</v>
      </c>
      <c r="C519" s="8" t="s">
        <v>255</v>
      </c>
      <c r="D519" s="9">
        <v>1</v>
      </c>
      <c r="E519" s="12">
        <f>단가대비표!O91</f>
        <v>0</v>
      </c>
      <c r="F519" s="13">
        <f t="shared" si="92"/>
        <v>0</v>
      </c>
      <c r="G519" s="12">
        <f>단가대비표!P91</f>
        <v>20000</v>
      </c>
      <c r="H519" s="13">
        <f t="shared" si="93"/>
        <v>20000</v>
      </c>
      <c r="I519" s="12">
        <f>단가대비표!V91</f>
        <v>0</v>
      </c>
      <c r="J519" s="13">
        <f t="shared" si="94"/>
        <v>0</v>
      </c>
      <c r="K519" s="12">
        <f t="shared" si="95"/>
        <v>20000</v>
      </c>
      <c r="L519" s="13">
        <f t="shared" si="96"/>
        <v>20000</v>
      </c>
      <c r="M519" s="8" t="s">
        <v>52</v>
      </c>
      <c r="N519" s="2" t="s">
        <v>444</v>
      </c>
      <c r="O519" s="2" t="s">
        <v>1837</v>
      </c>
      <c r="P519" s="2" t="s">
        <v>63</v>
      </c>
      <c r="Q519" s="2" t="s">
        <v>63</v>
      </c>
      <c r="R519" s="2" t="s">
        <v>62</v>
      </c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2" t="s">
        <v>52</v>
      </c>
      <c r="AW519" s="2" t="s">
        <v>1838</v>
      </c>
      <c r="AX519" s="2" t="s">
        <v>52</v>
      </c>
      <c r="AY519" s="2" t="s">
        <v>52</v>
      </c>
    </row>
    <row r="520" spans="1:51" ht="30" customHeight="1">
      <c r="A520" s="8" t="s">
        <v>1785</v>
      </c>
      <c r="B520" s="8" t="s">
        <v>1839</v>
      </c>
      <c r="C520" s="8" t="s">
        <v>255</v>
      </c>
      <c r="D520" s="9">
        <v>1</v>
      </c>
      <c r="E520" s="12">
        <f>단가대비표!O92</f>
        <v>0</v>
      </c>
      <c r="F520" s="13">
        <f t="shared" si="92"/>
        <v>0</v>
      </c>
      <c r="G520" s="12">
        <f>단가대비표!P92</f>
        <v>2000</v>
      </c>
      <c r="H520" s="13">
        <f t="shared" si="93"/>
        <v>2000</v>
      </c>
      <c r="I520" s="12">
        <f>단가대비표!V92</f>
        <v>0</v>
      </c>
      <c r="J520" s="13">
        <f t="shared" si="94"/>
        <v>0</v>
      </c>
      <c r="K520" s="12">
        <f t="shared" si="95"/>
        <v>2000</v>
      </c>
      <c r="L520" s="13">
        <f t="shared" si="96"/>
        <v>2000</v>
      </c>
      <c r="M520" s="8" t="s">
        <v>52</v>
      </c>
      <c r="N520" s="2" t="s">
        <v>444</v>
      </c>
      <c r="O520" s="2" t="s">
        <v>1840</v>
      </c>
      <c r="P520" s="2" t="s">
        <v>63</v>
      </c>
      <c r="Q520" s="2" t="s">
        <v>63</v>
      </c>
      <c r="R520" s="2" t="s">
        <v>62</v>
      </c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2" t="s">
        <v>52</v>
      </c>
      <c r="AW520" s="2" t="s">
        <v>1841</v>
      </c>
      <c r="AX520" s="2" t="s">
        <v>52</v>
      </c>
      <c r="AY520" s="2" t="s">
        <v>52</v>
      </c>
    </row>
    <row r="521" spans="1:51" ht="30" customHeight="1">
      <c r="A521" s="8" t="s">
        <v>1817</v>
      </c>
      <c r="B521" s="8" t="s">
        <v>1818</v>
      </c>
      <c r="C521" s="8" t="s">
        <v>255</v>
      </c>
      <c r="D521" s="9">
        <v>2.4</v>
      </c>
      <c r="E521" s="12">
        <f>단가대비표!O94</f>
        <v>0</v>
      </c>
      <c r="F521" s="13">
        <f t="shared" si="92"/>
        <v>0</v>
      </c>
      <c r="G521" s="12">
        <f>단가대비표!P94</f>
        <v>500</v>
      </c>
      <c r="H521" s="13">
        <f t="shared" si="93"/>
        <v>1200</v>
      </c>
      <c r="I521" s="12">
        <f>단가대비표!V94</f>
        <v>0</v>
      </c>
      <c r="J521" s="13">
        <f t="shared" si="94"/>
        <v>0</v>
      </c>
      <c r="K521" s="12">
        <f t="shared" si="95"/>
        <v>500</v>
      </c>
      <c r="L521" s="13">
        <f t="shared" si="96"/>
        <v>1200</v>
      </c>
      <c r="M521" s="8" t="s">
        <v>52</v>
      </c>
      <c r="N521" s="2" t="s">
        <v>444</v>
      </c>
      <c r="O521" s="2" t="s">
        <v>1819</v>
      </c>
      <c r="P521" s="2" t="s">
        <v>63</v>
      </c>
      <c r="Q521" s="2" t="s">
        <v>63</v>
      </c>
      <c r="R521" s="2" t="s">
        <v>62</v>
      </c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2" t="s">
        <v>52</v>
      </c>
      <c r="AW521" s="2" t="s">
        <v>1842</v>
      </c>
      <c r="AX521" s="2" t="s">
        <v>52</v>
      </c>
      <c r="AY521" s="2" t="s">
        <v>52</v>
      </c>
    </row>
    <row r="522" spans="1:51" ht="30" customHeight="1">
      <c r="A522" s="8" t="s">
        <v>1792</v>
      </c>
      <c r="B522" s="8" t="s">
        <v>52</v>
      </c>
      <c r="C522" s="8" t="s">
        <v>255</v>
      </c>
      <c r="D522" s="9">
        <v>1</v>
      </c>
      <c r="E522" s="12">
        <f>단가대비표!O97</f>
        <v>0</v>
      </c>
      <c r="F522" s="13">
        <f t="shared" si="92"/>
        <v>0</v>
      </c>
      <c r="G522" s="12">
        <f>단가대비표!P97</f>
        <v>0</v>
      </c>
      <c r="H522" s="13">
        <f t="shared" si="93"/>
        <v>0</v>
      </c>
      <c r="I522" s="12">
        <f>단가대비표!V97</f>
        <v>500</v>
      </c>
      <c r="J522" s="13">
        <f t="shared" si="94"/>
        <v>500</v>
      </c>
      <c r="K522" s="12">
        <f t="shared" si="95"/>
        <v>500</v>
      </c>
      <c r="L522" s="13">
        <f t="shared" si="96"/>
        <v>500</v>
      </c>
      <c r="M522" s="8" t="s">
        <v>52</v>
      </c>
      <c r="N522" s="2" t="s">
        <v>444</v>
      </c>
      <c r="O522" s="2" t="s">
        <v>1821</v>
      </c>
      <c r="P522" s="2" t="s">
        <v>63</v>
      </c>
      <c r="Q522" s="2" t="s">
        <v>63</v>
      </c>
      <c r="R522" s="2" t="s">
        <v>62</v>
      </c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2" t="s">
        <v>52</v>
      </c>
      <c r="AW522" s="2" t="s">
        <v>1843</v>
      </c>
      <c r="AX522" s="2" t="s">
        <v>52</v>
      </c>
      <c r="AY522" s="2" t="s">
        <v>52</v>
      </c>
    </row>
    <row r="523" spans="1:51" ht="30" customHeight="1">
      <c r="A523" s="8" t="s">
        <v>1795</v>
      </c>
      <c r="B523" s="8" t="s">
        <v>1823</v>
      </c>
      <c r="C523" s="8" t="s">
        <v>255</v>
      </c>
      <c r="D523" s="9">
        <v>1</v>
      </c>
      <c r="E523" s="12">
        <f>단가대비표!O99</f>
        <v>0</v>
      </c>
      <c r="F523" s="13">
        <f t="shared" si="92"/>
        <v>0</v>
      </c>
      <c r="G523" s="12">
        <f>단가대비표!P99</f>
        <v>0</v>
      </c>
      <c r="H523" s="13">
        <f t="shared" si="93"/>
        <v>0</v>
      </c>
      <c r="I523" s="12">
        <f>단가대비표!V99</f>
        <v>500</v>
      </c>
      <c r="J523" s="13">
        <f t="shared" si="94"/>
        <v>500</v>
      </c>
      <c r="K523" s="12">
        <f t="shared" si="95"/>
        <v>500</v>
      </c>
      <c r="L523" s="13">
        <f t="shared" si="96"/>
        <v>500</v>
      </c>
      <c r="M523" s="8" t="s">
        <v>52</v>
      </c>
      <c r="N523" s="2" t="s">
        <v>444</v>
      </c>
      <c r="O523" s="2" t="s">
        <v>1824</v>
      </c>
      <c r="P523" s="2" t="s">
        <v>63</v>
      </c>
      <c r="Q523" s="2" t="s">
        <v>63</v>
      </c>
      <c r="R523" s="2" t="s">
        <v>62</v>
      </c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2" t="s">
        <v>52</v>
      </c>
      <c r="AW523" s="2" t="s">
        <v>1844</v>
      </c>
      <c r="AX523" s="2" t="s">
        <v>52</v>
      </c>
      <c r="AY523" s="2" t="s">
        <v>52</v>
      </c>
    </row>
    <row r="524" spans="1:51" ht="30" customHeight="1">
      <c r="A524" s="8" t="s">
        <v>995</v>
      </c>
      <c r="B524" s="8" t="s">
        <v>52</v>
      </c>
      <c r="C524" s="8" t="s">
        <v>52</v>
      </c>
      <c r="D524" s="9"/>
      <c r="E524" s="12"/>
      <c r="F524" s="13">
        <f>TRUNC(SUMIF(N513:N523, N512, F513:F523),0)</f>
        <v>37850</v>
      </c>
      <c r="G524" s="12"/>
      <c r="H524" s="13">
        <f>TRUNC(SUMIF(N513:N523, N512, H513:H523),0)</f>
        <v>23200</v>
      </c>
      <c r="I524" s="12"/>
      <c r="J524" s="13">
        <f>TRUNC(SUMIF(N513:N523, N512, J513:J523),0)</f>
        <v>1000</v>
      </c>
      <c r="K524" s="12"/>
      <c r="L524" s="13">
        <f>F524+H524+J524</f>
        <v>62050</v>
      </c>
      <c r="M524" s="8" t="s">
        <v>52</v>
      </c>
      <c r="N524" s="2" t="s">
        <v>118</v>
      </c>
      <c r="O524" s="2" t="s">
        <v>118</v>
      </c>
      <c r="P524" s="2" t="s">
        <v>52</v>
      </c>
      <c r="Q524" s="2" t="s">
        <v>52</v>
      </c>
      <c r="R524" s="2" t="s">
        <v>52</v>
      </c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2" t="s">
        <v>52</v>
      </c>
      <c r="AW524" s="2" t="s">
        <v>52</v>
      </c>
      <c r="AX524" s="2" t="s">
        <v>52</v>
      </c>
      <c r="AY524" s="2" t="s">
        <v>52</v>
      </c>
    </row>
    <row r="525" spans="1:51" ht="30" customHeight="1">
      <c r="A525" s="9"/>
      <c r="B525" s="9"/>
      <c r="C525" s="9"/>
      <c r="D525" s="9"/>
      <c r="E525" s="12"/>
      <c r="F525" s="13"/>
      <c r="G525" s="12"/>
      <c r="H525" s="13"/>
      <c r="I525" s="12"/>
      <c r="J525" s="13"/>
      <c r="K525" s="12"/>
      <c r="L525" s="13"/>
      <c r="M525" s="9"/>
    </row>
    <row r="526" spans="1:51" ht="30" customHeight="1">
      <c r="A526" s="32" t="s">
        <v>1845</v>
      </c>
      <c r="B526" s="32"/>
      <c r="C526" s="32"/>
      <c r="D526" s="32"/>
      <c r="E526" s="33"/>
      <c r="F526" s="34"/>
      <c r="G526" s="33"/>
      <c r="H526" s="34"/>
      <c r="I526" s="33"/>
      <c r="J526" s="34"/>
      <c r="K526" s="33"/>
      <c r="L526" s="34"/>
      <c r="M526" s="32"/>
      <c r="N526" s="1" t="s">
        <v>447</v>
      </c>
    </row>
    <row r="527" spans="1:51" ht="30" customHeight="1">
      <c r="A527" s="8" t="s">
        <v>1847</v>
      </c>
      <c r="B527" s="8" t="s">
        <v>446</v>
      </c>
      <c r="C527" s="8" t="s">
        <v>255</v>
      </c>
      <c r="D527" s="9">
        <v>1</v>
      </c>
      <c r="E527" s="12">
        <f>단가대비표!O78</f>
        <v>27000</v>
      </c>
      <c r="F527" s="13">
        <f t="shared" ref="F527:F537" si="97">TRUNC(E527*D527,1)</f>
        <v>27000</v>
      </c>
      <c r="G527" s="12">
        <f>단가대비표!P78</f>
        <v>0</v>
      </c>
      <c r="H527" s="13">
        <f t="shared" ref="H527:H537" si="98">TRUNC(G527*D527,1)</f>
        <v>0</v>
      </c>
      <c r="I527" s="12">
        <f>단가대비표!V78</f>
        <v>0</v>
      </c>
      <c r="J527" s="13">
        <f t="shared" ref="J527:J537" si="99">TRUNC(I527*D527,1)</f>
        <v>0</v>
      </c>
      <c r="K527" s="12">
        <f t="shared" ref="K527:K537" si="100">TRUNC(E527+G527+I527,1)</f>
        <v>27000</v>
      </c>
      <c r="L527" s="13">
        <f t="shared" ref="L527:L537" si="101">TRUNC(F527+H527+J527,1)</f>
        <v>27000</v>
      </c>
      <c r="M527" s="8" t="s">
        <v>52</v>
      </c>
      <c r="N527" s="2" t="s">
        <v>447</v>
      </c>
      <c r="O527" s="2" t="s">
        <v>1848</v>
      </c>
      <c r="P527" s="2" t="s">
        <v>63</v>
      </c>
      <c r="Q527" s="2" t="s">
        <v>63</v>
      </c>
      <c r="R527" s="2" t="s">
        <v>62</v>
      </c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2" t="s">
        <v>52</v>
      </c>
      <c r="AW527" s="2" t="s">
        <v>1849</v>
      </c>
      <c r="AX527" s="2" t="s">
        <v>52</v>
      </c>
      <c r="AY527" s="2" t="s">
        <v>52</v>
      </c>
    </row>
    <row r="528" spans="1:51" ht="30" customHeight="1">
      <c r="A528" s="8" t="s">
        <v>1765</v>
      </c>
      <c r="B528" s="8" t="s">
        <v>1804</v>
      </c>
      <c r="C528" s="8" t="s">
        <v>1758</v>
      </c>
      <c r="D528" s="9">
        <v>1.2</v>
      </c>
      <c r="E528" s="12">
        <f>단가대비표!O84</f>
        <v>1250</v>
      </c>
      <c r="F528" s="13">
        <f t="shared" si="97"/>
        <v>1500</v>
      </c>
      <c r="G528" s="12">
        <f>단가대비표!P84</f>
        <v>0</v>
      </c>
      <c r="H528" s="13">
        <f t="shared" si="98"/>
        <v>0</v>
      </c>
      <c r="I528" s="12">
        <f>단가대비표!V84</f>
        <v>0</v>
      </c>
      <c r="J528" s="13">
        <f t="shared" si="99"/>
        <v>0</v>
      </c>
      <c r="K528" s="12">
        <f t="shared" si="100"/>
        <v>1250</v>
      </c>
      <c r="L528" s="13">
        <f t="shared" si="101"/>
        <v>1500</v>
      </c>
      <c r="M528" s="8" t="s">
        <v>52</v>
      </c>
      <c r="N528" s="2" t="s">
        <v>447</v>
      </c>
      <c r="O528" s="2" t="s">
        <v>1805</v>
      </c>
      <c r="P528" s="2" t="s">
        <v>63</v>
      </c>
      <c r="Q528" s="2" t="s">
        <v>63</v>
      </c>
      <c r="R528" s="2" t="s">
        <v>62</v>
      </c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2" t="s">
        <v>52</v>
      </c>
      <c r="AW528" s="2" t="s">
        <v>1850</v>
      </c>
      <c r="AX528" s="2" t="s">
        <v>52</v>
      </c>
      <c r="AY528" s="2" t="s">
        <v>52</v>
      </c>
    </row>
    <row r="529" spans="1:51" ht="30" customHeight="1">
      <c r="A529" s="8" t="s">
        <v>1765</v>
      </c>
      <c r="B529" s="8" t="s">
        <v>1766</v>
      </c>
      <c r="C529" s="8" t="s">
        <v>1758</v>
      </c>
      <c r="D529" s="9">
        <v>1.3</v>
      </c>
      <c r="E529" s="12">
        <f>단가대비표!O83</f>
        <v>600</v>
      </c>
      <c r="F529" s="13">
        <f t="shared" si="97"/>
        <v>780</v>
      </c>
      <c r="G529" s="12">
        <f>단가대비표!P83</f>
        <v>0</v>
      </c>
      <c r="H529" s="13">
        <f t="shared" si="98"/>
        <v>0</v>
      </c>
      <c r="I529" s="12">
        <f>단가대비표!V83</f>
        <v>0</v>
      </c>
      <c r="J529" s="13">
        <f t="shared" si="99"/>
        <v>0</v>
      </c>
      <c r="K529" s="12">
        <f t="shared" si="100"/>
        <v>600</v>
      </c>
      <c r="L529" s="13">
        <f t="shared" si="101"/>
        <v>780</v>
      </c>
      <c r="M529" s="8" t="s">
        <v>52</v>
      </c>
      <c r="N529" s="2" t="s">
        <v>447</v>
      </c>
      <c r="O529" s="2" t="s">
        <v>1767</v>
      </c>
      <c r="P529" s="2" t="s">
        <v>63</v>
      </c>
      <c r="Q529" s="2" t="s">
        <v>63</v>
      </c>
      <c r="R529" s="2" t="s">
        <v>62</v>
      </c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2" t="s">
        <v>52</v>
      </c>
      <c r="AW529" s="2" t="s">
        <v>1851</v>
      </c>
      <c r="AX529" s="2" t="s">
        <v>52</v>
      </c>
      <c r="AY529" s="2" t="s">
        <v>52</v>
      </c>
    </row>
    <row r="530" spans="1:51" ht="30" customHeight="1">
      <c r="A530" s="8" t="s">
        <v>1769</v>
      </c>
      <c r="B530" s="8" t="s">
        <v>1770</v>
      </c>
      <c r="C530" s="8" t="s">
        <v>359</v>
      </c>
      <c r="D530" s="9">
        <v>1.3</v>
      </c>
      <c r="E530" s="12">
        <f>단가대비표!O85</f>
        <v>600</v>
      </c>
      <c r="F530" s="13">
        <f t="shared" si="97"/>
        <v>780</v>
      </c>
      <c r="G530" s="12">
        <f>단가대비표!P85</f>
        <v>0</v>
      </c>
      <c r="H530" s="13">
        <f t="shared" si="98"/>
        <v>0</v>
      </c>
      <c r="I530" s="12">
        <f>단가대비표!V85</f>
        <v>0</v>
      </c>
      <c r="J530" s="13">
        <f t="shared" si="99"/>
        <v>0</v>
      </c>
      <c r="K530" s="12">
        <f t="shared" si="100"/>
        <v>600</v>
      </c>
      <c r="L530" s="13">
        <f t="shared" si="101"/>
        <v>780</v>
      </c>
      <c r="M530" s="8" t="s">
        <v>52</v>
      </c>
      <c r="N530" s="2" t="s">
        <v>447</v>
      </c>
      <c r="O530" s="2" t="s">
        <v>1771</v>
      </c>
      <c r="P530" s="2" t="s">
        <v>63</v>
      </c>
      <c r="Q530" s="2" t="s">
        <v>63</v>
      </c>
      <c r="R530" s="2" t="s">
        <v>62</v>
      </c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2" t="s">
        <v>52</v>
      </c>
      <c r="AW530" s="2" t="s">
        <v>1852</v>
      </c>
      <c r="AX530" s="2" t="s">
        <v>52</v>
      </c>
      <c r="AY530" s="2" t="s">
        <v>52</v>
      </c>
    </row>
    <row r="531" spans="1:51" ht="30" customHeight="1">
      <c r="A531" s="8" t="s">
        <v>1773</v>
      </c>
      <c r="B531" s="8" t="s">
        <v>1774</v>
      </c>
      <c r="C531" s="8" t="s">
        <v>359</v>
      </c>
      <c r="D531" s="9">
        <v>0.5</v>
      </c>
      <c r="E531" s="12">
        <f>단가대비표!O86</f>
        <v>500</v>
      </c>
      <c r="F531" s="13">
        <f t="shared" si="97"/>
        <v>250</v>
      </c>
      <c r="G531" s="12">
        <f>단가대비표!P86</f>
        <v>0</v>
      </c>
      <c r="H531" s="13">
        <f t="shared" si="98"/>
        <v>0</v>
      </c>
      <c r="I531" s="12">
        <f>단가대비표!V86</f>
        <v>0</v>
      </c>
      <c r="J531" s="13">
        <f t="shared" si="99"/>
        <v>0</v>
      </c>
      <c r="K531" s="12">
        <f t="shared" si="100"/>
        <v>500</v>
      </c>
      <c r="L531" s="13">
        <f t="shared" si="101"/>
        <v>250</v>
      </c>
      <c r="M531" s="8" t="s">
        <v>52</v>
      </c>
      <c r="N531" s="2" t="s">
        <v>447</v>
      </c>
      <c r="O531" s="2" t="s">
        <v>1775</v>
      </c>
      <c r="P531" s="2" t="s">
        <v>63</v>
      </c>
      <c r="Q531" s="2" t="s">
        <v>63</v>
      </c>
      <c r="R531" s="2" t="s">
        <v>62</v>
      </c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2" t="s">
        <v>52</v>
      </c>
      <c r="AW531" s="2" t="s">
        <v>1853</v>
      </c>
      <c r="AX531" s="2" t="s">
        <v>52</v>
      </c>
      <c r="AY531" s="2" t="s">
        <v>52</v>
      </c>
    </row>
    <row r="532" spans="1:51" ht="30" customHeight="1">
      <c r="A532" s="8" t="s">
        <v>1777</v>
      </c>
      <c r="B532" s="8" t="s">
        <v>1778</v>
      </c>
      <c r="C532" s="8" t="s">
        <v>1758</v>
      </c>
      <c r="D532" s="9">
        <v>1.2</v>
      </c>
      <c r="E532" s="12">
        <f>단가대비표!O87</f>
        <v>200</v>
      </c>
      <c r="F532" s="13">
        <f t="shared" si="97"/>
        <v>240</v>
      </c>
      <c r="G532" s="12">
        <f>단가대비표!P87</f>
        <v>0</v>
      </c>
      <c r="H532" s="13">
        <f t="shared" si="98"/>
        <v>0</v>
      </c>
      <c r="I532" s="12">
        <f>단가대비표!V87</f>
        <v>0</v>
      </c>
      <c r="J532" s="13">
        <f t="shared" si="99"/>
        <v>0</v>
      </c>
      <c r="K532" s="12">
        <f t="shared" si="100"/>
        <v>200</v>
      </c>
      <c r="L532" s="13">
        <f t="shared" si="101"/>
        <v>240</v>
      </c>
      <c r="M532" s="8" t="s">
        <v>52</v>
      </c>
      <c r="N532" s="2" t="s">
        <v>447</v>
      </c>
      <c r="O532" s="2" t="s">
        <v>1779</v>
      </c>
      <c r="P532" s="2" t="s">
        <v>63</v>
      </c>
      <c r="Q532" s="2" t="s">
        <v>63</v>
      </c>
      <c r="R532" s="2" t="s">
        <v>62</v>
      </c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2" t="s">
        <v>52</v>
      </c>
      <c r="AW532" s="2" t="s">
        <v>1854</v>
      </c>
      <c r="AX532" s="2" t="s">
        <v>52</v>
      </c>
      <c r="AY532" s="2" t="s">
        <v>52</v>
      </c>
    </row>
    <row r="533" spans="1:51" ht="30" customHeight="1">
      <c r="A533" s="8" t="s">
        <v>1781</v>
      </c>
      <c r="B533" s="8" t="s">
        <v>1836</v>
      </c>
      <c r="C533" s="8" t="s">
        <v>255</v>
      </c>
      <c r="D533" s="9">
        <v>1</v>
      </c>
      <c r="E533" s="12">
        <f>단가대비표!O91</f>
        <v>0</v>
      </c>
      <c r="F533" s="13">
        <f t="shared" si="97"/>
        <v>0</v>
      </c>
      <c r="G533" s="12">
        <f>단가대비표!P91</f>
        <v>20000</v>
      </c>
      <c r="H533" s="13">
        <f t="shared" si="98"/>
        <v>20000</v>
      </c>
      <c r="I533" s="12">
        <f>단가대비표!V91</f>
        <v>0</v>
      </c>
      <c r="J533" s="13">
        <f t="shared" si="99"/>
        <v>0</v>
      </c>
      <c r="K533" s="12">
        <f t="shared" si="100"/>
        <v>20000</v>
      </c>
      <c r="L533" s="13">
        <f t="shared" si="101"/>
        <v>20000</v>
      </c>
      <c r="M533" s="8" t="s">
        <v>52</v>
      </c>
      <c r="N533" s="2" t="s">
        <v>447</v>
      </c>
      <c r="O533" s="2" t="s">
        <v>1837</v>
      </c>
      <c r="P533" s="2" t="s">
        <v>63</v>
      </c>
      <c r="Q533" s="2" t="s">
        <v>63</v>
      </c>
      <c r="R533" s="2" t="s">
        <v>62</v>
      </c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2" t="s">
        <v>52</v>
      </c>
      <c r="AW533" s="2" t="s">
        <v>1855</v>
      </c>
      <c r="AX533" s="2" t="s">
        <v>52</v>
      </c>
      <c r="AY533" s="2" t="s">
        <v>52</v>
      </c>
    </row>
    <row r="534" spans="1:51" ht="30" customHeight="1">
      <c r="A534" s="8" t="s">
        <v>1785</v>
      </c>
      <c r="B534" s="8" t="s">
        <v>1839</v>
      </c>
      <c r="C534" s="8" t="s">
        <v>255</v>
      </c>
      <c r="D534" s="9">
        <v>1</v>
      </c>
      <c r="E534" s="12">
        <f>단가대비표!O92</f>
        <v>0</v>
      </c>
      <c r="F534" s="13">
        <f t="shared" si="97"/>
        <v>0</v>
      </c>
      <c r="G534" s="12">
        <f>단가대비표!P92</f>
        <v>2000</v>
      </c>
      <c r="H534" s="13">
        <f t="shared" si="98"/>
        <v>2000</v>
      </c>
      <c r="I534" s="12">
        <f>단가대비표!V92</f>
        <v>0</v>
      </c>
      <c r="J534" s="13">
        <f t="shared" si="99"/>
        <v>0</v>
      </c>
      <c r="K534" s="12">
        <f t="shared" si="100"/>
        <v>2000</v>
      </c>
      <c r="L534" s="13">
        <f t="shared" si="101"/>
        <v>2000</v>
      </c>
      <c r="M534" s="8" t="s">
        <v>52</v>
      </c>
      <c r="N534" s="2" t="s">
        <v>447</v>
      </c>
      <c r="O534" s="2" t="s">
        <v>1840</v>
      </c>
      <c r="P534" s="2" t="s">
        <v>63</v>
      </c>
      <c r="Q534" s="2" t="s">
        <v>63</v>
      </c>
      <c r="R534" s="2" t="s">
        <v>62</v>
      </c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2" t="s">
        <v>52</v>
      </c>
      <c r="AW534" s="2" t="s">
        <v>1856</v>
      </c>
      <c r="AX534" s="2" t="s">
        <v>52</v>
      </c>
      <c r="AY534" s="2" t="s">
        <v>52</v>
      </c>
    </row>
    <row r="535" spans="1:51" ht="30" customHeight="1">
      <c r="A535" s="8" t="s">
        <v>1817</v>
      </c>
      <c r="B535" s="8" t="s">
        <v>1818</v>
      </c>
      <c r="C535" s="8" t="s">
        <v>255</v>
      </c>
      <c r="D535" s="9">
        <v>1.2</v>
      </c>
      <c r="E535" s="12">
        <f>단가대비표!O94</f>
        <v>0</v>
      </c>
      <c r="F535" s="13">
        <f t="shared" si="97"/>
        <v>0</v>
      </c>
      <c r="G535" s="12">
        <f>단가대비표!P94</f>
        <v>500</v>
      </c>
      <c r="H535" s="13">
        <f t="shared" si="98"/>
        <v>600</v>
      </c>
      <c r="I535" s="12">
        <f>단가대비표!V94</f>
        <v>0</v>
      </c>
      <c r="J535" s="13">
        <f t="shared" si="99"/>
        <v>0</v>
      </c>
      <c r="K535" s="12">
        <f t="shared" si="100"/>
        <v>500</v>
      </c>
      <c r="L535" s="13">
        <f t="shared" si="101"/>
        <v>600</v>
      </c>
      <c r="M535" s="8" t="s">
        <v>52</v>
      </c>
      <c r="N535" s="2" t="s">
        <v>447</v>
      </c>
      <c r="O535" s="2" t="s">
        <v>1819</v>
      </c>
      <c r="P535" s="2" t="s">
        <v>63</v>
      </c>
      <c r="Q535" s="2" t="s">
        <v>63</v>
      </c>
      <c r="R535" s="2" t="s">
        <v>62</v>
      </c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2" t="s">
        <v>52</v>
      </c>
      <c r="AW535" s="2" t="s">
        <v>1857</v>
      </c>
      <c r="AX535" s="2" t="s">
        <v>52</v>
      </c>
      <c r="AY535" s="2" t="s">
        <v>52</v>
      </c>
    </row>
    <row r="536" spans="1:51" ht="30" customHeight="1">
      <c r="A536" s="8" t="s">
        <v>1792</v>
      </c>
      <c r="B536" s="8" t="s">
        <v>52</v>
      </c>
      <c r="C536" s="8" t="s">
        <v>255</v>
      </c>
      <c r="D536" s="9">
        <v>1</v>
      </c>
      <c r="E536" s="12">
        <f>단가대비표!O97</f>
        <v>0</v>
      </c>
      <c r="F536" s="13">
        <f t="shared" si="97"/>
        <v>0</v>
      </c>
      <c r="G536" s="12">
        <f>단가대비표!P97</f>
        <v>0</v>
      </c>
      <c r="H536" s="13">
        <f t="shared" si="98"/>
        <v>0</v>
      </c>
      <c r="I536" s="12">
        <f>단가대비표!V97</f>
        <v>500</v>
      </c>
      <c r="J536" s="13">
        <f t="shared" si="99"/>
        <v>500</v>
      </c>
      <c r="K536" s="12">
        <f t="shared" si="100"/>
        <v>500</v>
      </c>
      <c r="L536" s="13">
        <f t="shared" si="101"/>
        <v>500</v>
      </c>
      <c r="M536" s="8" t="s">
        <v>52</v>
      </c>
      <c r="N536" s="2" t="s">
        <v>447</v>
      </c>
      <c r="O536" s="2" t="s">
        <v>1821</v>
      </c>
      <c r="P536" s="2" t="s">
        <v>63</v>
      </c>
      <c r="Q536" s="2" t="s">
        <v>63</v>
      </c>
      <c r="R536" s="2" t="s">
        <v>62</v>
      </c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2" t="s">
        <v>52</v>
      </c>
      <c r="AW536" s="2" t="s">
        <v>1858</v>
      </c>
      <c r="AX536" s="2" t="s">
        <v>52</v>
      </c>
      <c r="AY536" s="2" t="s">
        <v>52</v>
      </c>
    </row>
    <row r="537" spans="1:51" ht="30" customHeight="1">
      <c r="A537" s="8" t="s">
        <v>1795</v>
      </c>
      <c r="B537" s="8" t="s">
        <v>1823</v>
      </c>
      <c r="C537" s="8" t="s">
        <v>255</v>
      </c>
      <c r="D537" s="9">
        <v>1</v>
      </c>
      <c r="E537" s="12">
        <f>단가대비표!O99</f>
        <v>0</v>
      </c>
      <c r="F537" s="13">
        <f t="shared" si="97"/>
        <v>0</v>
      </c>
      <c r="G537" s="12">
        <f>단가대비표!P99</f>
        <v>0</v>
      </c>
      <c r="H537" s="13">
        <f t="shared" si="98"/>
        <v>0</v>
      </c>
      <c r="I537" s="12">
        <f>단가대비표!V99</f>
        <v>500</v>
      </c>
      <c r="J537" s="13">
        <f t="shared" si="99"/>
        <v>500</v>
      </c>
      <c r="K537" s="12">
        <f t="shared" si="100"/>
        <v>500</v>
      </c>
      <c r="L537" s="13">
        <f t="shared" si="101"/>
        <v>500</v>
      </c>
      <c r="M537" s="8" t="s">
        <v>52</v>
      </c>
      <c r="N537" s="2" t="s">
        <v>447</v>
      </c>
      <c r="O537" s="2" t="s">
        <v>1824</v>
      </c>
      <c r="P537" s="2" t="s">
        <v>63</v>
      </c>
      <c r="Q537" s="2" t="s">
        <v>63</v>
      </c>
      <c r="R537" s="2" t="s">
        <v>62</v>
      </c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2" t="s">
        <v>52</v>
      </c>
      <c r="AW537" s="2" t="s">
        <v>1859</v>
      </c>
      <c r="AX537" s="2" t="s">
        <v>52</v>
      </c>
      <c r="AY537" s="2" t="s">
        <v>52</v>
      </c>
    </row>
    <row r="538" spans="1:51" ht="30" customHeight="1">
      <c r="A538" s="8" t="s">
        <v>995</v>
      </c>
      <c r="B538" s="8" t="s">
        <v>52</v>
      </c>
      <c r="C538" s="8" t="s">
        <v>52</v>
      </c>
      <c r="D538" s="9"/>
      <c r="E538" s="12"/>
      <c r="F538" s="13">
        <f>TRUNC(SUMIF(N527:N537, N526, F527:F537),0)</f>
        <v>30550</v>
      </c>
      <c r="G538" s="12"/>
      <c r="H538" s="13">
        <f>TRUNC(SUMIF(N527:N537, N526, H527:H537),0)</f>
        <v>22600</v>
      </c>
      <c r="I538" s="12"/>
      <c r="J538" s="13">
        <f>TRUNC(SUMIF(N527:N537, N526, J527:J537),0)</f>
        <v>1000</v>
      </c>
      <c r="K538" s="12"/>
      <c r="L538" s="13">
        <f>F538+H538+J538</f>
        <v>54150</v>
      </c>
      <c r="M538" s="8" t="s">
        <v>52</v>
      </c>
      <c r="N538" s="2" t="s">
        <v>118</v>
      </c>
      <c r="O538" s="2" t="s">
        <v>118</v>
      </c>
      <c r="P538" s="2" t="s">
        <v>52</v>
      </c>
      <c r="Q538" s="2" t="s">
        <v>52</v>
      </c>
      <c r="R538" s="2" t="s">
        <v>52</v>
      </c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2" t="s">
        <v>52</v>
      </c>
      <c r="AW538" s="2" t="s">
        <v>52</v>
      </c>
      <c r="AX538" s="2" t="s">
        <v>52</v>
      </c>
      <c r="AY538" s="2" t="s">
        <v>52</v>
      </c>
    </row>
    <row r="539" spans="1:51" ht="30" customHeight="1">
      <c r="A539" s="9"/>
      <c r="B539" s="9"/>
      <c r="C539" s="9"/>
      <c r="D539" s="9"/>
      <c r="E539" s="12"/>
      <c r="F539" s="13"/>
      <c r="G539" s="12"/>
      <c r="H539" s="13"/>
      <c r="I539" s="12"/>
      <c r="J539" s="13"/>
      <c r="K539" s="12"/>
      <c r="L539" s="13"/>
      <c r="M539" s="9"/>
    </row>
    <row r="540" spans="1:51" ht="30" customHeight="1">
      <c r="A540" s="32" t="s">
        <v>1860</v>
      </c>
      <c r="B540" s="32"/>
      <c r="C540" s="32"/>
      <c r="D540" s="32"/>
      <c r="E540" s="33"/>
      <c r="F540" s="34"/>
      <c r="G540" s="33"/>
      <c r="H540" s="34"/>
      <c r="I540" s="33"/>
      <c r="J540" s="34"/>
      <c r="K540" s="33"/>
      <c r="L540" s="34"/>
      <c r="M540" s="32"/>
      <c r="N540" s="1" t="s">
        <v>451</v>
      </c>
    </row>
    <row r="541" spans="1:51" ht="30" customHeight="1">
      <c r="A541" s="8" t="s">
        <v>1862</v>
      </c>
      <c r="B541" s="8" t="s">
        <v>1863</v>
      </c>
      <c r="C541" s="8" t="s">
        <v>255</v>
      </c>
      <c r="D541" s="9">
        <v>2.927</v>
      </c>
      <c r="E541" s="12">
        <f>단가대비표!O263</f>
        <v>2280</v>
      </c>
      <c r="F541" s="13">
        <f>TRUNC(E541*D541,1)</f>
        <v>6673.5</v>
      </c>
      <c r="G541" s="12">
        <f>단가대비표!P263</f>
        <v>0</v>
      </c>
      <c r="H541" s="13">
        <f>TRUNC(G541*D541,1)</f>
        <v>0</v>
      </c>
      <c r="I541" s="12">
        <f>단가대비표!V263</f>
        <v>0</v>
      </c>
      <c r="J541" s="13">
        <f>TRUNC(I541*D541,1)</f>
        <v>0</v>
      </c>
      <c r="K541" s="12">
        <f>TRUNC(E541+G541+I541,1)</f>
        <v>2280</v>
      </c>
      <c r="L541" s="13">
        <f>TRUNC(F541+H541+J541,1)</f>
        <v>6673.5</v>
      </c>
      <c r="M541" s="8" t="s">
        <v>52</v>
      </c>
      <c r="N541" s="2" t="s">
        <v>451</v>
      </c>
      <c r="O541" s="2" t="s">
        <v>1864</v>
      </c>
      <c r="P541" s="2" t="s">
        <v>63</v>
      </c>
      <c r="Q541" s="2" t="s">
        <v>63</v>
      </c>
      <c r="R541" s="2" t="s">
        <v>62</v>
      </c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2" t="s">
        <v>52</v>
      </c>
      <c r="AW541" s="2" t="s">
        <v>1865</v>
      </c>
      <c r="AX541" s="2" t="s">
        <v>52</v>
      </c>
      <c r="AY541" s="2" t="s">
        <v>52</v>
      </c>
    </row>
    <row r="542" spans="1:51" ht="30" customHeight="1">
      <c r="A542" s="8" t="s">
        <v>1866</v>
      </c>
      <c r="B542" s="8" t="s">
        <v>52</v>
      </c>
      <c r="C542" s="8" t="s">
        <v>203</v>
      </c>
      <c r="D542" s="9">
        <v>6.6109999999999997E-3</v>
      </c>
      <c r="E542" s="12">
        <f>일위대가목록!E229</f>
        <v>0</v>
      </c>
      <c r="F542" s="13">
        <f>TRUNC(E542*D542,1)</f>
        <v>0</v>
      </c>
      <c r="G542" s="12">
        <f>일위대가목록!F229</f>
        <v>390033</v>
      </c>
      <c r="H542" s="13">
        <f>TRUNC(G542*D542,1)</f>
        <v>2578.5</v>
      </c>
      <c r="I542" s="12">
        <f>일위대가목록!G229</f>
        <v>0</v>
      </c>
      <c r="J542" s="13">
        <f>TRUNC(I542*D542,1)</f>
        <v>0</v>
      </c>
      <c r="K542" s="12">
        <f>TRUNC(E542+G542+I542,1)</f>
        <v>390033</v>
      </c>
      <c r="L542" s="13">
        <f>TRUNC(F542+H542+J542,1)</f>
        <v>2578.5</v>
      </c>
      <c r="M542" s="8" t="s">
        <v>52</v>
      </c>
      <c r="N542" s="2" t="s">
        <v>451</v>
      </c>
      <c r="O542" s="2" t="s">
        <v>1867</v>
      </c>
      <c r="P542" s="2" t="s">
        <v>62</v>
      </c>
      <c r="Q542" s="2" t="s">
        <v>63</v>
      </c>
      <c r="R542" s="2" t="s">
        <v>63</v>
      </c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2" t="s">
        <v>52</v>
      </c>
      <c r="AW542" s="2" t="s">
        <v>1868</v>
      </c>
      <c r="AX542" s="2" t="s">
        <v>52</v>
      </c>
      <c r="AY542" s="2" t="s">
        <v>52</v>
      </c>
    </row>
    <row r="543" spans="1:51" ht="30" customHeight="1">
      <c r="A543" s="8" t="s">
        <v>995</v>
      </c>
      <c r="B543" s="8" t="s">
        <v>52</v>
      </c>
      <c r="C543" s="8" t="s">
        <v>52</v>
      </c>
      <c r="D543" s="9"/>
      <c r="E543" s="12"/>
      <c r="F543" s="13">
        <f>TRUNC(SUMIF(N541:N542, N540, F541:F542),0)</f>
        <v>6673</v>
      </c>
      <c r="G543" s="12"/>
      <c r="H543" s="13">
        <f>TRUNC(SUMIF(N541:N542, N540, H541:H542),0)</f>
        <v>2578</v>
      </c>
      <c r="I543" s="12"/>
      <c r="J543" s="13">
        <f>TRUNC(SUMIF(N541:N542, N540, J541:J542),0)</f>
        <v>0</v>
      </c>
      <c r="K543" s="12"/>
      <c r="L543" s="13">
        <f>F543+H543+J543</f>
        <v>9251</v>
      </c>
      <c r="M543" s="8" t="s">
        <v>52</v>
      </c>
      <c r="N543" s="2" t="s">
        <v>118</v>
      </c>
      <c r="O543" s="2" t="s">
        <v>118</v>
      </c>
      <c r="P543" s="2" t="s">
        <v>52</v>
      </c>
      <c r="Q543" s="2" t="s">
        <v>52</v>
      </c>
      <c r="R543" s="2" t="s">
        <v>52</v>
      </c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2" t="s">
        <v>52</v>
      </c>
      <c r="AW543" s="2" t="s">
        <v>52</v>
      </c>
      <c r="AX543" s="2" t="s">
        <v>52</v>
      </c>
      <c r="AY543" s="2" t="s">
        <v>52</v>
      </c>
    </row>
    <row r="544" spans="1:51" ht="30" customHeight="1">
      <c r="A544" s="9"/>
      <c r="B544" s="9"/>
      <c r="C544" s="9"/>
      <c r="D544" s="9"/>
      <c r="E544" s="12"/>
      <c r="F544" s="13"/>
      <c r="G544" s="12"/>
      <c r="H544" s="13"/>
      <c r="I544" s="12"/>
      <c r="J544" s="13"/>
      <c r="K544" s="12"/>
      <c r="L544" s="13"/>
      <c r="M544" s="9"/>
    </row>
    <row r="545" spans="1:51" ht="30" customHeight="1">
      <c r="A545" s="32" t="s">
        <v>1869</v>
      </c>
      <c r="B545" s="32"/>
      <c r="C545" s="32"/>
      <c r="D545" s="32"/>
      <c r="E545" s="33"/>
      <c r="F545" s="34"/>
      <c r="G545" s="33"/>
      <c r="H545" s="34"/>
      <c r="I545" s="33"/>
      <c r="J545" s="34"/>
      <c r="K545" s="33"/>
      <c r="L545" s="34"/>
      <c r="M545" s="32"/>
      <c r="N545" s="1" t="s">
        <v>455</v>
      </c>
    </row>
    <row r="546" spans="1:51" ht="30" customHeight="1">
      <c r="A546" s="8" t="s">
        <v>1565</v>
      </c>
      <c r="B546" s="8" t="s">
        <v>1566</v>
      </c>
      <c r="C546" s="8" t="s">
        <v>221</v>
      </c>
      <c r="D546" s="9">
        <v>5.7569999999999997</v>
      </c>
      <c r="E546" s="12">
        <f>단가대비표!O60</f>
        <v>2600</v>
      </c>
      <c r="F546" s="13">
        <f>TRUNC(E546*D546,1)</f>
        <v>14968.2</v>
      </c>
      <c r="G546" s="12">
        <f>단가대비표!P60</f>
        <v>0</v>
      </c>
      <c r="H546" s="13">
        <f>TRUNC(G546*D546,1)</f>
        <v>0</v>
      </c>
      <c r="I546" s="12">
        <f>단가대비표!V60</f>
        <v>0</v>
      </c>
      <c r="J546" s="13">
        <f>TRUNC(I546*D546,1)</f>
        <v>0</v>
      </c>
      <c r="K546" s="12">
        <f t="shared" ref="K546:L549" si="102">TRUNC(E546+G546+I546,1)</f>
        <v>2600</v>
      </c>
      <c r="L546" s="13">
        <f t="shared" si="102"/>
        <v>14968.2</v>
      </c>
      <c r="M546" s="8" t="s">
        <v>52</v>
      </c>
      <c r="N546" s="2" t="s">
        <v>455</v>
      </c>
      <c r="O546" s="2" t="s">
        <v>1567</v>
      </c>
      <c r="P546" s="2" t="s">
        <v>63</v>
      </c>
      <c r="Q546" s="2" t="s">
        <v>63</v>
      </c>
      <c r="R546" s="2" t="s">
        <v>62</v>
      </c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2" t="s">
        <v>52</v>
      </c>
      <c r="AW546" s="2" t="s">
        <v>1871</v>
      </c>
      <c r="AX546" s="2" t="s">
        <v>52</v>
      </c>
      <c r="AY546" s="2" t="s">
        <v>52</v>
      </c>
    </row>
    <row r="547" spans="1:51" ht="30" customHeight="1">
      <c r="A547" s="8" t="s">
        <v>1872</v>
      </c>
      <c r="B547" s="8" t="s">
        <v>1873</v>
      </c>
      <c r="C547" s="8" t="s">
        <v>221</v>
      </c>
      <c r="D547" s="9">
        <v>5.5199999999999999E-2</v>
      </c>
      <c r="E547" s="12">
        <f>단가대비표!O56</f>
        <v>751</v>
      </c>
      <c r="F547" s="13">
        <f>TRUNC(E547*D547,1)</f>
        <v>41.4</v>
      </c>
      <c r="G547" s="12">
        <f>단가대비표!P56</f>
        <v>0</v>
      </c>
      <c r="H547" s="13">
        <f>TRUNC(G547*D547,1)</f>
        <v>0</v>
      </c>
      <c r="I547" s="12">
        <f>단가대비표!V56</f>
        <v>0</v>
      </c>
      <c r="J547" s="13">
        <f>TRUNC(I547*D547,1)</f>
        <v>0</v>
      </c>
      <c r="K547" s="12">
        <f t="shared" si="102"/>
        <v>751</v>
      </c>
      <c r="L547" s="13">
        <f t="shared" si="102"/>
        <v>41.4</v>
      </c>
      <c r="M547" s="8" t="s">
        <v>52</v>
      </c>
      <c r="N547" s="2" t="s">
        <v>455</v>
      </c>
      <c r="O547" s="2" t="s">
        <v>1874</v>
      </c>
      <c r="P547" s="2" t="s">
        <v>63</v>
      </c>
      <c r="Q547" s="2" t="s">
        <v>63</v>
      </c>
      <c r="R547" s="2" t="s">
        <v>62</v>
      </c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2" t="s">
        <v>52</v>
      </c>
      <c r="AW547" s="2" t="s">
        <v>1875</v>
      </c>
      <c r="AX547" s="2" t="s">
        <v>52</v>
      </c>
      <c r="AY547" s="2" t="s">
        <v>52</v>
      </c>
    </row>
    <row r="548" spans="1:51" ht="30" customHeight="1">
      <c r="A548" s="8" t="s">
        <v>1876</v>
      </c>
      <c r="B548" s="8" t="s">
        <v>1570</v>
      </c>
      <c r="C548" s="8" t="s">
        <v>221</v>
      </c>
      <c r="D548" s="9">
        <v>5.234</v>
      </c>
      <c r="E548" s="12">
        <f>일위대가목록!E230</f>
        <v>363</v>
      </c>
      <c r="F548" s="13">
        <f>TRUNC(E548*D548,1)</f>
        <v>1899.9</v>
      </c>
      <c r="G548" s="12">
        <f>일위대가목록!F230</f>
        <v>5261</v>
      </c>
      <c r="H548" s="13">
        <f>TRUNC(G548*D548,1)</f>
        <v>27536</v>
      </c>
      <c r="I548" s="12">
        <f>일위대가목록!G230</f>
        <v>13</v>
      </c>
      <c r="J548" s="13">
        <f>TRUNC(I548*D548,1)</f>
        <v>68</v>
      </c>
      <c r="K548" s="12">
        <f t="shared" si="102"/>
        <v>5637</v>
      </c>
      <c r="L548" s="13">
        <f t="shared" si="102"/>
        <v>29503.9</v>
      </c>
      <c r="M548" s="8" t="s">
        <v>52</v>
      </c>
      <c r="N548" s="2" t="s">
        <v>455</v>
      </c>
      <c r="O548" s="2" t="s">
        <v>1877</v>
      </c>
      <c r="P548" s="2" t="s">
        <v>62</v>
      </c>
      <c r="Q548" s="2" t="s">
        <v>63</v>
      </c>
      <c r="R548" s="2" t="s">
        <v>63</v>
      </c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2" t="s">
        <v>52</v>
      </c>
      <c r="AW548" s="2" t="s">
        <v>1878</v>
      </c>
      <c r="AX548" s="2" t="s">
        <v>52</v>
      </c>
      <c r="AY548" s="2" t="s">
        <v>52</v>
      </c>
    </row>
    <row r="549" spans="1:51" ht="30" customHeight="1">
      <c r="A549" s="8" t="s">
        <v>1879</v>
      </c>
      <c r="B549" s="8" t="s">
        <v>1570</v>
      </c>
      <c r="C549" s="8" t="s">
        <v>221</v>
      </c>
      <c r="D549" s="9">
        <v>5.0200000000000002E-2</v>
      </c>
      <c r="E549" s="12">
        <f>일위대가목록!E231</f>
        <v>243</v>
      </c>
      <c r="F549" s="13">
        <f>TRUNC(E549*D549,1)</f>
        <v>12.1</v>
      </c>
      <c r="G549" s="12">
        <f>일위대가목록!F231</f>
        <v>5261</v>
      </c>
      <c r="H549" s="13">
        <f>TRUNC(G549*D549,1)</f>
        <v>264.10000000000002</v>
      </c>
      <c r="I549" s="12">
        <f>일위대가목록!G231</f>
        <v>13</v>
      </c>
      <c r="J549" s="13">
        <f>TRUNC(I549*D549,1)</f>
        <v>0.6</v>
      </c>
      <c r="K549" s="12">
        <f t="shared" si="102"/>
        <v>5517</v>
      </c>
      <c r="L549" s="13">
        <f t="shared" si="102"/>
        <v>276.8</v>
      </c>
      <c r="M549" s="8" t="s">
        <v>52</v>
      </c>
      <c r="N549" s="2" t="s">
        <v>455</v>
      </c>
      <c r="O549" s="2" t="s">
        <v>1880</v>
      </c>
      <c r="P549" s="2" t="s">
        <v>62</v>
      </c>
      <c r="Q549" s="2" t="s">
        <v>63</v>
      </c>
      <c r="R549" s="2" t="s">
        <v>63</v>
      </c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2" t="s">
        <v>52</v>
      </c>
      <c r="AW549" s="2" t="s">
        <v>1881</v>
      </c>
      <c r="AX549" s="2" t="s">
        <v>52</v>
      </c>
      <c r="AY549" s="2" t="s">
        <v>52</v>
      </c>
    </row>
    <row r="550" spans="1:51" ht="30" customHeight="1">
      <c r="A550" s="8" t="s">
        <v>995</v>
      </c>
      <c r="B550" s="8" t="s">
        <v>52</v>
      </c>
      <c r="C550" s="8" t="s">
        <v>52</v>
      </c>
      <c r="D550" s="9"/>
      <c r="E550" s="12"/>
      <c r="F550" s="13">
        <f>TRUNC(SUMIF(N546:N549, N545, F546:F549),0)</f>
        <v>16921</v>
      </c>
      <c r="G550" s="12"/>
      <c r="H550" s="13">
        <f>TRUNC(SUMIF(N546:N549, N545, H546:H549),0)</f>
        <v>27800</v>
      </c>
      <c r="I550" s="12"/>
      <c r="J550" s="13">
        <f>TRUNC(SUMIF(N546:N549, N545, J546:J549),0)</f>
        <v>68</v>
      </c>
      <c r="K550" s="12"/>
      <c r="L550" s="13">
        <f>F550+H550+J550</f>
        <v>44789</v>
      </c>
      <c r="M550" s="8" t="s">
        <v>52</v>
      </c>
      <c r="N550" s="2" t="s">
        <v>118</v>
      </c>
      <c r="O550" s="2" t="s">
        <v>118</v>
      </c>
      <c r="P550" s="2" t="s">
        <v>52</v>
      </c>
      <c r="Q550" s="2" t="s">
        <v>52</v>
      </c>
      <c r="R550" s="2" t="s">
        <v>52</v>
      </c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2" t="s">
        <v>52</v>
      </c>
      <c r="AW550" s="2" t="s">
        <v>52</v>
      </c>
      <c r="AX550" s="2" t="s">
        <v>52</v>
      </c>
      <c r="AY550" s="2" t="s">
        <v>52</v>
      </c>
    </row>
    <row r="551" spans="1:51" ht="30" customHeight="1">
      <c r="A551" s="9"/>
      <c r="B551" s="9"/>
      <c r="C551" s="9"/>
      <c r="D551" s="9"/>
      <c r="E551" s="12"/>
      <c r="F551" s="13"/>
      <c r="G551" s="12"/>
      <c r="H551" s="13"/>
      <c r="I551" s="12"/>
      <c r="J551" s="13"/>
      <c r="K551" s="12"/>
      <c r="L551" s="13"/>
      <c r="M551" s="9"/>
    </row>
    <row r="552" spans="1:51" ht="30" customHeight="1">
      <c r="A552" s="32" t="s">
        <v>1882</v>
      </c>
      <c r="B552" s="32"/>
      <c r="C552" s="32"/>
      <c r="D552" s="32"/>
      <c r="E552" s="33"/>
      <c r="F552" s="34"/>
      <c r="G552" s="33"/>
      <c r="H552" s="34"/>
      <c r="I552" s="33"/>
      <c r="J552" s="34"/>
      <c r="K552" s="33"/>
      <c r="L552" s="34"/>
      <c r="M552" s="32"/>
      <c r="N552" s="1" t="s">
        <v>458</v>
      </c>
    </row>
    <row r="553" spans="1:51" ht="30" customHeight="1">
      <c r="A553" s="8" t="s">
        <v>1565</v>
      </c>
      <c r="B553" s="8" t="s">
        <v>1566</v>
      </c>
      <c r="C553" s="8" t="s">
        <v>221</v>
      </c>
      <c r="D553" s="9">
        <v>1.1121000000000001</v>
      </c>
      <c r="E553" s="12">
        <f>단가대비표!O60</f>
        <v>2600</v>
      </c>
      <c r="F553" s="13">
        <f t="shared" ref="F553:F559" si="103">TRUNC(E553*D553,1)</f>
        <v>2891.4</v>
      </c>
      <c r="G553" s="12">
        <f>단가대비표!P60</f>
        <v>0</v>
      </c>
      <c r="H553" s="13">
        <f t="shared" ref="H553:H559" si="104">TRUNC(G553*D553,1)</f>
        <v>0</v>
      </c>
      <c r="I553" s="12">
        <f>단가대비표!V60</f>
        <v>0</v>
      </c>
      <c r="J553" s="13">
        <f t="shared" ref="J553:J559" si="105">TRUNC(I553*D553,1)</f>
        <v>0</v>
      </c>
      <c r="K553" s="12">
        <f t="shared" ref="K553:L559" si="106">TRUNC(E553+G553+I553,1)</f>
        <v>2600</v>
      </c>
      <c r="L553" s="13">
        <f t="shared" si="106"/>
        <v>2891.4</v>
      </c>
      <c r="M553" s="8" t="s">
        <v>52</v>
      </c>
      <c r="N553" s="2" t="s">
        <v>458</v>
      </c>
      <c r="O553" s="2" t="s">
        <v>1567</v>
      </c>
      <c r="P553" s="2" t="s">
        <v>63</v>
      </c>
      <c r="Q553" s="2" t="s">
        <v>63</v>
      </c>
      <c r="R553" s="2" t="s">
        <v>62</v>
      </c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2" t="s">
        <v>52</v>
      </c>
      <c r="AW553" s="2" t="s">
        <v>1884</v>
      </c>
      <c r="AX553" s="2" t="s">
        <v>52</v>
      </c>
      <c r="AY553" s="2" t="s">
        <v>52</v>
      </c>
    </row>
    <row r="554" spans="1:51" ht="30" customHeight="1">
      <c r="A554" s="8" t="s">
        <v>1872</v>
      </c>
      <c r="B554" s="8" t="s">
        <v>1885</v>
      </c>
      <c r="C554" s="8" t="s">
        <v>221</v>
      </c>
      <c r="D554" s="9">
        <v>2.5817999999999999</v>
      </c>
      <c r="E554" s="12">
        <f>단가대비표!O57</f>
        <v>779</v>
      </c>
      <c r="F554" s="13">
        <f t="shared" si="103"/>
        <v>2011.2</v>
      </c>
      <c r="G554" s="12">
        <f>단가대비표!P57</f>
        <v>0</v>
      </c>
      <c r="H554" s="13">
        <f t="shared" si="104"/>
        <v>0</v>
      </c>
      <c r="I554" s="12">
        <f>단가대비표!V57</f>
        <v>0</v>
      </c>
      <c r="J554" s="13">
        <f t="shared" si="105"/>
        <v>0</v>
      </c>
      <c r="K554" s="12">
        <f t="shared" si="106"/>
        <v>779</v>
      </c>
      <c r="L554" s="13">
        <f t="shared" si="106"/>
        <v>2011.2</v>
      </c>
      <c r="M554" s="8" t="s">
        <v>52</v>
      </c>
      <c r="N554" s="2" t="s">
        <v>458</v>
      </c>
      <c r="O554" s="2" t="s">
        <v>1886</v>
      </c>
      <c r="P554" s="2" t="s">
        <v>63</v>
      </c>
      <c r="Q554" s="2" t="s">
        <v>63</v>
      </c>
      <c r="R554" s="2" t="s">
        <v>62</v>
      </c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2" t="s">
        <v>52</v>
      </c>
      <c r="AW554" s="2" t="s">
        <v>1887</v>
      </c>
      <c r="AX554" s="2" t="s">
        <v>52</v>
      </c>
      <c r="AY554" s="2" t="s">
        <v>52</v>
      </c>
    </row>
    <row r="555" spans="1:51" ht="30" customHeight="1">
      <c r="A555" s="8" t="s">
        <v>1872</v>
      </c>
      <c r="B555" s="8" t="s">
        <v>1873</v>
      </c>
      <c r="C555" s="8" t="s">
        <v>221</v>
      </c>
      <c r="D555" s="9">
        <v>5.11E-2</v>
      </c>
      <c r="E555" s="12">
        <f>단가대비표!O56</f>
        <v>751</v>
      </c>
      <c r="F555" s="13">
        <f t="shared" si="103"/>
        <v>38.299999999999997</v>
      </c>
      <c r="G555" s="12">
        <f>단가대비표!P56</f>
        <v>0</v>
      </c>
      <c r="H555" s="13">
        <f t="shared" si="104"/>
        <v>0</v>
      </c>
      <c r="I555" s="12">
        <f>단가대비표!V56</f>
        <v>0</v>
      </c>
      <c r="J555" s="13">
        <f t="shared" si="105"/>
        <v>0</v>
      </c>
      <c r="K555" s="12">
        <f t="shared" si="106"/>
        <v>751</v>
      </c>
      <c r="L555" s="13">
        <f t="shared" si="106"/>
        <v>38.299999999999997</v>
      </c>
      <c r="M555" s="8" t="s">
        <v>52</v>
      </c>
      <c r="N555" s="2" t="s">
        <v>458</v>
      </c>
      <c r="O555" s="2" t="s">
        <v>1874</v>
      </c>
      <c r="P555" s="2" t="s">
        <v>63</v>
      </c>
      <c r="Q555" s="2" t="s">
        <v>63</v>
      </c>
      <c r="R555" s="2" t="s">
        <v>62</v>
      </c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2" t="s">
        <v>52</v>
      </c>
      <c r="AW555" s="2" t="s">
        <v>1888</v>
      </c>
      <c r="AX555" s="2" t="s">
        <v>52</v>
      </c>
      <c r="AY555" s="2" t="s">
        <v>52</v>
      </c>
    </row>
    <row r="556" spans="1:51" ht="30" customHeight="1">
      <c r="A556" s="8" t="s">
        <v>1876</v>
      </c>
      <c r="B556" s="8" t="s">
        <v>1570</v>
      </c>
      <c r="C556" s="8" t="s">
        <v>221</v>
      </c>
      <c r="D556" s="9">
        <v>1.0109999999999999</v>
      </c>
      <c r="E556" s="12">
        <f>일위대가목록!E230</f>
        <v>363</v>
      </c>
      <c r="F556" s="13">
        <f t="shared" si="103"/>
        <v>366.9</v>
      </c>
      <c r="G556" s="12">
        <f>일위대가목록!F230</f>
        <v>5261</v>
      </c>
      <c r="H556" s="13">
        <f t="shared" si="104"/>
        <v>5318.8</v>
      </c>
      <c r="I556" s="12">
        <f>일위대가목록!G230</f>
        <v>13</v>
      </c>
      <c r="J556" s="13">
        <f t="shared" si="105"/>
        <v>13.1</v>
      </c>
      <c r="K556" s="12">
        <f t="shared" si="106"/>
        <v>5637</v>
      </c>
      <c r="L556" s="13">
        <f t="shared" si="106"/>
        <v>5698.8</v>
      </c>
      <c r="M556" s="8" t="s">
        <v>52</v>
      </c>
      <c r="N556" s="2" t="s">
        <v>458</v>
      </c>
      <c r="O556" s="2" t="s">
        <v>1877</v>
      </c>
      <c r="P556" s="2" t="s">
        <v>62</v>
      </c>
      <c r="Q556" s="2" t="s">
        <v>63</v>
      </c>
      <c r="R556" s="2" t="s">
        <v>63</v>
      </c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2" t="s">
        <v>52</v>
      </c>
      <c r="AW556" s="2" t="s">
        <v>1889</v>
      </c>
      <c r="AX556" s="2" t="s">
        <v>52</v>
      </c>
      <c r="AY556" s="2" t="s">
        <v>52</v>
      </c>
    </row>
    <row r="557" spans="1:51" ht="30" customHeight="1">
      <c r="A557" s="8" t="s">
        <v>1879</v>
      </c>
      <c r="B557" s="8" t="s">
        <v>1570</v>
      </c>
      <c r="C557" s="8" t="s">
        <v>221</v>
      </c>
      <c r="D557" s="9">
        <v>2.3935</v>
      </c>
      <c r="E557" s="12">
        <f>일위대가목록!E231</f>
        <v>243</v>
      </c>
      <c r="F557" s="13">
        <f t="shared" si="103"/>
        <v>581.6</v>
      </c>
      <c r="G557" s="12">
        <f>일위대가목록!F231</f>
        <v>5261</v>
      </c>
      <c r="H557" s="13">
        <f t="shared" si="104"/>
        <v>12592.2</v>
      </c>
      <c r="I557" s="12">
        <f>일위대가목록!G231</f>
        <v>13</v>
      </c>
      <c r="J557" s="13">
        <f t="shared" si="105"/>
        <v>31.1</v>
      </c>
      <c r="K557" s="12">
        <f t="shared" si="106"/>
        <v>5517</v>
      </c>
      <c r="L557" s="13">
        <f t="shared" si="106"/>
        <v>13204.9</v>
      </c>
      <c r="M557" s="8" t="s">
        <v>52</v>
      </c>
      <c r="N557" s="2" t="s">
        <v>458</v>
      </c>
      <c r="O557" s="2" t="s">
        <v>1880</v>
      </c>
      <c r="P557" s="2" t="s">
        <v>62</v>
      </c>
      <c r="Q557" s="2" t="s">
        <v>63</v>
      </c>
      <c r="R557" s="2" t="s">
        <v>63</v>
      </c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2" t="s">
        <v>52</v>
      </c>
      <c r="AW557" s="2" t="s">
        <v>1890</v>
      </c>
      <c r="AX557" s="2" t="s">
        <v>52</v>
      </c>
      <c r="AY557" s="2" t="s">
        <v>52</v>
      </c>
    </row>
    <row r="558" spans="1:51" ht="30" customHeight="1">
      <c r="A558" s="8" t="s">
        <v>219</v>
      </c>
      <c r="B558" s="8" t="s">
        <v>1891</v>
      </c>
      <c r="C558" s="8" t="s">
        <v>221</v>
      </c>
      <c r="D558" s="9">
        <v>-9.0899999999999995E-2</v>
      </c>
      <c r="E558" s="12">
        <f>단가대비표!O33</f>
        <v>1050</v>
      </c>
      <c r="F558" s="13">
        <f t="shared" si="103"/>
        <v>-95.4</v>
      </c>
      <c r="G558" s="12">
        <f>단가대비표!P33</f>
        <v>0</v>
      </c>
      <c r="H558" s="13">
        <f t="shared" si="104"/>
        <v>0</v>
      </c>
      <c r="I558" s="12">
        <f>단가대비표!V33</f>
        <v>0</v>
      </c>
      <c r="J558" s="13">
        <f t="shared" si="105"/>
        <v>0</v>
      </c>
      <c r="K558" s="12">
        <f t="shared" si="106"/>
        <v>1050</v>
      </c>
      <c r="L558" s="13">
        <f t="shared" si="106"/>
        <v>-95.4</v>
      </c>
      <c r="M558" s="8" t="s">
        <v>222</v>
      </c>
      <c r="N558" s="2" t="s">
        <v>458</v>
      </c>
      <c r="O558" s="2" t="s">
        <v>1892</v>
      </c>
      <c r="P558" s="2" t="s">
        <v>63</v>
      </c>
      <c r="Q558" s="2" t="s">
        <v>63</v>
      </c>
      <c r="R558" s="2" t="s">
        <v>62</v>
      </c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2" t="s">
        <v>52</v>
      </c>
      <c r="AW558" s="2" t="s">
        <v>1893</v>
      </c>
      <c r="AX558" s="2" t="s">
        <v>52</v>
      </c>
      <c r="AY558" s="2" t="s">
        <v>52</v>
      </c>
    </row>
    <row r="559" spans="1:51" ht="30" customHeight="1">
      <c r="A559" s="8" t="s">
        <v>219</v>
      </c>
      <c r="B559" s="8" t="s">
        <v>220</v>
      </c>
      <c r="C559" s="8" t="s">
        <v>221</v>
      </c>
      <c r="D559" s="9">
        <v>-0.21540000000000001</v>
      </c>
      <c r="E559" s="12">
        <f>단가대비표!O32</f>
        <v>240</v>
      </c>
      <c r="F559" s="13">
        <f t="shared" si="103"/>
        <v>-51.6</v>
      </c>
      <c r="G559" s="12">
        <f>단가대비표!P32</f>
        <v>0</v>
      </c>
      <c r="H559" s="13">
        <f t="shared" si="104"/>
        <v>0</v>
      </c>
      <c r="I559" s="12">
        <f>단가대비표!V32</f>
        <v>0</v>
      </c>
      <c r="J559" s="13">
        <f t="shared" si="105"/>
        <v>0</v>
      </c>
      <c r="K559" s="12">
        <f t="shared" si="106"/>
        <v>240</v>
      </c>
      <c r="L559" s="13">
        <f t="shared" si="106"/>
        <v>-51.6</v>
      </c>
      <c r="M559" s="8" t="s">
        <v>222</v>
      </c>
      <c r="N559" s="2" t="s">
        <v>458</v>
      </c>
      <c r="O559" s="2" t="s">
        <v>223</v>
      </c>
      <c r="P559" s="2" t="s">
        <v>63</v>
      </c>
      <c r="Q559" s="2" t="s">
        <v>63</v>
      </c>
      <c r="R559" s="2" t="s">
        <v>62</v>
      </c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2" t="s">
        <v>52</v>
      </c>
      <c r="AW559" s="2" t="s">
        <v>1894</v>
      </c>
      <c r="AX559" s="2" t="s">
        <v>52</v>
      </c>
      <c r="AY559" s="2" t="s">
        <v>52</v>
      </c>
    </row>
    <row r="560" spans="1:51" ht="30" customHeight="1">
      <c r="A560" s="8" t="s">
        <v>995</v>
      </c>
      <c r="B560" s="8" t="s">
        <v>52</v>
      </c>
      <c r="C560" s="8" t="s">
        <v>52</v>
      </c>
      <c r="D560" s="9"/>
      <c r="E560" s="12"/>
      <c r="F560" s="13">
        <f>TRUNC(SUMIF(N553:N559, N552, F553:F559),0)</f>
        <v>5742</v>
      </c>
      <c r="G560" s="12"/>
      <c r="H560" s="13">
        <f>TRUNC(SUMIF(N553:N559, N552, H553:H559),0)</f>
        <v>17911</v>
      </c>
      <c r="I560" s="12"/>
      <c r="J560" s="13">
        <f>TRUNC(SUMIF(N553:N559, N552, J553:J559),0)</f>
        <v>44</v>
      </c>
      <c r="K560" s="12"/>
      <c r="L560" s="13">
        <f>F560+H560+J560</f>
        <v>23697</v>
      </c>
      <c r="M560" s="8" t="s">
        <v>52</v>
      </c>
      <c r="N560" s="2" t="s">
        <v>118</v>
      </c>
      <c r="O560" s="2" t="s">
        <v>118</v>
      </c>
      <c r="P560" s="2" t="s">
        <v>52</v>
      </c>
      <c r="Q560" s="2" t="s">
        <v>52</v>
      </c>
      <c r="R560" s="2" t="s">
        <v>52</v>
      </c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2" t="s">
        <v>52</v>
      </c>
      <c r="AW560" s="2" t="s">
        <v>52</v>
      </c>
      <c r="AX560" s="2" t="s">
        <v>52</v>
      </c>
      <c r="AY560" s="2" t="s">
        <v>52</v>
      </c>
    </row>
    <row r="561" spans="1:51" ht="30" customHeight="1">
      <c r="A561" s="9"/>
      <c r="B561" s="9"/>
      <c r="C561" s="9"/>
      <c r="D561" s="9"/>
      <c r="E561" s="12"/>
      <c r="F561" s="13"/>
      <c r="G561" s="12"/>
      <c r="H561" s="13"/>
      <c r="I561" s="12"/>
      <c r="J561" s="13"/>
      <c r="K561" s="12"/>
      <c r="L561" s="13"/>
      <c r="M561" s="9"/>
    </row>
    <row r="562" spans="1:51" ht="30" customHeight="1">
      <c r="A562" s="32" t="s">
        <v>1895</v>
      </c>
      <c r="B562" s="32"/>
      <c r="C562" s="32"/>
      <c r="D562" s="32"/>
      <c r="E562" s="33"/>
      <c r="F562" s="34"/>
      <c r="G562" s="33"/>
      <c r="H562" s="34"/>
      <c r="I562" s="33"/>
      <c r="J562" s="34"/>
      <c r="K562" s="33"/>
      <c r="L562" s="34"/>
      <c r="M562" s="32"/>
      <c r="N562" s="1" t="s">
        <v>462</v>
      </c>
    </row>
    <row r="563" spans="1:51" ht="30" customHeight="1">
      <c r="A563" s="8" t="s">
        <v>1719</v>
      </c>
      <c r="B563" s="8" t="s">
        <v>1897</v>
      </c>
      <c r="C563" s="8" t="s">
        <v>255</v>
      </c>
      <c r="D563" s="9">
        <v>1.1000000000000001</v>
      </c>
      <c r="E563" s="12">
        <f>단가대비표!O146</f>
        <v>1890</v>
      </c>
      <c r="F563" s="13">
        <f>TRUNC(E563*D563,1)</f>
        <v>2079</v>
      </c>
      <c r="G563" s="12">
        <f>단가대비표!P146</f>
        <v>0</v>
      </c>
      <c r="H563" s="13">
        <f>TRUNC(G563*D563,1)</f>
        <v>0</v>
      </c>
      <c r="I563" s="12">
        <f>단가대비표!V146</f>
        <v>0</v>
      </c>
      <c r="J563" s="13">
        <f>TRUNC(I563*D563,1)</f>
        <v>0</v>
      </c>
      <c r="K563" s="12">
        <f t="shared" ref="K563:L565" si="107">TRUNC(E563+G563+I563,1)</f>
        <v>1890</v>
      </c>
      <c r="L563" s="13">
        <f t="shared" si="107"/>
        <v>2079</v>
      </c>
      <c r="M563" s="8" t="s">
        <v>52</v>
      </c>
      <c r="N563" s="2" t="s">
        <v>462</v>
      </c>
      <c r="O563" s="2" t="s">
        <v>1898</v>
      </c>
      <c r="P563" s="2" t="s">
        <v>63</v>
      </c>
      <c r="Q563" s="2" t="s">
        <v>63</v>
      </c>
      <c r="R563" s="2" t="s">
        <v>62</v>
      </c>
      <c r="S563" s="3"/>
      <c r="T563" s="3"/>
      <c r="U563" s="3"/>
      <c r="V563" s="3">
        <v>1</v>
      </c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2" t="s">
        <v>52</v>
      </c>
      <c r="AW563" s="2" t="s">
        <v>1899</v>
      </c>
      <c r="AX563" s="2" t="s">
        <v>52</v>
      </c>
      <c r="AY563" s="2" t="s">
        <v>52</v>
      </c>
    </row>
    <row r="564" spans="1:51" ht="30" customHeight="1">
      <c r="A564" s="8" t="s">
        <v>1115</v>
      </c>
      <c r="B564" s="8" t="s">
        <v>1900</v>
      </c>
      <c r="C564" s="8" t="s">
        <v>929</v>
      </c>
      <c r="D564" s="9">
        <v>1</v>
      </c>
      <c r="E564" s="12">
        <f>TRUNC(SUMIF(V563:V565, RIGHTB(O564, 1), F563:F565)*U564, 2)</f>
        <v>103.95</v>
      </c>
      <c r="F564" s="13">
        <f>TRUNC(E564*D564,1)</f>
        <v>103.9</v>
      </c>
      <c r="G564" s="12">
        <v>0</v>
      </c>
      <c r="H564" s="13">
        <f>TRUNC(G564*D564,1)</f>
        <v>0</v>
      </c>
      <c r="I564" s="12">
        <v>0</v>
      </c>
      <c r="J564" s="13">
        <f>TRUNC(I564*D564,1)</f>
        <v>0</v>
      </c>
      <c r="K564" s="12">
        <f t="shared" si="107"/>
        <v>103.9</v>
      </c>
      <c r="L564" s="13">
        <f t="shared" si="107"/>
        <v>103.9</v>
      </c>
      <c r="M564" s="8" t="s">
        <v>52</v>
      </c>
      <c r="N564" s="2" t="s">
        <v>462</v>
      </c>
      <c r="O564" s="2" t="s">
        <v>930</v>
      </c>
      <c r="P564" s="2" t="s">
        <v>63</v>
      </c>
      <c r="Q564" s="2" t="s">
        <v>63</v>
      </c>
      <c r="R564" s="2" t="s">
        <v>63</v>
      </c>
      <c r="S564" s="3">
        <v>0</v>
      </c>
      <c r="T564" s="3">
        <v>0</v>
      </c>
      <c r="U564" s="3">
        <v>0.05</v>
      </c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2" t="s">
        <v>52</v>
      </c>
      <c r="AW564" s="2" t="s">
        <v>1901</v>
      </c>
      <c r="AX564" s="2" t="s">
        <v>52</v>
      </c>
      <c r="AY564" s="2" t="s">
        <v>52</v>
      </c>
    </row>
    <row r="565" spans="1:51" ht="30" customHeight="1">
      <c r="A565" s="8" t="s">
        <v>1902</v>
      </c>
      <c r="B565" s="8" t="s">
        <v>52</v>
      </c>
      <c r="C565" s="8" t="s">
        <v>255</v>
      </c>
      <c r="D565" s="9">
        <v>1</v>
      </c>
      <c r="E565" s="12">
        <f>일위대가목록!E236</f>
        <v>0</v>
      </c>
      <c r="F565" s="13">
        <f>TRUNC(E565*D565,1)</f>
        <v>0</v>
      </c>
      <c r="G565" s="12">
        <f>일위대가목록!F236</f>
        <v>6636</v>
      </c>
      <c r="H565" s="13">
        <f>TRUNC(G565*D565,1)</f>
        <v>6636</v>
      </c>
      <c r="I565" s="12">
        <f>일위대가목록!G236</f>
        <v>265</v>
      </c>
      <c r="J565" s="13">
        <f>TRUNC(I565*D565,1)</f>
        <v>265</v>
      </c>
      <c r="K565" s="12">
        <f t="shared" si="107"/>
        <v>6901</v>
      </c>
      <c r="L565" s="13">
        <f t="shared" si="107"/>
        <v>6901</v>
      </c>
      <c r="M565" s="8" t="s">
        <v>52</v>
      </c>
      <c r="N565" s="2" t="s">
        <v>462</v>
      </c>
      <c r="O565" s="2" t="s">
        <v>1903</v>
      </c>
      <c r="P565" s="2" t="s">
        <v>62</v>
      </c>
      <c r="Q565" s="2" t="s">
        <v>63</v>
      </c>
      <c r="R565" s="2" t="s">
        <v>63</v>
      </c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2" t="s">
        <v>52</v>
      </c>
      <c r="AW565" s="2" t="s">
        <v>1904</v>
      </c>
      <c r="AX565" s="2" t="s">
        <v>52</v>
      </c>
      <c r="AY565" s="2" t="s">
        <v>52</v>
      </c>
    </row>
    <row r="566" spans="1:51" ht="30" customHeight="1">
      <c r="A566" s="8" t="s">
        <v>995</v>
      </c>
      <c r="B566" s="8" t="s">
        <v>52</v>
      </c>
      <c r="C566" s="8" t="s">
        <v>52</v>
      </c>
      <c r="D566" s="9"/>
      <c r="E566" s="12"/>
      <c r="F566" s="13">
        <f>TRUNC(SUMIF(N563:N565, N562, F563:F565),0)</f>
        <v>2182</v>
      </c>
      <c r="G566" s="12"/>
      <c r="H566" s="13">
        <f>TRUNC(SUMIF(N563:N565, N562, H563:H565),0)</f>
        <v>6636</v>
      </c>
      <c r="I566" s="12"/>
      <c r="J566" s="13">
        <f>TRUNC(SUMIF(N563:N565, N562, J563:J565),0)</f>
        <v>265</v>
      </c>
      <c r="K566" s="12"/>
      <c r="L566" s="13">
        <f>F566+H566+J566</f>
        <v>9083</v>
      </c>
      <c r="M566" s="8" t="s">
        <v>52</v>
      </c>
      <c r="N566" s="2" t="s">
        <v>118</v>
      </c>
      <c r="O566" s="2" t="s">
        <v>118</v>
      </c>
      <c r="P566" s="2" t="s">
        <v>52</v>
      </c>
      <c r="Q566" s="2" t="s">
        <v>52</v>
      </c>
      <c r="R566" s="2" t="s">
        <v>52</v>
      </c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2" t="s">
        <v>52</v>
      </c>
      <c r="AW566" s="2" t="s">
        <v>52</v>
      </c>
      <c r="AX566" s="2" t="s">
        <v>52</v>
      </c>
      <c r="AY566" s="2" t="s">
        <v>52</v>
      </c>
    </row>
    <row r="567" spans="1:51" ht="30" customHeight="1">
      <c r="A567" s="9"/>
      <c r="B567" s="9"/>
      <c r="C567" s="9"/>
      <c r="D567" s="9"/>
      <c r="E567" s="12"/>
      <c r="F567" s="13"/>
      <c r="G567" s="12"/>
      <c r="H567" s="13"/>
      <c r="I567" s="12"/>
      <c r="J567" s="13"/>
      <c r="K567" s="12"/>
      <c r="L567" s="13"/>
      <c r="M567" s="9"/>
    </row>
    <row r="568" spans="1:51" ht="30" customHeight="1">
      <c r="A568" s="32" t="s">
        <v>1905</v>
      </c>
      <c r="B568" s="32"/>
      <c r="C568" s="32"/>
      <c r="D568" s="32"/>
      <c r="E568" s="33"/>
      <c r="F568" s="34"/>
      <c r="G568" s="33"/>
      <c r="H568" s="34"/>
      <c r="I568" s="33"/>
      <c r="J568" s="34"/>
      <c r="K568" s="33"/>
      <c r="L568" s="34"/>
      <c r="M568" s="32"/>
      <c r="N568" s="1" t="s">
        <v>468</v>
      </c>
    </row>
    <row r="569" spans="1:51" ht="30" customHeight="1">
      <c r="A569" s="8" t="s">
        <v>1907</v>
      </c>
      <c r="B569" s="8" t="s">
        <v>1265</v>
      </c>
      <c r="C569" s="8" t="s">
        <v>123</v>
      </c>
      <c r="D569" s="9">
        <v>8.9999999999999993E-3</v>
      </c>
      <c r="E569" s="12">
        <f>일위대가목록!E237</f>
        <v>0</v>
      </c>
      <c r="F569" s="13">
        <f>TRUNC(E569*D569,1)</f>
        <v>0</v>
      </c>
      <c r="G569" s="12">
        <f>일위대가목록!F237</f>
        <v>38882</v>
      </c>
      <c r="H569" s="13">
        <f>TRUNC(G569*D569,1)</f>
        <v>349.9</v>
      </c>
      <c r="I569" s="12">
        <f>일위대가목록!G237</f>
        <v>0</v>
      </c>
      <c r="J569" s="13">
        <f>TRUNC(I569*D569,1)</f>
        <v>0</v>
      </c>
      <c r="K569" s="12">
        <f>TRUNC(E569+G569+I569,1)</f>
        <v>38882</v>
      </c>
      <c r="L569" s="13">
        <f>TRUNC(F569+H569+J569,1)</f>
        <v>349.9</v>
      </c>
      <c r="M569" s="8" t="s">
        <v>52</v>
      </c>
      <c r="N569" s="2" t="s">
        <v>468</v>
      </c>
      <c r="O569" s="2" t="s">
        <v>1908</v>
      </c>
      <c r="P569" s="2" t="s">
        <v>62</v>
      </c>
      <c r="Q569" s="2" t="s">
        <v>63</v>
      </c>
      <c r="R569" s="2" t="s">
        <v>63</v>
      </c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2" t="s">
        <v>52</v>
      </c>
      <c r="AW569" s="2" t="s">
        <v>1909</v>
      </c>
      <c r="AX569" s="2" t="s">
        <v>52</v>
      </c>
      <c r="AY569" s="2" t="s">
        <v>52</v>
      </c>
    </row>
    <row r="570" spans="1:51" ht="30" customHeight="1">
      <c r="A570" s="8" t="s">
        <v>1910</v>
      </c>
      <c r="B570" s="8" t="s">
        <v>233</v>
      </c>
      <c r="C570" s="8" t="s">
        <v>70</v>
      </c>
      <c r="D570" s="9">
        <v>1</v>
      </c>
      <c r="E570" s="12">
        <f>일위대가목록!E238</f>
        <v>0</v>
      </c>
      <c r="F570" s="13">
        <f>TRUNC(E570*D570,1)</f>
        <v>0</v>
      </c>
      <c r="G570" s="12">
        <f>일위대가목록!F238</f>
        <v>12989</v>
      </c>
      <c r="H570" s="13">
        <f>TRUNC(G570*D570,1)</f>
        <v>12989</v>
      </c>
      <c r="I570" s="12">
        <f>일위대가목록!G238</f>
        <v>0</v>
      </c>
      <c r="J570" s="13">
        <f>TRUNC(I570*D570,1)</f>
        <v>0</v>
      </c>
      <c r="K570" s="12">
        <f>TRUNC(E570+G570+I570,1)</f>
        <v>12989</v>
      </c>
      <c r="L570" s="13">
        <f>TRUNC(F570+H570+J570,1)</f>
        <v>12989</v>
      </c>
      <c r="M570" s="8" t="s">
        <v>52</v>
      </c>
      <c r="N570" s="2" t="s">
        <v>468</v>
      </c>
      <c r="O570" s="2" t="s">
        <v>1911</v>
      </c>
      <c r="P570" s="2" t="s">
        <v>62</v>
      </c>
      <c r="Q570" s="2" t="s">
        <v>63</v>
      </c>
      <c r="R570" s="2" t="s">
        <v>63</v>
      </c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2" t="s">
        <v>52</v>
      </c>
      <c r="AW570" s="2" t="s">
        <v>1912</v>
      </c>
      <c r="AX570" s="2" t="s">
        <v>52</v>
      </c>
      <c r="AY570" s="2" t="s">
        <v>52</v>
      </c>
    </row>
    <row r="571" spans="1:51" ht="30" customHeight="1">
      <c r="A571" s="8" t="s">
        <v>995</v>
      </c>
      <c r="B571" s="8" t="s">
        <v>52</v>
      </c>
      <c r="C571" s="8" t="s">
        <v>52</v>
      </c>
      <c r="D571" s="9"/>
      <c r="E571" s="12"/>
      <c r="F571" s="13">
        <f>TRUNC(SUMIF(N569:N570, N568, F569:F570),0)</f>
        <v>0</v>
      </c>
      <c r="G571" s="12"/>
      <c r="H571" s="13">
        <f>TRUNC(SUMIF(N569:N570, N568, H569:H570),0)</f>
        <v>13338</v>
      </c>
      <c r="I571" s="12"/>
      <c r="J571" s="13">
        <f>TRUNC(SUMIF(N569:N570, N568, J569:J570),0)</f>
        <v>0</v>
      </c>
      <c r="K571" s="12"/>
      <c r="L571" s="13">
        <f>F571+H571+J571</f>
        <v>13338</v>
      </c>
      <c r="M571" s="8" t="s">
        <v>52</v>
      </c>
      <c r="N571" s="2" t="s">
        <v>118</v>
      </c>
      <c r="O571" s="2" t="s">
        <v>118</v>
      </c>
      <c r="P571" s="2" t="s">
        <v>52</v>
      </c>
      <c r="Q571" s="2" t="s">
        <v>52</v>
      </c>
      <c r="R571" s="2" t="s">
        <v>52</v>
      </c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2" t="s">
        <v>52</v>
      </c>
      <c r="AW571" s="2" t="s">
        <v>52</v>
      </c>
      <c r="AX571" s="2" t="s">
        <v>52</v>
      </c>
      <c r="AY571" s="2" t="s">
        <v>52</v>
      </c>
    </row>
    <row r="572" spans="1:51" ht="30" customHeight="1">
      <c r="A572" s="9"/>
      <c r="B572" s="9"/>
      <c r="C572" s="9"/>
      <c r="D572" s="9"/>
      <c r="E572" s="12"/>
      <c r="F572" s="13"/>
      <c r="G572" s="12"/>
      <c r="H572" s="13"/>
      <c r="I572" s="12"/>
      <c r="J572" s="13"/>
      <c r="K572" s="12"/>
      <c r="L572" s="13"/>
      <c r="M572" s="9"/>
    </row>
    <row r="573" spans="1:51" ht="30" customHeight="1">
      <c r="A573" s="32" t="s">
        <v>1913</v>
      </c>
      <c r="B573" s="32"/>
      <c r="C573" s="32"/>
      <c r="D573" s="32"/>
      <c r="E573" s="33"/>
      <c r="F573" s="34"/>
      <c r="G573" s="33"/>
      <c r="H573" s="34"/>
      <c r="I573" s="33"/>
      <c r="J573" s="34"/>
      <c r="K573" s="33"/>
      <c r="L573" s="34"/>
      <c r="M573" s="32"/>
      <c r="N573" s="1" t="s">
        <v>471</v>
      </c>
    </row>
    <row r="574" spans="1:51" ht="30" customHeight="1">
      <c r="A574" s="8" t="s">
        <v>1907</v>
      </c>
      <c r="B574" s="8" t="s">
        <v>1265</v>
      </c>
      <c r="C574" s="8" t="s">
        <v>123</v>
      </c>
      <c r="D574" s="9">
        <v>1.0999999999999999E-2</v>
      </c>
      <c r="E574" s="12">
        <f>일위대가목록!E237</f>
        <v>0</v>
      </c>
      <c r="F574" s="13">
        <f>TRUNC(E574*D574,1)</f>
        <v>0</v>
      </c>
      <c r="G574" s="12">
        <f>일위대가목록!F237</f>
        <v>38882</v>
      </c>
      <c r="H574" s="13">
        <f>TRUNC(G574*D574,1)</f>
        <v>427.7</v>
      </c>
      <c r="I574" s="12">
        <f>일위대가목록!G237</f>
        <v>0</v>
      </c>
      <c r="J574" s="13">
        <f>TRUNC(I574*D574,1)</f>
        <v>0</v>
      </c>
      <c r="K574" s="12">
        <f t="shared" ref="K574:L576" si="108">TRUNC(E574+G574+I574,1)</f>
        <v>38882</v>
      </c>
      <c r="L574" s="13">
        <f t="shared" si="108"/>
        <v>427.7</v>
      </c>
      <c r="M574" s="8" t="s">
        <v>52</v>
      </c>
      <c r="N574" s="2" t="s">
        <v>471</v>
      </c>
      <c r="O574" s="2" t="s">
        <v>1908</v>
      </c>
      <c r="P574" s="2" t="s">
        <v>62</v>
      </c>
      <c r="Q574" s="2" t="s">
        <v>63</v>
      </c>
      <c r="R574" s="2" t="s">
        <v>63</v>
      </c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2" t="s">
        <v>52</v>
      </c>
      <c r="AW574" s="2" t="s">
        <v>1915</v>
      </c>
      <c r="AX574" s="2" t="s">
        <v>52</v>
      </c>
      <c r="AY574" s="2" t="s">
        <v>52</v>
      </c>
    </row>
    <row r="575" spans="1:51" ht="30" customHeight="1">
      <c r="A575" s="8" t="s">
        <v>1910</v>
      </c>
      <c r="B575" s="8" t="s">
        <v>233</v>
      </c>
      <c r="C575" s="8" t="s">
        <v>70</v>
      </c>
      <c r="D575" s="9">
        <v>1</v>
      </c>
      <c r="E575" s="12">
        <f>일위대가목록!E238</f>
        <v>0</v>
      </c>
      <c r="F575" s="13">
        <f>TRUNC(E575*D575,1)</f>
        <v>0</v>
      </c>
      <c r="G575" s="12">
        <f>일위대가목록!F238</f>
        <v>12989</v>
      </c>
      <c r="H575" s="13">
        <f>TRUNC(G575*D575,1)</f>
        <v>12989</v>
      </c>
      <c r="I575" s="12">
        <f>일위대가목록!G238</f>
        <v>0</v>
      </c>
      <c r="J575" s="13">
        <f>TRUNC(I575*D575,1)</f>
        <v>0</v>
      </c>
      <c r="K575" s="12">
        <f t="shared" si="108"/>
        <v>12989</v>
      </c>
      <c r="L575" s="13">
        <f t="shared" si="108"/>
        <v>12989</v>
      </c>
      <c r="M575" s="8" t="s">
        <v>52</v>
      </c>
      <c r="N575" s="2" t="s">
        <v>471</v>
      </c>
      <c r="O575" s="2" t="s">
        <v>1911</v>
      </c>
      <c r="P575" s="2" t="s">
        <v>62</v>
      </c>
      <c r="Q575" s="2" t="s">
        <v>63</v>
      </c>
      <c r="R575" s="2" t="s">
        <v>63</v>
      </c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2" t="s">
        <v>52</v>
      </c>
      <c r="AW575" s="2" t="s">
        <v>1916</v>
      </c>
      <c r="AX575" s="2" t="s">
        <v>52</v>
      </c>
      <c r="AY575" s="2" t="s">
        <v>52</v>
      </c>
    </row>
    <row r="576" spans="1:51" ht="30" customHeight="1">
      <c r="A576" s="8" t="s">
        <v>1917</v>
      </c>
      <c r="B576" s="8" t="s">
        <v>233</v>
      </c>
      <c r="C576" s="8" t="s">
        <v>70</v>
      </c>
      <c r="D576" s="9">
        <v>1</v>
      </c>
      <c r="E576" s="12">
        <f>일위대가목록!E240</f>
        <v>0</v>
      </c>
      <c r="F576" s="13">
        <f>TRUNC(E576*D576,1)</f>
        <v>0</v>
      </c>
      <c r="G576" s="12">
        <f>일위대가목록!F240</f>
        <v>18435</v>
      </c>
      <c r="H576" s="13">
        <f>TRUNC(G576*D576,1)</f>
        <v>18435</v>
      </c>
      <c r="I576" s="12">
        <f>일위대가목록!G240</f>
        <v>0</v>
      </c>
      <c r="J576" s="13">
        <f>TRUNC(I576*D576,1)</f>
        <v>0</v>
      </c>
      <c r="K576" s="12">
        <f t="shared" si="108"/>
        <v>18435</v>
      </c>
      <c r="L576" s="13">
        <f t="shared" si="108"/>
        <v>18435</v>
      </c>
      <c r="M576" s="8" t="s">
        <v>52</v>
      </c>
      <c r="N576" s="2" t="s">
        <v>471</v>
      </c>
      <c r="O576" s="2" t="s">
        <v>1918</v>
      </c>
      <c r="P576" s="2" t="s">
        <v>62</v>
      </c>
      <c r="Q576" s="2" t="s">
        <v>63</v>
      </c>
      <c r="R576" s="2" t="s">
        <v>63</v>
      </c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2" t="s">
        <v>52</v>
      </c>
      <c r="AW576" s="2" t="s">
        <v>1919</v>
      </c>
      <c r="AX576" s="2" t="s">
        <v>52</v>
      </c>
      <c r="AY576" s="2" t="s">
        <v>52</v>
      </c>
    </row>
    <row r="577" spans="1:51" ht="30" customHeight="1">
      <c r="A577" s="8" t="s">
        <v>995</v>
      </c>
      <c r="B577" s="8" t="s">
        <v>52</v>
      </c>
      <c r="C577" s="8" t="s">
        <v>52</v>
      </c>
      <c r="D577" s="9"/>
      <c r="E577" s="12"/>
      <c r="F577" s="13">
        <f>TRUNC(SUMIF(N574:N576, N573, F574:F576),0)</f>
        <v>0</v>
      </c>
      <c r="G577" s="12"/>
      <c r="H577" s="13">
        <f>TRUNC(SUMIF(N574:N576, N573, H574:H576),0)</f>
        <v>31851</v>
      </c>
      <c r="I577" s="12"/>
      <c r="J577" s="13">
        <f>TRUNC(SUMIF(N574:N576, N573, J574:J576),0)</f>
        <v>0</v>
      </c>
      <c r="K577" s="12"/>
      <c r="L577" s="13">
        <f>F577+H577+J577</f>
        <v>31851</v>
      </c>
      <c r="M577" s="8" t="s">
        <v>52</v>
      </c>
      <c r="N577" s="2" t="s">
        <v>118</v>
      </c>
      <c r="O577" s="2" t="s">
        <v>118</v>
      </c>
      <c r="P577" s="2" t="s">
        <v>52</v>
      </c>
      <c r="Q577" s="2" t="s">
        <v>52</v>
      </c>
      <c r="R577" s="2" t="s">
        <v>52</v>
      </c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2" t="s">
        <v>52</v>
      </c>
      <c r="AW577" s="2" t="s">
        <v>52</v>
      </c>
      <c r="AX577" s="2" t="s">
        <v>52</v>
      </c>
      <c r="AY577" s="2" t="s">
        <v>52</v>
      </c>
    </row>
    <row r="578" spans="1:51" ht="30" customHeight="1">
      <c r="A578" s="9"/>
      <c r="B578" s="9"/>
      <c r="C578" s="9"/>
      <c r="D578" s="9"/>
      <c r="E578" s="12"/>
      <c r="F578" s="13"/>
      <c r="G578" s="12"/>
      <c r="H578" s="13"/>
      <c r="I578" s="12"/>
      <c r="J578" s="13"/>
      <c r="K578" s="12"/>
      <c r="L578" s="13"/>
      <c r="M578" s="9"/>
    </row>
    <row r="579" spans="1:51" ht="30" customHeight="1">
      <c r="A579" s="32" t="s">
        <v>1920</v>
      </c>
      <c r="B579" s="32"/>
      <c r="C579" s="32"/>
      <c r="D579" s="32"/>
      <c r="E579" s="33"/>
      <c r="F579" s="34"/>
      <c r="G579" s="33"/>
      <c r="H579" s="34"/>
      <c r="I579" s="33"/>
      <c r="J579" s="34"/>
      <c r="K579" s="33"/>
      <c r="L579" s="34"/>
      <c r="M579" s="32"/>
      <c r="N579" s="1" t="s">
        <v>474</v>
      </c>
    </row>
    <row r="580" spans="1:51" ht="30" customHeight="1">
      <c r="A580" s="8" t="s">
        <v>1907</v>
      </c>
      <c r="B580" s="8" t="s">
        <v>1265</v>
      </c>
      <c r="C580" s="8" t="s">
        <v>123</v>
      </c>
      <c r="D580" s="9">
        <v>1.7999999999999999E-2</v>
      </c>
      <c r="E580" s="12">
        <f>일위대가목록!E237</f>
        <v>0</v>
      </c>
      <c r="F580" s="13">
        <f>TRUNC(E580*D580,1)</f>
        <v>0</v>
      </c>
      <c r="G580" s="12">
        <f>일위대가목록!F237</f>
        <v>38882</v>
      </c>
      <c r="H580" s="13">
        <f>TRUNC(G580*D580,1)</f>
        <v>699.8</v>
      </c>
      <c r="I580" s="12">
        <f>일위대가목록!G237</f>
        <v>0</v>
      </c>
      <c r="J580" s="13">
        <f>TRUNC(I580*D580,1)</f>
        <v>0</v>
      </c>
      <c r="K580" s="12">
        <f>TRUNC(E580+G580+I580,1)</f>
        <v>38882</v>
      </c>
      <c r="L580" s="13">
        <f>TRUNC(F580+H580+J580,1)</f>
        <v>699.8</v>
      </c>
      <c r="M580" s="8" t="s">
        <v>52</v>
      </c>
      <c r="N580" s="2" t="s">
        <v>474</v>
      </c>
      <c r="O580" s="2" t="s">
        <v>1908</v>
      </c>
      <c r="P580" s="2" t="s">
        <v>62</v>
      </c>
      <c r="Q580" s="2" t="s">
        <v>63</v>
      </c>
      <c r="R580" s="2" t="s">
        <v>63</v>
      </c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2" t="s">
        <v>52</v>
      </c>
      <c r="AW580" s="2" t="s">
        <v>1922</v>
      </c>
      <c r="AX580" s="2" t="s">
        <v>52</v>
      </c>
      <c r="AY580" s="2" t="s">
        <v>52</v>
      </c>
    </row>
    <row r="581" spans="1:51" ht="30" customHeight="1">
      <c r="A581" s="8" t="s">
        <v>1469</v>
      </c>
      <c r="B581" s="8" t="s">
        <v>1923</v>
      </c>
      <c r="C581" s="8" t="s">
        <v>70</v>
      </c>
      <c r="D581" s="9">
        <v>1</v>
      </c>
      <c r="E581" s="12">
        <f>일위대가목록!E241</f>
        <v>0</v>
      </c>
      <c r="F581" s="13">
        <f>TRUNC(E581*D581,1)</f>
        <v>0</v>
      </c>
      <c r="G581" s="12">
        <f>일위대가목록!F241</f>
        <v>12736</v>
      </c>
      <c r="H581" s="13">
        <f>TRUNC(G581*D581,1)</f>
        <v>12736</v>
      </c>
      <c r="I581" s="12">
        <f>일위대가목록!G241</f>
        <v>0</v>
      </c>
      <c r="J581" s="13">
        <f>TRUNC(I581*D581,1)</f>
        <v>0</v>
      </c>
      <c r="K581" s="12">
        <f>TRUNC(E581+G581+I581,1)</f>
        <v>12736</v>
      </c>
      <c r="L581" s="13">
        <f>TRUNC(F581+H581+J581,1)</f>
        <v>12736</v>
      </c>
      <c r="M581" s="8" t="s">
        <v>52</v>
      </c>
      <c r="N581" s="2" t="s">
        <v>474</v>
      </c>
      <c r="O581" s="2" t="s">
        <v>1924</v>
      </c>
      <c r="P581" s="2" t="s">
        <v>62</v>
      </c>
      <c r="Q581" s="2" t="s">
        <v>63</v>
      </c>
      <c r="R581" s="2" t="s">
        <v>63</v>
      </c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2" t="s">
        <v>52</v>
      </c>
      <c r="AW581" s="2" t="s">
        <v>1925</v>
      </c>
      <c r="AX581" s="2" t="s">
        <v>52</v>
      </c>
      <c r="AY581" s="2" t="s">
        <v>52</v>
      </c>
    </row>
    <row r="582" spans="1:51" ht="30" customHeight="1">
      <c r="A582" s="8" t="s">
        <v>995</v>
      </c>
      <c r="B582" s="8" t="s">
        <v>52</v>
      </c>
      <c r="C582" s="8" t="s">
        <v>52</v>
      </c>
      <c r="D582" s="9"/>
      <c r="E582" s="12"/>
      <c r="F582" s="13">
        <f>TRUNC(SUMIF(N580:N581, N579, F580:F581),0)</f>
        <v>0</v>
      </c>
      <c r="G582" s="12"/>
      <c r="H582" s="13">
        <f>TRUNC(SUMIF(N580:N581, N579, H580:H581),0)</f>
        <v>13435</v>
      </c>
      <c r="I582" s="12"/>
      <c r="J582" s="13">
        <f>TRUNC(SUMIF(N580:N581, N579, J580:J581),0)</f>
        <v>0</v>
      </c>
      <c r="K582" s="12"/>
      <c r="L582" s="13">
        <f>F582+H582+J582</f>
        <v>13435</v>
      </c>
      <c r="M582" s="8" t="s">
        <v>52</v>
      </c>
      <c r="N582" s="2" t="s">
        <v>118</v>
      </c>
      <c r="O582" s="2" t="s">
        <v>118</v>
      </c>
      <c r="P582" s="2" t="s">
        <v>52</v>
      </c>
      <c r="Q582" s="2" t="s">
        <v>52</v>
      </c>
      <c r="R582" s="2" t="s">
        <v>52</v>
      </c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2" t="s">
        <v>52</v>
      </c>
      <c r="AW582" s="2" t="s">
        <v>52</v>
      </c>
      <c r="AX582" s="2" t="s">
        <v>52</v>
      </c>
      <c r="AY582" s="2" t="s">
        <v>52</v>
      </c>
    </row>
    <row r="583" spans="1:51" ht="30" customHeight="1">
      <c r="A583" s="9"/>
      <c r="B583" s="9"/>
      <c r="C583" s="9"/>
      <c r="D583" s="9"/>
      <c r="E583" s="12"/>
      <c r="F583" s="13"/>
      <c r="G583" s="12"/>
      <c r="H583" s="13"/>
      <c r="I583" s="12"/>
      <c r="J583" s="13"/>
      <c r="K583" s="12"/>
      <c r="L583" s="13"/>
      <c r="M583" s="9"/>
    </row>
    <row r="584" spans="1:51" ht="30" customHeight="1">
      <c r="A584" s="32" t="s">
        <v>1926</v>
      </c>
      <c r="B584" s="32"/>
      <c r="C584" s="32"/>
      <c r="D584" s="32"/>
      <c r="E584" s="33"/>
      <c r="F584" s="34"/>
      <c r="G584" s="33"/>
      <c r="H584" s="34"/>
      <c r="I584" s="33"/>
      <c r="J584" s="34"/>
      <c r="K584" s="33"/>
      <c r="L584" s="34"/>
      <c r="M584" s="32"/>
      <c r="N584" s="1" t="s">
        <v>477</v>
      </c>
    </row>
    <row r="585" spans="1:51" ht="30" customHeight="1">
      <c r="A585" s="8" t="s">
        <v>1907</v>
      </c>
      <c r="B585" s="8" t="s">
        <v>1265</v>
      </c>
      <c r="C585" s="8" t="s">
        <v>123</v>
      </c>
      <c r="D585" s="9">
        <v>4.7E-2</v>
      </c>
      <c r="E585" s="12">
        <f>일위대가목록!E237</f>
        <v>0</v>
      </c>
      <c r="F585" s="13">
        <f>TRUNC(E585*D585,1)</f>
        <v>0</v>
      </c>
      <c r="G585" s="12">
        <f>일위대가목록!F237</f>
        <v>38882</v>
      </c>
      <c r="H585" s="13">
        <f>TRUNC(G585*D585,1)</f>
        <v>1827.4</v>
      </c>
      <c r="I585" s="12">
        <f>일위대가목록!G237</f>
        <v>0</v>
      </c>
      <c r="J585" s="13">
        <f>TRUNC(I585*D585,1)</f>
        <v>0</v>
      </c>
      <c r="K585" s="12">
        <f>TRUNC(E585+G585+I585,1)</f>
        <v>38882</v>
      </c>
      <c r="L585" s="13">
        <f>TRUNC(F585+H585+J585,1)</f>
        <v>1827.4</v>
      </c>
      <c r="M585" s="8" t="s">
        <v>52</v>
      </c>
      <c r="N585" s="2" t="s">
        <v>477</v>
      </c>
      <c r="O585" s="2" t="s">
        <v>1908</v>
      </c>
      <c r="P585" s="2" t="s">
        <v>62</v>
      </c>
      <c r="Q585" s="2" t="s">
        <v>63</v>
      </c>
      <c r="R585" s="2" t="s">
        <v>63</v>
      </c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2" t="s">
        <v>52</v>
      </c>
      <c r="AW585" s="2" t="s">
        <v>1928</v>
      </c>
      <c r="AX585" s="2" t="s">
        <v>52</v>
      </c>
      <c r="AY585" s="2" t="s">
        <v>52</v>
      </c>
    </row>
    <row r="586" spans="1:51" ht="30" customHeight="1">
      <c r="A586" s="8" t="s">
        <v>1469</v>
      </c>
      <c r="B586" s="8" t="s">
        <v>1470</v>
      </c>
      <c r="C586" s="8" t="s">
        <v>70</v>
      </c>
      <c r="D586" s="9">
        <v>1</v>
      </c>
      <c r="E586" s="12">
        <f>일위대가목록!E203</f>
        <v>0</v>
      </c>
      <c r="F586" s="13">
        <f>TRUNC(E586*D586,1)</f>
        <v>0</v>
      </c>
      <c r="G586" s="12">
        <f>일위대가목록!F203</f>
        <v>9593</v>
      </c>
      <c r="H586" s="13">
        <f>TRUNC(G586*D586,1)</f>
        <v>9593</v>
      </c>
      <c r="I586" s="12">
        <f>일위대가목록!G203</f>
        <v>0</v>
      </c>
      <c r="J586" s="13">
        <f>TRUNC(I586*D586,1)</f>
        <v>0</v>
      </c>
      <c r="K586" s="12">
        <f>TRUNC(E586+G586+I586,1)</f>
        <v>9593</v>
      </c>
      <c r="L586" s="13">
        <f>TRUNC(F586+H586+J586,1)</f>
        <v>9593</v>
      </c>
      <c r="M586" s="8" t="s">
        <v>52</v>
      </c>
      <c r="N586" s="2" t="s">
        <v>477</v>
      </c>
      <c r="O586" s="2" t="s">
        <v>1471</v>
      </c>
      <c r="P586" s="2" t="s">
        <v>62</v>
      </c>
      <c r="Q586" s="2" t="s">
        <v>63</v>
      </c>
      <c r="R586" s="2" t="s">
        <v>63</v>
      </c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2" t="s">
        <v>52</v>
      </c>
      <c r="AW586" s="2" t="s">
        <v>1929</v>
      </c>
      <c r="AX586" s="2" t="s">
        <v>52</v>
      </c>
      <c r="AY586" s="2" t="s">
        <v>52</v>
      </c>
    </row>
    <row r="587" spans="1:51" ht="30" customHeight="1">
      <c r="A587" s="8" t="s">
        <v>995</v>
      </c>
      <c r="B587" s="8" t="s">
        <v>52</v>
      </c>
      <c r="C587" s="8" t="s">
        <v>52</v>
      </c>
      <c r="D587" s="9"/>
      <c r="E587" s="12"/>
      <c r="F587" s="13">
        <f>TRUNC(SUMIF(N585:N586, N584, F585:F586),0)</f>
        <v>0</v>
      </c>
      <c r="G587" s="12"/>
      <c r="H587" s="13">
        <f>TRUNC(SUMIF(N585:N586, N584, H585:H586),0)</f>
        <v>11420</v>
      </c>
      <c r="I587" s="12"/>
      <c r="J587" s="13">
        <f>TRUNC(SUMIF(N585:N586, N584, J585:J586),0)</f>
        <v>0</v>
      </c>
      <c r="K587" s="12"/>
      <c r="L587" s="13">
        <f>F587+H587+J587</f>
        <v>11420</v>
      </c>
      <c r="M587" s="8" t="s">
        <v>52</v>
      </c>
      <c r="N587" s="2" t="s">
        <v>118</v>
      </c>
      <c r="O587" s="2" t="s">
        <v>118</v>
      </c>
      <c r="P587" s="2" t="s">
        <v>52</v>
      </c>
      <c r="Q587" s="2" t="s">
        <v>52</v>
      </c>
      <c r="R587" s="2" t="s">
        <v>52</v>
      </c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2" t="s">
        <v>52</v>
      </c>
      <c r="AW587" s="2" t="s">
        <v>52</v>
      </c>
      <c r="AX587" s="2" t="s">
        <v>52</v>
      </c>
      <c r="AY587" s="2" t="s">
        <v>52</v>
      </c>
    </row>
    <row r="588" spans="1:51" ht="30" customHeight="1">
      <c r="A588" s="9"/>
      <c r="B588" s="9"/>
      <c r="C588" s="9"/>
      <c r="D588" s="9"/>
      <c r="E588" s="12"/>
      <c r="F588" s="13"/>
      <c r="G588" s="12"/>
      <c r="H588" s="13"/>
      <c r="I588" s="12"/>
      <c r="J588" s="13"/>
      <c r="K588" s="12"/>
      <c r="L588" s="13"/>
      <c r="M588" s="9"/>
    </row>
    <row r="589" spans="1:51" ht="30" customHeight="1">
      <c r="A589" s="32" t="s">
        <v>1930</v>
      </c>
      <c r="B589" s="32"/>
      <c r="C589" s="32"/>
      <c r="D589" s="32"/>
      <c r="E589" s="33"/>
      <c r="F589" s="34"/>
      <c r="G589" s="33"/>
      <c r="H589" s="34"/>
      <c r="I589" s="33"/>
      <c r="J589" s="34"/>
      <c r="K589" s="33"/>
      <c r="L589" s="34"/>
      <c r="M589" s="32"/>
      <c r="N589" s="1" t="s">
        <v>480</v>
      </c>
    </row>
    <row r="590" spans="1:51" ht="30" customHeight="1">
      <c r="A590" s="8" t="s">
        <v>1932</v>
      </c>
      <c r="B590" s="8" t="s">
        <v>1096</v>
      </c>
      <c r="C590" s="8" t="s">
        <v>1097</v>
      </c>
      <c r="D590" s="9">
        <v>0.11</v>
      </c>
      <c r="E590" s="12">
        <f>단가대비표!O289</f>
        <v>0</v>
      </c>
      <c r="F590" s="13">
        <f>TRUNC(E590*D590,1)</f>
        <v>0</v>
      </c>
      <c r="G590" s="12">
        <f>단가대비표!P289</f>
        <v>182686</v>
      </c>
      <c r="H590" s="13">
        <f>TRUNC(G590*D590,1)</f>
        <v>20095.400000000001</v>
      </c>
      <c r="I590" s="12">
        <f>단가대비표!V289</f>
        <v>0</v>
      </c>
      <c r="J590" s="13">
        <f>TRUNC(I590*D590,1)</f>
        <v>0</v>
      </c>
      <c r="K590" s="12">
        <f>TRUNC(E590+G590+I590,1)</f>
        <v>182686</v>
      </c>
      <c r="L590" s="13">
        <f>TRUNC(F590+H590+J590,1)</f>
        <v>20095.400000000001</v>
      </c>
      <c r="M590" s="8" t="s">
        <v>52</v>
      </c>
      <c r="N590" s="2" t="s">
        <v>480</v>
      </c>
      <c r="O590" s="2" t="s">
        <v>1933</v>
      </c>
      <c r="P590" s="2" t="s">
        <v>63</v>
      </c>
      <c r="Q590" s="2" t="s">
        <v>63</v>
      </c>
      <c r="R590" s="2" t="s">
        <v>62</v>
      </c>
      <c r="S590" s="3"/>
      <c r="T590" s="3"/>
      <c r="U590" s="3"/>
      <c r="V590" s="3">
        <v>1</v>
      </c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2" t="s">
        <v>52</v>
      </c>
      <c r="AW590" s="2" t="s">
        <v>1934</v>
      </c>
      <c r="AX590" s="2" t="s">
        <v>52</v>
      </c>
      <c r="AY590" s="2" t="s">
        <v>52</v>
      </c>
    </row>
    <row r="591" spans="1:51" ht="30" customHeight="1">
      <c r="A591" s="8" t="s">
        <v>1272</v>
      </c>
      <c r="B591" s="8" t="s">
        <v>1935</v>
      </c>
      <c r="C591" s="8" t="s">
        <v>929</v>
      </c>
      <c r="D591" s="9">
        <v>1</v>
      </c>
      <c r="E591" s="12">
        <v>0</v>
      </c>
      <c r="F591" s="13">
        <f>TRUNC(E591*D591,1)</f>
        <v>0</v>
      </c>
      <c r="G591" s="12">
        <v>0</v>
      </c>
      <c r="H591" s="13">
        <f>TRUNC(G591*D591,1)</f>
        <v>0</v>
      </c>
      <c r="I591" s="12">
        <f>TRUNC(SUMIF(V590:V591, RIGHTB(O591, 1), H590:H591)*U591, 2)</f>
        <v>602.86</v>
      </c>
      <c r="J591" s="13">
        <f>TRUNC(I591*D591,1)</f>
        <v>602.79999999999995</v>
      </c>
      <c r="K591" s="12">
        <f>TRUNC(E591+G591+I591,1)</f>
        <v>602.79999999999995</v>
      </c>
      <c r="L591" s="13">
        <f>TRUNC(F591+H591+J591,1)</f>
        <v>602.79999999999995</v>
      </c>
      <c r="M591" s="8" t="s">
        <v>52</v>
      </c>
      <c r="N591" s="2" t="s">
        <v>480</v>
      </c>
      <c r="O591" s="2" t="s">
        <v>930</v>
      </c>
      <c r="P591" s="2" t="s">
        <v>63</v>
      </c>
      <c r="Q591" s="2" t="s">
        <v>63</v>
      </c>
      <c r="R591" s="2" t="s">
        <v>63</v>
      </c>
      <c r="S591" s="3">
        <v>1</v>
      </c>
      <c r="T591" s="3">
        <v>2</v>
      </c>
      <c r="U591" s="3">
        <v>0.03</v>
      </c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2" t="s">
        <v>52</v>
      </c>
      <c r="AW591" s="2" t="s">
        <v>1936</v>
      </c>
      <c r="AX591" s="2" t="s">
        <v>52</v>
      </c>
      <c r="AY591" s="2" t="s">
        <v>52</v>
      </c>
    </row>
    <row r="592" spans="1:51" ht="30" customHeight="1">
      <c r="A592" s="8" t="s">
        <v>995</v>
      </c>
      <c r="B592" s="8" t="s">
        <v>52</v>
      </c>
      <c r="C592" s="8" t="s">
        <v>52</v>
      </c>
      <c r="D592" s="9"/>
      <c r="E592" s="12"/>
      <c r="F592" s="13">
        <f>TRUNC(SUMIF(N590:N591, N589, F590:F591),0)</f>
        <v>0</v>
      </c>
      <c r="G592" s="12"/>
      <c r="H592" s="13">
        <f>TRUNC(SUMIF(N590:N591, N589, H590:H591),0)</f>
        <v>20095</v>
      </c>
      <c r="I592" s="12"/>
      <c r="J592" s="13">
        <f>TRUNC(SUMIF(N590:N591, N589, J590:J591),0)</f>
        <v>602</v>
      </c>
      <c r="K592" s="12"/>
      <c r="L592" s="13">
        <f>F592+H592+J592</f>
        <v>20697</v>
      </c>
      <c r="M592" s="8" t="s">
        <v>52</v>
      </c>
      <c r="N592" s="2" t="s">
        <v>118</v>
      </c>
      <c r="O592" s="2" t="s">
        <v>118</v>
      </c>
      <c r="P592" s="2" t="s">
        <v>52</v>
      </c>
      <c r="Q592" s="2" t="s">
        <v>52</v>
      </c>
      <c r="R592" s="2" t="s">
        <v>52</v>
      </c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2" t="s">
        <v>52</v>
      </c>
      <c r="AW592" s="2" t="s">
        <v>52</v>
      </c>
      <c r="AX592" s="2" t="s">
        <v>52</v>
      </c>
      <c r="AY592" s="2" t="s">
        <v>52</v>
      </c>
    </row>
    <row r="593" spans="1:51" ht="30" customHeight="1">
      <c r="A593" s="9"/>
      <c r="B593" s="9"/>
      <c r="C593" s="9"/>
      <c r="D593" s="9"/>
      <c r="E593" s="12"/>
      <c r="F593" s="13"/>
      <c r="G593" s="12"/>
      <c r="H593" s="13"/>
      <c r="I593" s="12"/>
      <c r="J593" s="13"/>
      <c r="K593" s="12"/>
      <c r="L593" s="13"/>
      <c r="M593" s="9"/>
    </row>
    <row r="594" spans="1:51" ht="30" customHeight="1">
      <c r="A594" s="32" t="s">
        <v>1937</v>
      </c>
      <c r="B594" s="32"/>
      <c r="C594" s="32"/>
      <c r="D594" s="32"/>
      <c r="E594" s="33"/>
      <c r="F594" s="34"/>
      <c r="G594" s="33"/>
      <c r="H594" s="34"/>
      <c r="I594" s="33"/>
      <c r="J594" s="34"/>
      <c r="K594" s="33"/>
      <c r="L594" s="34"/>
      <c r="M594" s="32"/>
      <c r="N594" s="1" t="s">
        <v>484</v>
      </c>
    </row>
    <row r="595" spans="1:51" ht="30" customHeight="1">
      <c r="A595" s="8" t="s">
        <v>479</v>
      </c>
      <c r="B595" s="8" t="s">
        <v>52</v>
      </c>
      <c r="C595" s="8" t="s">
        <v>70</v>
      </c>
      <c r="D595" s="9">
        <v>1</v>
      </c>
      <c r="E595" s="12">
        <f>일위대가목록!E89</f>
        <v>0</v>
      </c>
      <c r="F595" s="13">
        <f>TRUNC(E595*D595,1)</f>
        <v>0</v>
      </c>
      <c r="G595" s="12">
        <f>일위대가목록!F89</f>
        <v>20095</v>
      </c>
      <c r="H595" s="13">
        <f>TRUNC(G595*D595,1)</f>
        <v>20095</v>
      </c>
      <c r="I595" s="12">
        <f>일위대가목록!G89</f>
        <v>602</v>
      </c>
      <c r="J595" s="13">
        <f>TRUNC(I595*D595,1)</f>
        <v>602</v>
      </c>
      <c r="K595" s="12">
        <f t="shared" ref="K595:L597" si="109">TRUNC(E595+G595+I595,1)</f>
        <v>20697</v>
      </c>
      <c r="L595" s="13">
        <f t="shared" si="109"/>
        <v>20697</v>
      </c>
      <c r="M595" s="8" t="s">
        <v>52</v>
      </c>
      <c r="N595" s="2" t="s">
        <v>484</v>
      </c>
      <c r="O595" s="2" t="s">
        <v>480</v>
      </c>
      <c r="P595" s="2" t="s">
        <v>62</v>
      </c>
      <c r="Q595" s="2" t="s">
        <v>63</v>
      </c>
      <c r="R595" s="2" t="s">
        <v>63</v>
      </c>
      <c r="S595" s="3"/>
      <c r="T595" s="3"/>
      <c r="U595" s="3"/>
      <c r="V595" s="3">
        <v>1</v>
      </c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2" t="s">
        <v>52</v>
      </c>
      <c r="AW595" s="2" t="s">
        <v>1939</v>
      </c>
      <c r="AX595" s="2" t="s">
        <v>52</v>
      </c>
      <c r="AY595" s="2" t="s">
        <v>52</v>
      </c>
    </row>
    <row r="596" spans="1:51" ht="30" customHeight="1">
      <c r="A596" s="8" t="s">
        <v>1940</v>
      </c>
      <c r="B596" s="8" t="s">
        <v>52</v>
      </c>
      <c r="C596" s="8" t="s">
        <v>70</v>
      </c>
      <c r="D596" s="9">
        <v>1</v>
      </c>
      <c r="E596" s="12">
        <f>일위대가목록!E242</f>
        <v>0</v>
      </c>
      <c r="F596" s="13">
        <f>TRUNC(E596*D596,1)</f>
        <v>0</v>
      </c>
      <c r="G596" s="12">
        <f>일위대가목록!F242</f>
        <v>4441</v>
      </c>
      <c r="H596" s="13">
        <f>TRUNC(G596*D596,1)</f>
        <v>4441</v>
      </c>
      <c r="I596" s="12">
        <f>일위대가목록!G242</f>
        <v>0</v>
      </c>
      <c r="J596" s="13">
        <f>TRUNC(I596*D596,1)</f>
        <v>0</v>
      </c>
      <c r="K596" s="12">
        <f t="shared" si="109"/>
        <v>4441</v>
      </c>
      <c r="L596" s="13">
        <f t="shared" si="109"/>
        <v>4441</v>
      </c>
      <c r="M596" s="8" t="s">
        <v>52</v>
      </c>
      <c r="N596" s="2" t="s">
        <v>484</v>
      </c>
      <c r="O596" s="2" t="s">
        <v>1941</v>
      </c>
      <c r="P596" s="2" t="s">
        <v>62</v>
      </c>
      <c r="Q596" s="2" t="s">
        <v>63</v>
      </c>
      <c r="R596" s="2" t="s">
        <v>63</v>
      </c>
      <c r="S596" s="3"/>
      <c r="T596" s="3"/>
      <c r="U596" s="3"/>
      <c r="V596" s="3">
        <v>1</v>
      </c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2" t="s">
        <v>52</v>
      </c>
      <c r="AW596" s="2" t="s">
        <v>1942</v>
      </c>
      <c r="AX596" s="2" t="s">
        <v>52</v>
      </c>
      <c r="AY596" s="2" t="s">
        <v>52</v>
      </c>
    </row>
    <row r="597" spans="1:51" ht="30" customHeight="1">
      <c r="A597" s="8" t="s">
        <v>1943</v>
      </c>
      <c r="B597" s="8" t="s">
        <v>1944</v>
      </c>
      <c r="C597" s="8" t="s">
        <v>929</v>
      </c>
      <c r="D597" s="9">
        <v>1</v>
      </c>
      <c r="E597" s="12">
        <v>0</v>
      </c>
      <c r="F597" s="13">
        <f>TRUNC(E597*D597,1)</f>
        <v>0</v>
      </c>
      <c r="G597" s="12">
        <f>TRUNC(SUMIF(V595:V597, RIGHTB(O597, 1), H595:H597)*U597, 2)</f>
        <v>4907.2</v>
      </c>
      <c r="H597" s="13">
        <f>TRUNC(G597*D597,1)</f>
        <v>4907.2</v>
      </c>
      <c r="I597" s="12">
        <v>0</v>
      </c>
      <c r="J597" s="13">
        <f>TRUNC(I597*D597,1)</f>
        <v>0</v>
      </c>
      <c r="K597" s="12">
        <f t="shared" si="109"/>
        <v>4907.2</v>
      </c>
      <c r="L597" s="13">
        <f t="shared" si="109"/>
        <v>4907.2</v>
      </c>
      <c r="M597" s="8" t="s">
        <v>52</v>
      </c>
      <c r="N597" s="2" t="s">
        <v>484</v>
      </c>
      <c r="O597" s="2" t="s">
        <v>930</v>
      </c>
      <c r="P597" s="2" t="s">
        <v>63</v>
      </c>
      <c r="Q597" s="2" t="s">
        <v>63</v>
      </c>
      <c r="R597" s="2" t="s">
        <v>63</v>
      </c>
      <c r="S597" s="3">
        <v>1</v>
      </c>
      <c r="T597" s="3">
        <v>1</v>
      </c>
      <c r="U597" s="3">
        <v>0.2</v>
      </c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2" t="s">
        <v>52</v>
      </c>
      <c r="AW597" s="2" t="s">
        <v>1945</v>
      </c>
      <c r="AX597" s="2" t="s">
        <v>52</v>
      </c>
      <c r="AY597" s="2" t="s">
        <v>52</v>
      </c>
    </row>
    <row r="598" spans="1:51" ht="30" customHeight="1">
      <c r="A598" s="8" t="s">
        <v>995</v>
      </c>
      <c r="B598" s="8" t="s">
        <v>52</v>
      </c>
      <c r="C598" s="8" t="s">
        <v>52</v>
      </c>
      <c r="D598" s="9"/>
      <c r="E598" s="12"/>
      <c r="F598" s="13">
        <f>TRUNC(SUMIF(N595:N597, N594, F595:F597),0)</f>
        <v>0</v>
      </c>
      <c r="G598" s="12"/>
      <c r="H598" s="13">
        <f>TRUNC(SUMIF(N595:N597, N594, H595:H597),0)</f>
        <v>29443</v>
      </c>
      <c r="I598" s="12"/>
      <c r="J598" s="13">
        <f>TRUNC(SUMIF(N595:N597, N594, J595:J597),0)</f>
        <v>602</v>
      </c>
      <c r="K598" s="12"/>
      <c r="L598" s="13">
        <f>F598+H598+J598</f>
        <v>30045</v>
      </c>
      <c r="M598" s="8" t="s">
        <v>52</v>
      </c>
      <c r="N598" s="2" t="s">
        <v>118</v>
      </c>
      <c r="O598" s="2" t="s">
        <v>118</v>
      </c>
      <c r="P598" s="2" t="s">
        <v>52</v>
      </c>
      <c r="Q598" s="2" t="s">
        <v>52</v>
      </c>
      <c r="R598" s="2" t="s">
        <v>52</v>
      </c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2" t="s">
        <v>52</v>
      </c>
      <c r="AW598" s="2" t="s">
        <v>52</v>
      </c>
      <c r="AX598" s="2" t="s">
        <v>52</v>
      </c>
      <c r="AY598" s="2" t="s">
        <v>52</v>
      </c>
    </row>
    <row r="599" spans="1:51" ht="30" customHeight="1">
      <c r="A599" s="9"/>
      <c r="B599" s="9"/>
      <c r="C599" s="9"/>
      <c r="D599" s="9"/>
      <c r="E599" s="12"/>
      <c r="F599" s="13"/>
      <c r="G599" s="12"/>
      <c r="H599" s="13"/>
      <c r="I599" s="12"/>
      <c r="J599" s="13"/>
      <c r="K599" s="12"/>
      <c r="L599" s="13"/>
      <c r="M599" s="9"/>
    </row>
    <row r="600" spans="1:51" ht="30" customHeight="1">
      <c r="A600" s="32" t="s">
        <v>1946</v>
      </c>
      <c r="B600" s="32"/>
      <c r="C600" s="32"/>
      <c r="D600" s="32"/>
      <c r="E600" s="33"/>
      <c r="F600" s="34"/>
      <c r="G600" s="33"/>
      <c r="H600" s="34"/>
      <c r="I600" s="33"/>
      <c r="J600" s="34"/>
      <c r="K600" s="33"/>
      <c r="L600" s="34"/>
      <c r="M600" s="32"/>
      <c r="N600" s="1" t="s">
        <v>487</v>
      </c>
    </row>
    <row r="601" spans="1:51" ht="30" customHeight="1">
      <c r="A601" s="8" t="s">
        <v>1948</v>
      </c>
      <c r="B601" s="8" t="s">
        <v>1096</v>
      </c>
      <c r="C601" s="8" t="s">
        <v>1097</v>
      </c>
      <c r="D601" s="9">
        <v>3.0000000000000001E-3</v>
      </c>
      <c r="E601" s="12">
        <f>단가대비표!O294</f>
        <v>0</v>
      </c>
      <c r="F601" s="13">
        <f>TRUNC(E601*D601,1)</f>
        <v>0</v>
      </c>
      <c r="G601" s="12">
        <f>단가대비표!P294</f>
        <v>209611</v>
      </c>
      <c r="H601" s="13">
        <f>TRUNC(G601*D601,1)</f>
        <v>628.79999999999995</v>
      </c>
      <c r="I601" s="12">
        <f>단가대비표!V294</f>
        <v>0</v>
      </c>
      <c r="J601" s="13">
        <f>TRUNC(I601*D601,1)</f>
        <v>0</v>
      </c>
      <c r="K601" s="12">
        <f>TRUNC(E601+G601+I601,1)</f>
        <v>209611</v>
      </c>
      <c r="L601" s="13">
        <f>TRUNC(F601+H601+J601,1)</f>
        <v>628.79999999999995</v>
      </c>
      <c r="M601" s="8" t="s">
        <v>52</v>
      </c>
      <c r="N601" s="2" t="s">
        <v>487</v>
      </c>
      <c r="O601" s="2" t="s">
        <v>1949</v>
      </c>
      <c r="P601" s="2" t="s">
        <v>63</v>
      </c>
      <c r="Q601" s="2" t="s">
        <v>63</v>
      </c>
      <c r="R601" s="2" t="s">
        <v>62</v>
      </c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2" t="s">
        <v>52</v>
      </c>
      <c r="AW601" s="2" t="s">
        <v>1950</v>
      </c>
      <c r="AX601" s="2" t="s">
        <v>52</v>
      </c>
      <c r="AY601" s="2" t="s">
        <v>52</v>
      </c>
    </row>
    <row r="602" spans="1:51" ht="30" customHeight="1">
      <c r="A602" s="8" t="s">
        <v>995</v>
      </c>
      <c r="B602" s="8" t="s">
        <v>52</v>
      </c>
      <c r="C602" s="8" t="s">
        <v>52</v>
      </c>
      <c r="D602" s="9"/>
      <c r="E602" s="12"/>
      <c r="F602" s="13">
        <f>TRUNC(SUMIF(N601:N601, N600, F601:F601),0)</f>
        <v>0</v>
      </c>
      <c r="G602" s="12"/>
      <c r="H602" s="13">
        <f>TRUNC(SUMIF(N601:N601, N600, H601:H601),0)</f>
        <v>628</v>
      </c>
      <c r="I602" s="12"/>
      <c r="J602" s="13">
        <f>TRUNC(SUMIF(N601:N601, N600, J601:J601),0)</f>
        <v>0</v>
      </c>
      <c r="K602" s="12"/>
      <c r="L602" s="13">
        <f>F602+H602+J602</f>
        <v>628</v>
      </c>
      <c r="M602" s="8" t="s">
        <v>52</v>
      </c>
      <c r="N602" s="2" t="s">
        <v>118</v>
      </c>
      <c r="O602" s="2" t="s">
        <v>118</v>
      </c>
      <c r="P602" s="2" t="s">
        <v>52</v>
      </c>
      <c r="Q602" s="2" t="s">
        <v>52</v>
      </c>
      <c r="R602" s="2" t="s">
        <v>52</v>
      </c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2" t="s">
        <v>52</v>
      </c>
      <c r="AW602" s="2" t="s">
        <v>52</v>
      </c>
      <c r="AX602" s="2" t="s">
        <v>52</v>
      </c>
      <c r="AY602" s="2" t="s">
        <v>52</v>
      </c>
    </row>
    <row r="603" spans="1:51" ht="30" customHeight="1">
      <c r="A603" s="9"/>
      <c r="B603" s="9"/>
      <c r="C603" s="9"/>
      <c r="D603" s="9"/>
      <c r="E603" s="12"/>
      <c r="F603" s="13"/>
      <c r="G603" s="12"/>
      <c r="H603" s="13"/>
      <c r="I603" s="12"/>
      <c r="J603" s="13"/>
      <c r="K603" s="12"/>
      <c r="L603" s="13"/>
      <c r="M603" s="9"/>
    </row>
    <row r="604" spans="1:51" ht="30" customHeight="1">
      <c r="A604" s="32" t="s">
        <v>1951</v>
      </c>
      <c r="B604" s="32"/>
      <c r="C604" s="32"/>
      <c r="D604" s="32"/>
      <c r="E604" s="33"/>
      <c r="F604" s="34"/>
      <c r="G604" s="33"/>
      <c r="H604" s="34"/>
      <c r="I604" s="33"/>
      <c r="J604" s="34"/>
      <c r="K604" s="33"/>
      <c r="L604" s="34"/>
      <c r="M604" s="32"/>
      <c r="N604" s="1" t="s">
        <v>490</v>
      </c>
    </row>
    <row r="605" spans="1:51" ht="30" customHeight="1">
      <c r="A605" s="8" t="s">
        <v>1948</v>
      </c>
      <c r="B605" s="8" t="s">
        <v>1096</v>
      </c>
      <c r="C605" s="8" t="s">
        <v>1097</v>
      </c>
      <c r="D605" s="9">
        <v>2.2000000000000001E-3</v>
      </c>
      <c r="E605" s="12">
        <f>단가대비표!O294</f>
        <v>0</v>
      </c>
      <c r="F605" s="13">
        <f>TRUNC(E605*D605,1)</f>
        <v>0</v>
      </c>
      <c r="G605" s="12">
        <f>단가대비표!P294</f>
        <v>209611</v>
      </c>
      <c r="H605" s="13">
        <f>TRUNC(G605*D605,1)</f>
        <v>461.1</v>
      </c>
      <c r="I605" s="12">
        <f>단가대비표!V294</f>
        <v>0</v>
      </c>
      <c r="J605" s="13">
        <f>TRUNC(I605*D605,1)</f>
        <v>0</v>
      </c>
      <c r="K605" s="12">
        <f>TRUNC(E605+G605+I605,1)</f>
        <v>209611</v>
      </c>
      <c r="L605" s="13">
        <f>TRUNC(F605+H605+J605,1)</f>
        <v>461.1</v>
      </c>
      <c r="M605" s="8" t="s">
        <v>52</v>
      </c>
      <c r="N605" s="2" t="s">
        <v>490</v>
      </c>
      <c r="O605" s="2" t="s">
        <v>1949</v>
      </c>
      <c r="P605" s="2" t="s">
        <v>63</v>
      </c>
      <c r="Q605" s="2" t="s">
        <v>63</v>
      </c>
      <c r="R605" s="2" t="s">
        <v>62</v>
      </c>
      <c r="S605" s="3"/>
      <c r="T605" s="3"/>
      <c r="U605" s="3"/>
      <c r="V605" s="3">
        <v>1</v>
      </c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2" t="s">
        <v>52</v>
      </c>
      <c r="AW605" s="2" t="s">
        <v>1953</v>
      </c>
      <c r="AX605" s="2" t="s">
        <v>52</v>
      </c>
      <c r="AY605" s="2" t="s">
        <v>52</v>
      </c>
    </row>
    <row r="606" spans="1:51" ht="30" customHeight="1">
      <c r="A606" s="8" t="s">
        <v>1255</v>
      </c>
      <c r="B606" s="8" t="s">
        <v>1954</v>
      </c>
      <c r="C606" s="8" t="s">
        <v>929</v>
      </c>
      <c r="D606" s="9">
        <v>1</v>
      </c>
      <c r="E606" s="12">
        <f>TRUNC(SUMIF(V605:V606, RIGHTB(O606, 1), H605:H606)*U606, 2)</f>
        <v>41.49</v>
      </c>
      <c r="F606" s="13">
        <f>TRUNC(E606*D606,1)</f>
        <v>41.4</v>
      </c>
      <c r="G606" s="12">
        <v>0</v>
      </c>
      <c r="H606" s="13">
        <f>TRUNC(G606*D606,1)</f>
        <v>0</v>
      </c>
      <c r="I606" s="12">
        <v>0</v>
      </c>
      <c r="J606" s="13">
        <f>TRUNC(I606*D606,1)</f>
        <v>0</v>
      </c>
      <c r="K606" s="12">
        <f>TRUNC(E606+G606+I606,1)</f>
        <v>41.4</v>
      </c>
      <c r="L606" s="13">
        <f>TRUNC(F606+H606+J606,1)</f>
        <v>41.4</v>
      </c>
      <c r="M606" s="8" t="s">
        <v>52</v>
      </c>
      <c r="N606" s="2" t="s">
        <v>490</v>
      </c>
      <c r="O606" s="2" t="s">
        <v>930</v>
      </c>
      <c r="P606" s="2" t="s">
        <v>63</v>
      </c>
      <c r="Q606" s="2" t="s">
        <v>63</v>
      </c>
      <c r="R606" s="2" t="s">
        <v>63</v>
      </c>
      <c r="S606" s="3">
        <v>1</v>
      </c>
      <c r="T606" s="3">
        <v>0</v>
      </c>
      <c r="U606" s="3">
        <v>0.09</v>
      </c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2" t="s">
        <v>52</v>
      </c>
      <c r="AW606" s="2" t="s">
        <v>1955</v>
      </c>
      <c r="AX606" s="2" t="s">
        <v>52</v>
      </c>
      <c r="AY606" s="2" t="s">
        <v>52</v>
      </c>
    </row>
    <row r="607" spans="1:51" ht="30" customHeight="1">
      <c r="A607" s="8" t="s">
        <v>995</v>
      </c>
      <c r="B607" s="8" t="s">
        <v>52</v>
      </c>
      <c r="C607" s="8" t="s">
        <v>52</v>
      </c>
      <c r="D607" s="9"/>
      <c r="E607" s="12"/>
      <c r="F607" s="13">
        <f>TRUNC(SUMIF(N605:N606, N604, F605:F606),0)</f>
        <v>41</v>
      </c>
      <c r="G607" s="12"/>
      <c r="H607" s="13">
        <f>TRUNC(SUMIF(N605:N606, N604, H605:H606),0)</f>
        <v>461</v>
      </c>
      <c r="I607" s="12"/>
      <c r="J607" s="13">
        <f>TRUNC(SUMIF(N605:N606, N604, J605:J606),0)</f>
        <v>0</v>
      </c>
      <c r="K607" s="12"/>
      <c r="L607" s="13">
        <f>F607+H607+J607</f>
        <v>502</v>
      </c>
      <c r="M607" s="8" t="s">
        <v>52</v>
      </c>
      <c r="N607" s="2" t="s">
        <v>118</v>
      </c>
      <c r="O607" s="2" t="s">
        <v>118</v>
      </c>
      <c r="P607" s="2" t="s">
        <v>52</v>
      </c>
      <c r="Q607" s="2" t="s">
        <v>52</v>
      </c>
      <c r="R607" s="2" t="s">
        <v>52</v>
      </c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2" t="s">
        <v>52</v>
      </c>
      <c r="AW607" s="2" t="s">
        <v>52</v>
      </c>
      <c r="AX607" s="2" t="s">
        <v>52</v>
      </c>
      <c r="AY607" s="2" t="s">
        <v>52</v>
      </c>
    </row>
    <row r="608" spans="1:51" ht="30" customHeight="1">
      <c r="A608" s="9"/>
      <c r="B608" s="9"/>
      <c r="C608" s="9"/>
      <c r="D608" s="9"/>
      <c r="E608" s="12"/>
      <c r="F608" s="13"/>
      <c r="G608" s="12"/>
      <c r="H608" s="13"/>
      <c r="I608" s="12"/>
      <c r="J608" s="13"/>
      <c r="K608" s="12"/>
      <c r="L608" s="13"/>
      <c r="M608" s="9"/>
    </row>
    <row r="609" spans="1:51" ht="30" customHeight="1">
      <c r="A609" s="32" t="s">
        <v>1956</v>
      </c>
      <c r="B609" s="32"/>
      <c r="C609" s="32"/>
      <c r="D609" s="32"/>
      <c r="E609" s="33"/>
      <c r="F609" s="34"/>
      <c r="G609" s="33"/>
      <c r="H609" s="34"/>
      <c r="I609" s="33"/>
      <c r="J609" s="34"/>
      <c r="K609" s="33"/>
      <c r="L609" s="34"/>
      <c r="M609" s="32"/>
      <c r="N609" s="1" t="s">
        <v>494</v>
      </c>
    </row>
    <row r="610" spans="1:51" ht="30" customHeight="1">
      <c r="A610" s="8" t="s">
        <v>1958</v>
      </c>
      <c r="B610" s="8" t="s">
        <v>1959</v>
      </c>
      <c r="C610" s="8" t="s">
        <v>221</v>
      </c>
      <c r="D610" s="9">
        <v>4.5</v>
      </c>
      <c r="E610" s="12">
        <f>단가대비표!O35</f>
        <v>10500</v>
      </c>
      <c r="F610" s="13">
        <f>TRUNC(E610*D610,1)</f>
        <v>47250</v>
      </c>
      <c r="G610" s="12">
        <f>단가대비표!P35</f>
        <v>0</v>
      </c>
      <c r="H610" s="13">
        <f>TRUNC(G610*D610,1)</f>
        <v>0</v>
      </c>
      <c r="I610" s="12">
        <f>단가대비표!V35</f>
        <v>0</v>
      </c>
      <c r="J610" s="13">
        <f>TRUNC(I610*D610,1)</f>
        <v>0</v>
      </c>
      <c r="K610" s="12">
        <f t="shared" ref="K610:L612" si="110">TRUNC(E610+G610+I610,1)</f>
        <v>10500</v>
      </c>
      <c r="L610" s="13">
        <f t="shared" si="110"/>
        <v>47250</v>
      </c>
      <c r="M610" s="8" t="s">
        <v>52</v>
      </c>
      <c r="N610" s="2" t="s">
        <v>494</v>
      </c>
      <c r="O610" s="2" t="s">
        <v>1960</v>
      </c>
      <c r="P610" s="2" t="s">
        <v>63</v>
      </c>
      <c r="Q610" s="2" t="s">
        <v>63</v>
      </c>
      <c r="R610" s="2" t="s">
        <v>62</v>
      </c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2" t="s">
        <v>52</v>
      </c>
      <c r="AW610" s="2" t="s">
        <v>1961</v>
      </c>
      <c r="AX610" s="2" t="s">
        <v>52</v>
      </c>
      <c r="AY610" s="2" t="s">
        <v>52</v>
      </c>
    </row>
    <row r="611" spans="1:51" ht="30" customHeight="1">
      <c r="A611" s="8" t="s">
        <v>1948</v>
      </c>
      <c r="B611" s="8" t="s">
        <v>1096</v>
      </c>
      <c r="C611" s="8" t="s">
        <v>1097</v>
      </c>
      <c r="D611" s="9">
        <v>0.14000000000000001</v>
      </c>
      <c r="E611" s="12">
        <f>단가대비표!O294</f>
        <v>0</v>
      </c>
      <c r="F611" s="13">
        <f>TRUNC(E611*D611,1)</f>
        <v>0</v>
      </c>
      <c r="G611" s="12">
        <f>단가대비표!P294</f>
        <v>209611</v>
      </c>
      <c r="H611" s="13">
        <f>TRUNC(G611*D611,1)</f>
        <v>29345.5</v>
      </c>
      <c r="I611" s="12">
        <f>단가대비표!V294</f>
        <v>0</v>
      </c>
      <c r="J611" s="13">
        <f>TRUNC(I611*D611,1)</f>
        <v>0</v>
      </c>
      <c r="K611" s="12">
        <f t="shared" si="110"/>
        <v>209611</v>
      </c>
      <c r="L611" s="13">
        <f t="shared" si="110"/>
        <v>29345.5</v>
      </c>
      <c r="M611" s="8" t="s">
        <v>52</v>
      </c>
      <c r="N611" s="2" t="s">
        <v>494</v>
      </c>
      <c r="O611" s="2" t="s">
        <v>1949</v>
      </c>
      <c r="P611" s="2" t="s">
        <v>63</v>
      </c>
      <c r="Q611" s="2" t="s">
        <v>63</v>
      </c>
      <c r="R611" s="2" t="s">
        <v>62</v>
      </c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2" t="s">
        <v>52</v>
      </c>
      <c r="AW611" s="2" t="s">
        <v>1962</v>
      </c>
      <c r="AX611" s="2" t="s">
        <v>52</v>
      </c>
      <c r="AY611" s="2" t="s">
        <v>52</v>
      </c>
    </row>
    <row r="612" spans="1:51" ht="30" customHeight="1">
      <c r="A612" s="8" t="s">
        <v>1100</v>
      </c>
      <c r="B612" s="8" t="s">
        <v>1096</v>
      </c>
      <c r="C612" s="8" t="s">
        <v>1097</v>
      </c>
      <c r="D612" s="9">
        <v>0.05</v>
      </c>
      <c r="E612" s="12">
        <f>단가대비표!O278</f>
        <v>0</v>
      </c>
      <c r="F612" s="13">
        <f>TRUNC(E612*D612,1)</f>
        <v>0</v>
      </c>
      <c r="G612" s="12">
        <f>단가대비표!P278</f>
        <v>125427</v>
      </c>
      <c r="H612" s="13">
        <f>TRUNC(G612*D612,1)</f>
        <v>6271.3</v>
      </c>
      <c r="I612" s="12">
        <f>단가대비표!V278</f>
        <v>0</v>
      </c>
      <c r="J612" s="13">
        <f>TRUNC(I612*D612,1)</f>
        <v>0</v>
      </c>
      <c r="K612" s="12">
        <f t="shared" si="110"/>
        <v>125427</v>
      </c>
      <c r="L612" s="13">
        <f t="shared" si="110"/>
        <v>6271.3</v>
      </c>
      <c r="M612" s="8" t="s">
        <v>52</v>
      </c>
      <c r="N612" s="2" t="s">
        <v>494</v>
      </c>
      <c r="O612" s="2" t="s">
        <v>1101</v>
      </c>
      <c r="P612" s="2" t="s">
        <v>63</v>
      </c>
      <c r="Q612" s="2" t="s">
        <v>63</v>
      </c>
      <c r="R612" s="2" t="s">
        <v>62</v>
      </c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2" t="s">
        <v>52</v>
      </c>
      <c r="AW612" s="2" t="s">
        <v>1963</v>
      </c>
      <c r="AX612" s="2" t="s">
        <v>52</v>
      </c>
      <c r="AY612" s="2" t="s">
        <v>52</v>
      </c>
    </row>
    <row r="613" spans="1:51" ht="30" customHeight="1">
      <c r="A613" s="8" t="s">
        <v>995</v>
      </c>
      <c r="B613" s="8" t="s">
        <v>52</v>
      </c>
      <c r="C613" s="8" t="s">
        <v>52</v>
      </c>
      <c r="D613" s="9"/>
      <c r="E613" s="12"/>
      <c r="F613" s="13">
        <f>TRUNC(SUMIF(N610:N612, N609, F610:F612),0)</f>
        <v>47250</v>
      </c>
      <c r="G613" s="12"/>
      <c r="H613" s="13">
        <f>TRUNC(SUMIF(N610:N612, N609, H610:H612),0)</f>
        <v>35616</v>
      </c>
      <c r="I613" s="12"/>
      <c r="J613" s="13">
        <f>TRUNC(SUMIF(N610:N612, N609, J610:J612),0)</f>
        <v>0</v>
      </c>
      <c r="K613" s="12"/>
      <c r="L613" s="13">
        <f>F613+H613+J613</f>
        <v>82866</v>
      </c>
      <c r="M613" s="8" t="s">
        <v>52</v>
      </c>
      <c r="N613" s="2" t="s">
        <v>118</v>
      </c>
      <c r="O613" s="2" t="s">
        <v>118</v>
      </c>
      <c r="P613" s="2" t="s">
        <v>52</v>
      </c>
      <c r="Q613" s="2" t="s">
        <v>52</v>
      </c>
      <c r="R613" s="2" t="s">
        <v>52</v>
      </c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2" t="s">
        <v>52</v>
      </c>
      <c r="AW613" s="2" t="s">
        <v>52</v>
      </c>
      <c r="AX613" s="2" t="s">
        <v>52</v>
      </c>
      <c r="AY613" s="2" t="s">
        <v>52</v>
      </c>
    </row>
    <row r="614" spans="1:51" ht="30" customHeight="1">
      <c r="A614" s="9"/>
      <c r="B614" s="9"/>
      <c r="C614" s="9"/>
      <c r="D614" s="9"/>
      <c r="E614" s="12"/>
      <c r="F614" s="13"/>
      <c r="G614" s="12"/>
      <c r="H614" s="13"/>
      <c r="I614" s="12"/>
      <c r="J614" s="13"/>
      <c r="K614" s="12"/>
      <c r="L614" s="13"/>
      <c r="M614" s="9"/>
    </row>
    <row r="615" spans="1:51" ht="30" customHeight="1">
      <c r="A615" s="32" t="s">
        <v>1964</v>
      </c>
      <c r="B615" s="32"/>
      <c r="C615" s="32"/>
      <c r="D615" s="32"/>
      <c r="E615" s="33"/>
      <c r="F615" s="34"/>
      <c r="G615" s="33"/>
      <c r="H615" s="34"/>
      <c r="I615" s="33"/>
      <c r="J615" s="34"/>
      <c r="K615" s="33"/>
      <c r="L615" s="34"/>
      <c r="M615" s="32"/>
      <c r="N615" s="1" t="s">
        <v>551</v>
      </c>
    </row>
    <row r="616" spans="1:51" ht="30" customHeight="1">
      <c r="A616" s="8" t="s">
        <v>1966</v>
      </c>
      <c r="B616" s="8" t="s">
        <v>1967</v>
      </c>
      <c r="C616" s="8" t="s">
        <v>255</v>
      </c>
      <c r="D616" s="9">
        <v>4.0999999999999996</v>
      </c>
      <c r="E616" s="12">
        <f>단가대비표!O174</f>
        <v>78000</v>
      </c>
      <c r="F616" s="13">
        <f t="shared" ref="F616:F622" si="111">TRUNC(E616*D616,1)</f>
        <v>319800</v>
      </c>
      <c r="G616" s="12">
        <f>단가대비표!P174</f>
        <v>0</v>
      </c>
      <c r="H616" s="13">
        <f t="shared" ref="H616:H622" si="112">TRUNC(G616*D616,1)</f>
        <v>0</v>
      </c>
      <c r="I616" s="12">
        <f>단가대비표!V174</f>
        <v>0</v>
      </c>
      <c r="J616" s="13">
        <f t="shared" ref="J616:J622" si="113">TRUNC(I616*D616,1)</f>
        <v>0</v>
      </c>
      <c r="K616" s="12">
        <f t="shared" ref="K616:L622" si="114">TRUNC(E616+G616+I616,1)</f>
        <v>78000</v>
      </c>
      <c r="L616" s="13">
        <f t="shared" si="114"/>
        <v>319800</v>
      </c>
      <c r="M616" s="8" t="s">
        <v>52</v>
      </c>
      <c r="N616" s="2" t="s">
        <v>551</v>
      </c>
      <c r="O616" s="2" t="s">
        <v>1968</v>
      </c>
      <c r="P616" s="2" t="s">
        <v>63</v>
      </c>
      <c r="Q616" s="2" t="s">
        <v>63</v>
      </c>
      <c r="R616" s="2" t="s">
        <v>62</v>
      </c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2" t="s">
        <v>52</v>
      </c>
      <c r="AW616" s="2" t="s">
        <v>1969</v>
      </c>
      <c r="AX616" s="2" t="s">
        <v>52</v>
      </c>
      <c r="AY616" s="2" t="s">
        <v>52</v>
      </c>
    </row>
    <row r="617" spans="1:51" ht="30" customHeight="1">
      <c r="A617" s="8" t="s">
        <v>1966</v>
      </c>
      <c r="B617" s="8" t="s">
        <v>1970</v>
      </c>
      <c r="C617" s="8" t="s">
        <v>255</v>
      </c>
      <c r="D617" s="9">
        <v>6.25</v>
      </c>
      <c r="E617" s="12">
        <f>단가대비표!O175</f>
        <v>115000</v>
      </c>
      <c r="F617" s="13">
        <f t="shared" si="111"/>
        <v>718750</v>
      </c>
      <c r="G617" s="12">
        <f>단가대비표!P175</f>
        <v>0</v>
      </c>
      <c r="H617" s="13">
        <f t="shared" si="112"/>
        <v>0</v>
      </c>
      <c r="I617" s="12">
        <f>단가대비표!V175</f>
        <v>0</v>
      </c>
      <c r="J617" s="13">
        <f t="shared" si="113"/>
        <v>0</v>
      </c>
      <c r="K617" s="12">
        <f t="shared" si="114"/>
        <v>115000</v>
      </c>
      <c r="L617" s="13">
        <f t="shared" si="114"/>
        <v>718750</v>
      </c>
      <c r="M617" s="8" t="s">
        <v>52</v>
      </c>
      <c r="N617" s="2" t="s">
        <v>551</v>
      </c>
      <c r="O617" s="2" t="s">
        <v>1971</v>
      </c>
      <c r="P617" s="2" t="s">
        <v>63</v>
      </c>
      <c r="Q617" s="2" t="s">
        <v>63</v>
      </c>
      <c r="R617" s="2" t="s">
        <v>62</v>
      </c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2" t="s">
        <v>52</v>
      </c>
      <c r="AW617" s="2" t="s">
        <v>1972</v>
      </c>
      <c r="AX617" s="2" t="s">
        <v>52</v>
      </c>
      <c r="AY617" s="2" t="s">
        <v>52</v>
      </c>
    </row>
    <row r="618" spans="1:51" ht="30" customHeight="1">
      <c r="A618" s="8" t="s">
        <v>1966</v>
      </c>
      <c r="B618" s="8" t="s">
        <v>1973</v>
      </c>
      <c r="C618" s="8" t="s">
        <v>255</v>
      </c>
      <c r="D618" s="9">
        <v>2.8</v>
      </c>
      <c r="E618" s="12">
        <f>단가대비표!O176</f>
        <v>198000</v>
      </c>
      <c r="F618" s="13">
        <f t="shared" si="111"/>
        <v>554400</v>
      </c>
      <c r="G618" s="12">
        <f>단가대비표!P176</f>
        <v>0</v>
      </c>
      <c r="H618" s="13">
        <f t="shared" si="112"/>
        <v>0</v>
      </c>
      <c r="I618" s="12">
        <f>단가대비표!V176</f>
        <v>0</v>
      </c>
      <c r="J618" s="13">
        <f t="shared" si="113"/>
        <v>0</v>
      </c>
      <c r="K618" s="12">
        <f t="shared" si="114"/>
        <v>198000</v>
      </c>
      <c r="L618" s="13">
        <f t="shared" si="114"/>
        <v>554400</v>
      </c>
      <c r="M618" s="8" t="s">
        <v>52</v>
      </c>
      <c r="N618" s="2" t="s">
        <v>551</v>
      </c>
      <c r="O618" s="2" t="s">
        <v>1974</v>
      </c>
      <c r="P618" s="2" t="s">
        <v>63</v>
      </c>
      <c r="Q618" s="2" t="s">
        <v>63</v>
      </c>
      <c r="R618" s="2" t="s">
        <v>62</v>
      </c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2" t="s">
        <v>52</v>
      </c>
      <c r="AW618" s="2" t="s">
        <v>1975</v>
      </c>
      <c r="AX618" s="2" t="s">
        <v>52</v>
      </c>
      <c r="AY618" s="2" t="s">
        <v>52</v>
      </c>
    </row>
    <row r="619" spans="1:51" ht="30" customHeight="1">
      <c r="A619" s="8" t="s">
        <v>1966</v>
      </c>
      <c r="B619" s="8" t="s">
        <v>1976</v>
      </c>
      <c r="C619" s="8" t="s">
        <v>255</v>
      </c>
      <c r="D619" s="9">
        <v>2.2000000000000002</v>
      </c>
      <c r="E619" s="12">
        <f>단가대비표!O177</f>
        <v>68000</v>
      </c>
      <c r="F619" s="13">
        <f t="shared" si="111"/>
        <v>149600</v>
      </c>
      <c r="G619" s="12">
        <f>단가대비표!P177</f>
        <v>0</v>
      </c>
      <c r="H619" s="13">
        <f t="shared" si="112"/>
        <v>0</v>
      </c>
      <c r="I619" s="12">
        <f>단가대비표!V177</f>
        <v>0</v>
      </c>
      <c r="J619" s="13">
        <f t="shared" si="113"/>
        <v>0</v>
      </c>
      <c r="K619" s="12">
        <f t="shared" si="114"/>
        <v>68000</v>
      </c>
      <c r="L619" s="13">
        <f t="shared" si="114"/>
        <v>149600</v>
      </c>
      <c r="M619" s="8" t="s">
        <v>52</v>
      </c>
      <c r="N619" s="2" t="s">
        <v>551</v>
      </c>
      <c r="O619" s="2" t="s">
        <v>1977</v>
      </c>
      <c r="P619" s="2" t="s">
        <v>63</v>
      </c>
      <c r="Q619" s="2" t="s">
        <v>63</v>
      </c>
      <c r="R619" s="2" t="s">
        <v>62</v>
      </c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2" t="s">
        <v>52</v>
      </c>
      <c r="AW619" s="2" t="s">
        <v>1978</v>
      </c>
      <c r="AX619" s="2" t="s">
        <v>52</v>
      </c>
      <c r="AY619" s="2" t="s">
        <v>52</v>
      </c>
    </row>
    <row r="620" spans="1:51" ht="30" customHeight="1">
      <c r="A620" s="8" t="s">
        <v>1966</v>
      </c>
      <c r="B620" s="8" t="s">
        <v>1979</v>
      </c>
      <c r="C620" s="8" t="s">
        <v>255</v>
      </c>
      <c r="D620" s="9">
        <v>2.4500000000000002</v>
      </c>
      <c r="E620" s="12">
        <f>단가대비표!O178</f>
        <v>165000</v>
      </c>
      <c r="F620" s="13">
        <f t="shared" si="111"/>
        <v>404250</v>
      </c>
      <c r="G620" s="12">
        <f>단가대비표!P178</f>
        <v>0</v>
      </c>
      <c r="H620" s="13">
        <f t="shared" si="112"/>
        <v>0</v>
      </c>
      <c r="I620" s="12">
        <f>단가대비표!V178</f>
        <v>0</v>
      </c>
      <c r="J620" s="13">
        <f t="shared" si="113"/>
        <v>0</v>
      </c>
      <c r="K620" s="12">
        <f t="shared" si="114"/>
        <v>165000</v>
      </c>
      <c r="L620" s="13">
        <f t="shared" si="114"/>
        <v>404250</v>
      </c>
      <c r="M620" s="8" t="s">
        <v>52</v>
      </c>
      <c r="N620" s="2" t="s">
        <v>551</v>
      </c>
      <c r="O620" s="2" t="s">
        <v>1980</v>
      </c>
      <c r="P620" s="2" t="s">
        <v>63</v>
      </c>
      <c r="Q620" s="2" t="s">
        <v>63</v>
      </c>
      <c r="R620" s="2" t="s">
        <v>62</v>
      </c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2" t="s">
        <v>52</v>
      </c>
      <c r="AW620" s="2" t="s">
        <v>1981</v>
      </c>
      <c r="AX620" s="2" t="s">
        <v>52</v>
      </c>
      <c r="AY620" s="2" t="s">
        <v>52</v>
      </c>
    </row>
    <row r="621" spans="1:51" ht="30" customHeight="1">
      <c r="A621" s="8" t="s">
        <v>1966</v>
      </c>
      <c r="B621" s="8" t="s">
        <v>1982</v>
      </c>
      <c r="C621" s="8" t="s">
        <v>255</v>
      </c>
      <c r="D621" s="9">
        <v>2.7</v>
      </c>
      <c r="E621" s="12">
        <f>단가대비표!O179</f>
        <v>91000</v>
      </c>
      <c r="F621" s="13">
        <f t="shared" si="111"/>
        <v>245700</v>
      </c>
      <c r="G621" s="12">
        <f>단가대비표!P179</f>
        <v>0</v>
      </c>
      <c r="H621" s="13">
        <f t="shared" si="112"/>
        <v>0</v>
      </c>
      <c r="I621" s="12">
        <f>단가대비표!V179</f>
        <v>0</v>
      </c>
      <c r="J621" s="13">
        <f t="shared" si="113"/>
        <v>0</v>
      </c>
      <c r="K621" s="12">
        <f t="shared" si="114"/>
        <v>91000</v>
      </c>
      <c r="L621" s="13">
        <f t="shared" si="114"/>
        <v>245700</v>
      </c>
      <c r="M621" s="8" t="s">
        <v>52</v>
      </c>
      <c r="N621" s="2" t="s">
        <v>551</v>
      </c>
      <c r="O621" s="2" t="s">
        <v>1983</v>
      </c>
      <c r="P621" s="2" t="s">
        <v>63</v>
      </c>
      <c r="Q621" s="2" t="s">
        <v>63</v>
      </c>
      <c r="R621" s="2" t="s">
        <v>62</v>
      </c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2" t="s">
        <v>52</v>
      </c>
      <c r="AW621" s="2" t="s">
        <v>1984</v>
      </c>
      <c r="AX621" s="2" t="s">
        <v>52</v>
      </c>
      <c r="AY621" s="2" t="s">
        <v>52</v>
      </c>
    </row>
    <row r="622" spans="1:51" ht="30" customHeight="1">
      <c r="A622" s="8" t="s">
        <v>1985</v>
      </c>
      <c r="B622" s="8" t="s">
        <v>1986</v>
      </c>
      <c r="C622" s="8" t="s">
        <v>1987</v>
      </c>
      <c r="D622" s="9">
        <v>1</v>
      </c>
      <c r="E622" s="12">
        <f>단가대비표!O160</f>
        <v>1100000</v>
      </c>
      <c r="F622" s="13">
        <f t="shared" si="111"/>
        <v>1100000</v>
      </c>
      <c r="G622" s="12">
        <f>단가대비표!P160</f>
        <v>0</v>
      </c>
      <c r="H622" s="13">
        <f t="shared" si="112"/>
        <v>0</v>
      </c>
      <c r="I622" s="12">
        <f>단가대비표!V160</f>
        <v>0</v>
      </c>
      <c r="J622" s="13">
        <f t="shared" si="113"/>
        <v>0</v>
      </c>
      <c r="K622" s="12">
        <f t="shared" si="114"/>
        <v>1100000</v>
      </c>
      <c r="L622" s="13">
        <f t="shared" si="114"/>
        <v>1100000</v>
      </c>
      <c r="M622" s="8" t="s">
        <v>52</v>
      </c>
      <c r="N622" s="2" t="s">
        <v>551</v>
      </c>
      <c r="O622" s="2" t="s">
        <v>1988</v>
      </c>
      <c r="P622" s="2" t="s">
        <v>63</v>
      </c>
      <c r="Q622" s="2" t="s">
        <v>63</v>
      </c>
      <c r="R622" s="2" t="s">
        <v>62</v>
      </c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2" t="s">
        <v>52</v>
      </c>
      <c r="AW622" s="2" t="s">
        <v>1989</v>
      </c>
      <c r="AX622" s="2" t="s">
        <v>52</v>
      </c>
      <c r="AY622" s="2" t="s">
        <v>52</v>
      </c>
    </row>
    <row r="623" spans="1:51" ht="30" customHeight="1">
      <c r="A623" s="8" t="s">
        <v>995</v>
      </c>
      <c r="B623" s="8" t="s">
        <v>52</v>
      </c>
      <c r="C623" s="8" t="s">
        <v>52</v>
      </c>
      <c r="D623" s="9"/>
      <c r="E623" s="12"/>
      <c r="F623" s="13">
        <f>TRUNC(SUMIF(N616:N622, N615, F616:F622),0)</f>
        <v>3492500</v>
      </c>
      <c r="G623" s="12"/>
      <c r="H623" s="13">
        <f>TRUNC(SUMIF(N616:N622, N615, H616:H622),0)</f>
        <v>0</v>
      </c>
      <c r="I623" s="12"/>
      <c r="J623" s="13">
        <f>TRUNC(SUMIF(N616:N622, N615, J616:J622),0)</f>
        <v>0</v>
      </c>
      <c r="K623" s="12"/>
      <c r="L623" s="13">
        <f>F623+H623+J623</f>
        <v>3492500</v>
      </c>
      <c r="M623" s="8" t="s">
        <v>52</v>
      </c>
      <c r="N623" s="2" t="s">
        <v>118</v>
      </c>
      <c r="O623" s="2" t="s">
        <v>118</v>
      </c>
      <c r="P623" s="2" t="s">
        <v>52</v>
      </c>
      <c r="Q623" s="2" t="s">
        <v>52</v>
      </c>
      <c r="R623" s="2" t="s">
        <v>52</v>
      </c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2" t="s">
        <v>52</v>
      </c>
      <c r="AW623" s="2" t="s">
        <v>52</v>
      </c>
      <c r="AX623" s="2" t="s">
        <v>52</v>
      </c>
      <c r="AY623" s="2" t="s">
        <v>52</v>
      </c>
    </row>
    <row r="624" spans="1:51" ht="30" customHeight="1">
      <c r="A624" s="9"/>
      <c r="B624" s="9"/>
      <c r="C624" s="9"/>
      <c r="D624" s="9"/>
      <c r="E624" s="12"/>
      <c r="F624" s="13"/>
      <c r="G624" s="12"/>
      <c r="H624" s="13"/>
      <c r="I624" s="12"/>
      <c r="J624" s="13"/>
      <c r="K624" s="12"/>
      <c r="L624" s="13"/>
      <c r="M624" s="9"/>
    </row>
    <row r="625" spans="1:51" ht="30" customHeight="1">
      <c r="A625" s="32" t="s">
        <v>1990</v>
      </c>
      <c r="B625" s="32"/>
      <c r="C625" s="32"/>
      <c r="D625" s="32"/>
      <c r="E625" s="33"/>
      <c r="F625" s="34"/>
      <c r="G625" s="33"/>
      <c r="H625" s="34"/>
      <c r="I625" s="33"/>
      <c r="J625" s="34"/>
      <c r="K625" s="33"/>
      <c r="L625" s="34"/>
      <c r="M625" s="32"/>
      <c r="N625" s="1" t="s">
        <v>555</v>
      </c>
    </row>
    <row r="626" spans="1:51" ht="30" customHeight="1">
      <c r="A626" s="8" t="s">
        <v>1992</v>
      </c>
      <c r="B626" s="8" t="s">
        <v>1993</v>
      </c>
      <c r="C626" s="8" t="s">
        <v>255</v>
      </c>
      <c r="D626" s="9">
        <v>8.9700000000000006</v>
      </c>
      <c r="E626" s="12">
        <f>단가대비표!O180</f>
        <v>55800</v>
      </c>
      <c r="F626" s="13">
        <f t="shared" ref="F626:F632" si="115">TRUNC(E626*D626,1)</f>
        <v>500526</v>
      </c>
      <c r="G626" s="12">
        <f>단가대비표!P180</f>
        <v>0</v>
      </c>
      <c r="H626" s="13">
        <f t="shared" ref="H626:H632" si="116">TRUNC(G626*D626,1)</f>
        <v>0</v>
      </c>
      <c r="I626" s="12">
        <f>단가대비표!V180</f>
        <v>0</v>
      </c>
      <c r="J626" s="13">
        <f t="shared" ref="J626:J632" si="117">TRUNC(I626*D626,1)</f>
        <v>0</v>
      </c>
      <c r="K626" s="12">
        <f t="shared" ref="K626:L632" si="118">TRUNC(E626+G626+I626,1)</f>
        <v>55800</v>
      </c>
      <c r="L626" s="13">
        <f t="shared" si="118"/>
        <v>500526</v>
      </c>
      <c r="M626" s="8" t="s">
        <v>52</v>
      </c>
      <c r="N626" s="2" t="s">
        <v>555</v>
      </c>
      <c r="O626" s="2" t="s">
        <v>1994</v>
      </c>
      <c r="P626" s="2" t="s">
        <v>63</v>
      </c>
      <c r="Q626" s="2" t="s">
        <v>63</v>
      </c>
      <c r="R626" s="2" t="s">
        <v>62</v>
      </c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2" t="s">
        <v>52</v>
      </c>
      <c r="AW626" s="2" t="s">
        <v>1995</v>
      </c>
      <c r="AX626" s="2" t="s">
        <v>52</v>
      </c>
      <c r="AY626" s="2" t="s">
        <v>52</v>
      </c>
    </row>
    <row r="627" spans="1:51" ht="30" customHeight="1">
      <c r="A627" s="8" t="s">
        <v>1996</v>
      </c>
      <c r="B627" s="8" t="s">
        <v>1997</v>
      </c>
      <c r="C627" s="8" t="s">
        <v>255</v>
      </c>
      <c r="D627" s="9">
        <v>3.8</v>
      </c>
      <c r="E627" s="12">
        <f>단가대비표!O182</f>
        <v>136800</v>
      </c>
      <c r="F627" s="13">
        <f t="shared" si="115"/>
        <v>519840</v>
      </c>
      <c r="G627" s="12">
        <f>단가대비표!P182</f>
        <v>0</v>
      </c>
      <c r="H627" s="13">
        <f t="shared" si="116"/>
        <v>0</v>
      </c>
      <c r="I627" s="12">
        <f>단가대비표!V182</f>
        <v>0</v>
      </c>
      <c r="J627" s="13">
        <f t="shared" si="117"/>
        <v>0</v>
      </c>
      <c r="K627" s="12">
        <f t="shared" si="118"/>
        <v>136800</v>
      </c>
      <c r="L627" s="13">
        <f t="shared" si="118"/>
        <v>519840</v>
      </c>
      <c r="M627" s="8" t="s">
        <v>52</v>
      </c>
      <c r="N627" s="2" t="s">
        <v>555</v>
      </c>
      <c r="O627" s="2" t="s">
        <v>1998</v>
      </c>
      <c r="P627" s="2" t="s">
        <v>63</v>
      </c>
      <c r="Q627" s="2" t="s">
        <v>63</v>
      </c>
      <c r="R627" s="2" t="s">
        <v>62</v>
      </c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2" t="s">
        <v>52</v>
      </c>
      <c r="AW627" s="2" t="s">
        <v>1999</v>
      </c>
      <c r="AX627" s="2" t="s">
        <v>52</v>
      </c>
      <c r="AY627" s="2" t="s">
        <v>52</v>
      </c>
    </row>
    <row r="628" spans="1:51" ht="30" customHeight="1">
      <c r="A628" s="8" t="s">
        <v>1996</v>
      </c>
      <c r="B628" s="8" t="s">
        <v>2000</v>
      </c>
      <c r="C628" s="8" t="s">
        <v>255</v>
      </c>
      <c r="D628" s="9">
        <v>2.97</v>
      </c>
      <c r="E628" s="12">
        <f>단가대비표!O183</f>
        <v>82800</v>
      </c>
      <c r="F628" s="13">
        <f t="shared" si="115"/>
        <v>245916</v>
      </c>
      <c r="G628" s="12">
        <f>단가대비표!P183</f>
        <v>0</v>
      </c>
      <c r="H628" s="13">
        <f t="shared" si="116"/>
        <v>0</v>
      </c>
      <c r="I628" s="12">
        <f>단가대비표!V183</f>
        <v>0</v>
      </c>
      <c r="J628" s="13">
        <f t="shared" si="117"/>
        <v>0</v>
      </c>
      <c r="K628" s="12">
        <f t="shared" si="118"/>
        <v>82800</v>
      </c>
      <c r="L628" s="13">
        <f t="shared" si="118"/>
        <v>245916</v>
      </c>
      <c r="M628" s="8" t="s">
        <v>52</v>
      </c>
      <c r="N628" s="2" t="s">
        <v>555</v>
      </c>
      <c r="O628" s="2" t="s">
        <v>2001</v>
      </c>
      <c r="P628" s="2" t="s">
        <v>63</v>
      </c>
      <c r="Q628" s="2" t="s">
        <v>63</v>
      </c>
      <c r="R628" s="2" t="s">
        <v>62</v>
      </c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2" t="s">
        <v>52</v>
      </c>
      <c r="AW628" s="2" t="s">
        <v>2002</v>
      </c>
      <c r="AX628" s="2" t="s">
        <v>52</v>
      </c>
      <c r="AY628" s="2" t="s">
        <v>52</v>
      </c>
    </row>
    <row r="629" spans="1:51" ht="30" customHeight="1">
      <c r="A629" s="8" t="s">
        <v>1996</v>
      </c>
      <c r="B629" s="8" t="s">
        <v>2003</v>
      </c>
      <c r="C629" s="8" t="s">
        <v>255</v>
      </c>
      <c r="D629" s="9">
        <v>4.4000000000000004</v>
      </c>
      <c r="E629" s="12">
        <f>단가대비표!O184</f>
        <v>41400</v>
      </c>
      <c r="F629" s="13">
        <f t="shared" si="115"/>
        <v>182160</v>
      </c>
      <c r="G629" s="12">
        <f>단가대비표!P184</f>
        <v>0</v>
      </c>
      <c r="H629" s="13">
        <f t="shared" si="116"/>
        <v>0</v>
      </c>
      <c r="I629" s="12">
        <f>단가대비표!V184</f>
        <v>0</v>
      </c>
      <c r="J629" s="13">
        <f t="shared" si="117"/>
        <v>0</v>
      </c>
      <c r="K629" s="12">
        <f t="shared" si="118"/>
        <v>41400</v>
      </c>
      <c r="L629" s="13">
        <f t="shared" si="118"/>
        <v>182160</v>
      </c>
      <c r="M629" s="8" t="s">
        <v>52</v>
      </c>
      <c r="N629" s="2" t="s">
        <v>555</v>
      </c>
      <c r="O629" s="2" t="s">
        <v>2004</v>
      </c>
      <c r="P629" s="2" t="s">
        <v>63</v>
      </c>
      <c r="Q629" s="2" t="s">
        <v>63</v>
      </c>
      <c r="R629" s="2" t="s">
        <v>62</v>
      </c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2" t="s">
        <v>52</v>
      </c>
      <c r="AW629" s="2" t="s">
        <v>2005</v>
      </c>
      <c r="AX629" s="2" t="s">
        <v>52</v>
      </c>
      <c r="AY629" s="2" t="s">
        <v>52</v>
      </c>
    </row>
    <row r="630" spans="1:51" ht="30" customHeight="1">
      <c r="A630" s="8" t="s">
        <v>2006</v>
      </c>
      <c r="B630" s="8" t="s">
        <v>2007</v>
      </c>
      <c r="C630" s="8" t="s">
        <v>255</v>
      </c>
      <c r="D630" s="9">
        <v>1.9</v>
      </c>
      <c r="E630" s="12">
        <f>단가대비표!O187</f>
        <v>91800</v>
      </c>
      <c r="F630" s="13">
        <f t="shared" si="115"/>
        <v>174420</v>
      </c>
      <c r="G630" s="12">
        <f>단가대비표!P187</f>
        <v>0</v>
      </c>
      <c r="H630" s="13">
        <f t="shared" si="116"/>
        <v>0</v>
      </c>
      <c r="I630" s="12">
        <f>단가대비표!V187</f>
        <v>0</v>
      </c>
      <c r="J630" s="13">
        <f t="shared" si="117"/>
        <v>0</v>
      </c>
      <c r="K630" s="12">
        <f t="shared" si="118"/>
        <v>91800</v>
      </c>
      <c r="L630" s="13">
        <f t="shared" si="118"/>
        <v>174420</v>
      </c>
      <c r="M630" s="8" t="s">
        <v>52</v>
      </c>
      <c r="N630" s="2" t="s">
        <v>555</v>
      </c>
      <c r="O630" s="2" t="s">
        <v>2008</v>
      </c>
      <c r="P630" s="2" t="s">
        <v>63</v>
      </c>
      <c r="Q630" s="2" t="s">
        <v>63</v>
      </c>
      <c r="R630" s="2" t="s">
        <v>62</v>
      </c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2" t="s">
        <v>52</v>
      </c>
      <c r="AW630" s="2" t="s">
        <v>2009</v>
      </c>
      <c r="AX630" s="2" t="s">
        <v>52</v>
      </c>
      <c r="AY630" s="2" t="s">
        <v>52</v>
      </c>
    </row>
    <row r="631" spans="1:51" ht="30" customHeight="1">
      <c r="A631" s="8" t="s">
        <v>2006</v>
      </c>
      <c r="B631" s="8" t="s">
        <v>2010</v>
      </c>
      <c r="C631" s="8" t="s">
        <v>255</v>
      </c>
      <c r="D631" s="9">
        <v>0.27</v>
      </c>
      <c r="E631" s="12">
        <f>단가대비표!O188</f>
        <v>97200</v>
      </c>
      <c r="F631" s="13">
        <f t="shared" si="115"/>
        <v>26244</v>
      </c>
      <c r="G631" s="12">
        <f>단가대비표!P188</f>
        <v>0</v>
      </c>
      <c r="H631" s="13">
        <f t="shared" si="116"/>
        <v>0</v>
      </c>
      <c r="I631" s="12">
        <f>단가대비표!V188</f>
        <v>0</v>
      </c>
      <c r="J631" s="13">
        <f t="shared" si="117"/>
        <v>0</v>
      </c>
      <c r="K631" s="12">
        <f t="shared" si="118"/>
        <v>97200</v>
      </c>
      <c r="L631" s="13">
        <f t="shared" si="118"/>
        <v>26244</v>
      </c>
      <c r="M631" s="8" t="s">
        <v>52</v>
      </c>
      <c r="N631" s="2" t="s">
        <v>555</v>
      </c>
      <c r="O631" s="2" t="s">
        <v>2011</v>
      </c>
      <c r="P631" s="2" t="s">
        <v>63</v>
      </c>
      <c r="Q631" s="2" t="s">
        <v>63</v>
      </c>
      <c r="R631" s="2" t="s">
        <v>62</v>
      </c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2" t="s">
        <v>52</v>
      </c>
      <c r="AW631" s="2" t="s">
        <v>2012</v>
      </c>
      <c r="AX631" s="2" t="s">
        <v>52</v>
      </c>
      <c r="AY631" s="2" t="s">
        <v>52</v>
      </c>
    </row>
    <row r="632" spans="1:51" ht="30" customHeight="1">
      <c r="A632" s="8" t="s">
        <v>1985</v>
      </c>
      <c r="B632" s="8" t="s">
        <v>2013</v>
      </c>
      <c r="C632" s="8" t="s">
        <v>1987</v>
      </c>
      <c r="D632" s="9">
        <v>1</v>
      </c>
      <c r="E632" s="12">
        <f>단가대비표!O161</f>
        <v>1200000</v>
      </c>
      <c r="F632" s="13">
        <f t="shared" si="115"/>
        <v>1200000</v>
      </c>
      <c r="G632" s="12">
        <f>단가대비표!P161</f>
        <v>0</v>
      </c>
      <c r="H632" s="13">
        <f t="shared" si="116"/>
        <v>0</v>
      </c>
      <c r="I632" s="12">
        <f>단가대비표!V161</f>
        <v>0</v>
      </c>
      <c r="J632" s="13">
        <f t="shared" si="117"/>
        <v>0</v>
      </c>
      <c r="K632" s="12">
        <f t="shared" si="118"/>
        <v>1200000</v>
      </c>
      <c r="L632" s="13">
        <f t="shared" si="118"/>
        <v>1200000</v>
      </c>
      <c r="M632" s="8" t="s">
        <v>52</v>
      </c>
      <c r="N632" s="2" t="s">
        <v>555</v>
      </c>
      <c r="O632" s="2" t="s">
        <v>2014</v>
      </c>
      <c r="P632" s="2" t="s">
        <v>63</v>
      </c>
      <c r="Q632" s="2" t="s">
        <v>63</v>
      </c>
      <c r="R632" s="2" t="s">
        <v>62</v>
      </c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2" t="s">
        <v>52</v>
      </c>
      <c r="AW632" s="2" t="s">
        <v>2015</v>
      </c>
      <c r="AX632" s="2" t="s">
        <v>52</v>
      </c>
      <c r="AY632" s="2" t="s">
        <v>52</v>
      </c>
    </row>
    <row r="633" spans="1:51" ht="30" customHeight="1">
      <c r="A633" s="8" t="s">
        <v>995</v>
      </c>
      <c r="B633" s="8" t="s">
        <v>52</v>
      </c>
      <c r="C633" s="8" t="s">
        <v>52</v>
      </c>
      <c r="D633" s="9"/>
      <c r="E633" s="12"/>
      <c r="F633" s="13">
        <f>TRUNC(SUMIF(N626:N632, N625, F626:F632),0)</f>
        <v>2849106</v>
      </c>
      <c r="G633" s="12"/>
      <c r="H633" s="13">
        <f>TRUNC(SUMIF(N626:N632, N625, H626:H632),0)</f>
        <v>0</v>
      </c>
      <c r="I633" s="12"/>
      <c r="J633" s="13">
        <f>TRUNC(SUMIF(N626:N632, N625, J626:J632),0)</f>
        <v>0</v>
      </c>
      <c r="K633" s="12"/>
      <c r="L633" s="13">
        <f>F633+H633+J633</f>
        <v>2849106</v>
      </c>
      <c r="M633" s="8" t="s">
        <v>52</v>
      </c>
      <c r="N633" s="2" t="s">
        <v>118</v>
      </c>
      <c r="O633" s="2" t="s">
        <v>118</v>
      </c>
      <c r="P633" s="2" t="s">
        <v>52</v>
      </c>
      <c r="Q633" s="2" t="s">
        <v>52</v>
      </c>
      <c r="R633" s="2" t="s">
        <v>52</v>
      </c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2" t="s">
        <v>52</v>
      </c>
      <c r="AW633" s="2" t="s">
        <v>52</v>
      </c>
      <c r="AX633" s="2" t="s">
        <v>52</v>
      </c>
      <c r="AY633" s="2" t="s">
        <v>52</v>
      </c>
    </row>
    <row r="634" spans="1:51" ht="30" customHeight="1">
      <c r="A634" s="9"/>
      <c r="B634" s="9"/>
      <c r="C634" s="9"/>
      <c r="D634" s="9"/>
      <c r="E634" s="12"/>
      <c r="F634" s="13"/>
      <c r="G634" s="12"/>
      <c r="H634" s="13"/>
      <c r="I634" s="12"/>
      <c r="J634" s="13"/>
      <c r="K634" s="12"/>
      <c r="L634" s="13"/>
      <c r="M634" s="9"/>
    </row>
    <row r="635" spans="1:51" ht="30" customHeight="1">
      <c r="A635" s="32" t="s">
        <v>2016</v>
      </c>
      <c r="B635" s="32"/>
      <c r="C635" s="32"/>
      <c r="D635" s="32"/>
      <c r="E635" s="33"/>
      <c r="F635" s="34"/>
      <c r="G635" s="33"/>
      <c r="H635" s="34"/>
      <c r="I635" s="33"/>
      <c r="J635" s="34"/>
      <c r="K635" s="33"/>
      <c r="L635" s="34"/>
      <c r="M635" s="32"/>
      <c r="N635" s="1" t="s">
        <v>559</v>
      </c>
    </row>
    <row r="636" spans="1:51" ht="30" customHeight="1">
      <c r="A636" s="8" t="s">
        <v>1992</v>
      </c>
      <c r="B636" s="8" t="s">
        <v>1993</v>
      </c>
      <c r="C636" s="8" t="s">
        <v>255</v>
      </c>
      <c r="D636" s="9">
        <v>12.1</v>
      </c>
      <c r="E636" s="12">
        <f>단가대비표!O180</f>
        <v>55800</v>
      </c>
      <c r="F636" s="13">
        <f t="shared" ref="F636:F642" si="119">TRUNC(E636*D636,1)</f>
        <v>675180</v>
      </c>
      <c r="G636" s="12">
        <f>단가대비표!P180</f>
        <v>0</v>
      </c>
      <c r="H636" s="13">
        <f t="shared" ref="H636:H642" si="120">TRUNC(G636*D636,1)</f>
        <v>0</v>
      </c>
      <c r="I636" s="12">
        <f>단가대비표!V180</f>
        <v>0</v>
      </c>
      <c r="J636" s="13">
        <f t="shared" ref="J636:J642" si="121">TRUNC(I636*D636,1)</f>
        <v>0</v>
      </c>
      <c r="K636" s="12">
        <f t="shared" ref="K636:L642" si="122">TRUNC(E636+G636+I636,1)</f>
        <v>55800</v>
      </c>
      <c r="L636" s="13">
        <f t="shared" si="122"/>
        <v>675180</v>
      </c>
      <c r="M636" s="8" t="s">
        <v>52</v>
      </c>
      <c r="N636" s="2" t="s">
        <v>559</v>
      </c>
      <c r="O636" s="2" t="s">
        <v>1994</v>
      </c>
      <c r="P636" s="2" t="s">
        <v>63</v>
      </c>
      <c r="Q636" s="2" t="s">
        <v>63</v>
      </c>
      <c r="R636" s="2" t="s">
        <v>62</v>
      </c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2" t="s">
        <v>52</v>
      </c>
      <c r="AW636" s="2" t="s">
        <v>2018</v>
      </c>
      <c r="AX636" s="2" t="s">
        <v>52</v>
      </c>
      <c r="AY636" s="2" t="s">
        <v>52</v>
      </c>
    </row>
    <row r="637" spans="1:51" ht="30" customHeight="1">
      <c r="A637" s="8" t="s">
        <v>1996</v>
      </c>
      <c r="B637" s="8" t="s">
        <v>1997</v>
      </c>
      <c r="C637" s="8" t="s">
        <v>255</v>
      </c>
      <c r="D637" s="9">
        <v>3.8</v>
      </c>
      <c r="E637" s="12">
        <f>단가대비표!O182</f>
        <v>136800</v>
      </c>
      <c r="F637" s="13">
        <f t="shared" si="119"/>
        <v>519840</v>
      </c>
      <c r="G637" s="12">
        <f>단가대비표!P182</f>
        <v>0</v>
      </c>
      <c r="H637" s="13">
        <f t="shared" si="120"/>
        <v>0</v>
      </c>
      <c r="I637" s="12">
        <f>단가대비표!V182</f>
        <v>0</v>
      </c>
      <c r="J637" s="13">
        <f t="shared" si="121"/>
        <v>0</v>
      </c>
      <c r="K637" s="12">
        <f t="shared" si="122"/>
        <v>136800</v>
      </c>
      <c r="L637" s="13">
        <f t="shared" si="122"/>
        <v>519840</v>
      </c>
      <c r="M637" s="8" t="s">
        <v>52</v>
      </c>
      <c r="N637" s="2" t="s">
        <v>559</v>
      </c>
      <c r="O637" s="2" t="s">
        <v>1998</v>
      </c>
      <c r="P637" s="2" t="s">
        <v>63</v>
      </c>
      <c r="Q637" s="2" t="s">
        <v>63</v>
      </c>
      <c r="R637" s="2" t="s">
        <v>62</v>
      </c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2" t="s">
        <v>52</v>
      </c>
      <c r="AW637" s="2" t="s">
        <v>2019</v>
      </c>
      <c r="AX637" s="2" t="s">
        <v>52</v>
      </c>
      <c r="AY637" s="2" t="s">
        <v>52</v>
      </c>
    </row>
    <row r="638" spans="1:51" ht="30" customHeight="1">
      <c r="A638" s="8" t="s">
        <v>1996</v>
      </c>
      <c r="B638" s="8" t="s">
        <v>2000</v>
      </c>
      <c r="C638" s="8" t="s">
        <v>255</v>
      </c>
      <c r="D638" s="9">
        <v>9.25</v>
      </c>
      <c r="E638" s="12">
        <f>단가대비표!O183</f>
        <v>82800</v>
      </c>
      <c r="F638" s="13">
        <f t="shared" si="119"/>
        <v>765900</v>
      </c>
      <c r="G638" s="12">
        <f>단가대비표!P183</f>
        <v>0</v>
      </c>
      <c r="H638" s="13">
        <f t="shared" si="120"/>
        <v>0</v>
      </c>
      <c r="I638" s="12">
        <f>단가대비표!V183</f>
        <v>0</v>
      </c>
      <c r="J638" s="13">
        <f t="shared" si="121"/>
        <v>0</v>
      </c>
      <c r="K638" s="12">
        <f t="shared" si="122"/>
        <v>82800</v>
      </c>
      <c r="L638" s="13">
        <f t="shared" si="122"/>
        <v>765900</v>
      </c>
      <c r="M638" s="8" t="s">
        <v>52</v>
      </c>
      <c r="N638" s="2" t="s">
        <v>559</v>
      </c>
      <c r="O638" s="2" t="s">
        <v>2001</v>
      </c>
      <c r="P638" s="2" t="s">
        <v>63</v>
      </c>
      <c r="Q638" s="2" t="s">
        <v>63</v>
      </c>
      <c r="R638" s="2" t="s">
        <v>62</v>
      </c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2" t="s">
        <v>52</v>
      </c>
      <c r="AW638" s="2" t="s">
        <v>2020</v>
      </c>
      <c r="AX638" s="2" t="s">
        <v>52</v>
      </c>
      <c r="AY638" s="2" t="s">
        <v>52</v>
      </c>
    </row>
    <row r="639" spans="1:51" ht="30" customHeight="1">
      <c r="A639" s="8" t="s">
        <v>1996</v>
      </c>
      <c r="B639" s="8" t="s">
        <v>2003</v>
      </c>
      <c r="C639" s="8" t="s">
        <v>255</v>
      </c>
      <c r="D639" s="9">
        <v>4.4000000000000004</v>
      </c>
      <c r="E639" s="12">
        <f>단가대비표!O184</f>
        <v>41400</v>
      </c>
      <c r="F639" s="13">
        <f t="shared" si="119"/>
        <v>182160</v>
      </c>
      <c r="G639" s="12">
        <f>단가대비표!P184</f>
        <v>0</v>
      </c>
      <c r="H639" s="13">
        <f t="shared" si="120"/>
        <v>0</v>
      </c>
      <c r="I639" s="12">
        <f>단가대비표!V184</f>
        <v>0</v>
      </c>
      <c r="J639" s="13">
        <f t="shared" si="121"/>
        <v>0</v>
      </c>
      <c r="K639" s="12">
        <f t="shared" si="122"/>
        <v>41400</v>
      </c>
      <c r="L639" s="13">
        <f t="shared" si="122"/>
        <v>182160</v>
      </c>
      <c r="M639" s="8" t="s">
        <v>52</v>
      </c>
      <c r="N639" s="2" t="s">
        <v>559</v>
      </c>
      <c r="O639" s="2" t="s">
        <v>2004</v>
      </c>
      <c r="P639" s="2" t="s">
        <v>63</v>
      </c>
      <c r="Q639" s="2" t="s">
        <v>63</v>
      </c>
      <c r="R639" s="2" t="s">
        <v>62</v>
      </c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2" t="s">
        <v>52</v>
      </c>
      <c r="AW639" s="2" t="s">
        <v>2021</v>
      </c>
      <c r="AX639" s="2" t="s">
        <v>52</v>
      </c>
      <c r="AY639" s="2" t="s">
        <v>52</v>
      </c>
    </row>
    <row r="640" spans="1:51" ht="30" customHeight="1">
      <c r="A640" s="8" t="s">
        <v>2006</v>
      </c>
      <c r="B640" s="8" t="s">
        <v>2007</v>
      </c>
      <c r="C640" s="8" t="s">
        <v>255</v>
      </c>
      <c r="D640" s="9">
        <v>1.9</v>
      </c>
      <c r="E640" s="12">
        <f>단가대비표!O187</f>
        <v>91800</v>
      </c>
      <c r="F640" s="13">
        <f t="shared" si="119"/>
        <v>174420</v>
      </c>
      <c r="G640" s="12">
        <f>단가대비표!P187</f>
        <v>0</v>
      </c>
      <c r="H640" s="13">
        <f t="shared" si="120"/>
        <v>0</v>
      </c>
      <c r="I640" s="12">
        <f>단가대비표!V187</f>
        <v>0</v>
      </c>
      <c r="J640" s="13">
        <f t="shared" si="121"/>
        <v>0</v>
      </c>
      <c r="K640" s="12">
        <f t="shared" si="122"/>
        <v>91800</v>
      </c>
      <c r="L640" s="13">
        <f t="shared" si="122"/>
        <v>174420</v>
      </c>
      <c r="M640" s="8" t="s">
        <v>52</v>
      </c>
      <c r="N640" s="2" t="s">
        <v>559</v>
      </c>
      <c r="O640" s="2" t="s">
        <v>2008</v>
      </c>
      <c r="P640" s="2" t="s">
        <v>63</v>
      </c>
      <c r="Q640" s="2" t="s">
        <v>63</v>
      </c>
      <c r="R640" s="2" t="s">
        <v>62</v>
      </c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2" t="s">
        <v>52</v>
      </c>
      <c r="AW640" s="2" t="s">
        <v>2022</v>
      </c>
      <c r="AX640" s="2" t="s">
        <v>52</v>
      </c>
      <c r="AY640" s="2" t="s">
        <v>52</v>
      </c>
    </row>
    <row r="641" spans="1:51" ht="30" customHeight="1">
      <c r="A641" s="8" t="s">
        <v>2006</v>
      </c>
      <c r="B641" s="8" t="s">
        <v>2010</v>
      </c>
      <c r="C641" s="8" t="s">
        <v>255</v>
      </c>
      <c r="D641" s="9">
        <v>2</v>
      </c>
      <c r="E641" s="12">
        <f>단가대비표!O188</f>
        <v>97200</v>
      </c>
      <c r="F641" s="13">
        <f t="shared" si="119"/>
        <v>194400</v>
      </c>
      <c r="G641" s="12">
        <f>단가대비표!P188</f>
        <v>0</v>
      </c>
      <c r="H641" s="13">
        <f t="shared" si="120"/>
        <v>0</v>
      </c>
      <c r="I641" s="12">
        <f>단가대비표!V188</f>
        <v>0</v>
      </c>
      <c r="J641" s="13">
        <f t="shared" si="121"/>
        <v>0</v>
      </c>
      <c r="K641" s="12">
        <f t="shared" si="122"/>
        <v>97200</v>
      </c>
      <c r="L641" s="13">
        <f t="shared" si="122"/>
        <v>194400</v>
      </c>
      <c r="M641" s="8" t="s">
        <v>52</v>
      </c>
      <c r="N641" s="2" t="s">
        <v>559</v>
      </c>
      <c r="O641" s="2" t="s">
        <v>2011</v>
      </c>
      <c r="P641" s="2" t="s">
        <v>63</v>
      </c>
      <c r="Q641" s="2" t="s">
        <v>63</v>
      </c>
      <c r="R641" s="2" t="s">
        <v>62</v>
      </c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2" t="s">
        <v>52</v>
      </c>
      <c r="AW641" s="2" t="s">
        <v>2023</v>
      </c>
      <c r="AX641" s="2" t="s">
        <v>52</v>
      </c>
      <c r="AY641" s="2" t="s">
        <v>52</v>
      </c>
    </row>
    <row r="642" spans="1:51" ht="30" customHeight="1">
      <c r="A642" s="8" t="s">
        <v>1985</v>
      </c>
      <c r="B642" s="8" t="s">
        <v>2013</v>
      </c>
      <c r="C642" s="8" t="s">
        <v>1987</v>
      </c>
      <c r="D642" s="9">
        <v>1</v>
      </c>
      <c r="E642" s="12">
        <f>단가대비표!O161</f>
        <v>1200000</v>
      </c>
      <c r="F642" s="13">
        <f t="shared" si="119"/>
        <v>1200000</v>
      </c>
      <c r="G642" s="12">
        <f>단가대비표!P161</f>
        <v>0</v>
      </c>
      <c r="H642" s="13">
        <f t="shared" si="120"/>
        <v>0</v>
      </c>
      <c r="I642" s="12">
        <f>단가대비표!V161</f>
        <v>0</v>
      </c>
      <c r="J642" s="13">
        <f t="shared" si="121"/>
        <v>0</v>
      </c>
      <c r="K642" s="12">
        <f t="shared" si="122"/>
        <v>1200000</v>
      </c>
      <c r="L642" s="13">
        <f t="shared" si="122"/>
        <v>1200000</v>
      </c>
      <c r="M642" s="8" t="s">
        <v>52</v>
      </c>
      <c r="N642" s="2" t="s">
        <v>559</v>
      </c>
      <c r="O642" s="2" t="s">
        <v>2014</v>
      </c>
      <c r="P642" s="2" t="s">
        <v>63</v>
      </c>
      <c r="Q642" s="2" t="s">
        <v>63</v>
      </c>
      <c r="R642" s="2" t="s">
        <v>62</v>
      </c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2" t="s">
        <v>52</v>
      </c>
      <c r="AW642" s="2" t="s">
        <v>2024</v>
      </c>
      <c r="AX642" s="2" t="s">
        <v>52</v>
      </c>
      <c r="AY642" s="2" t="s">
        <v>52</v>
      </c>
    </row>
    <row r="643" spans="1:51" ht="30" customHeight="1">
      <c r="A643" s="8" t="s">
        <v>995</v>
      </c>
      <c r="B643" s="8" t="s">
        <v>52</v>
      </c>
      <c r="C643" s="8" t="s">
        <v>52</v>
      </c>
      <c r="D643" s="9"/>
      <c r="E643" s="12"/>
      <c r="F643" s="13">
        <f>TRUNC(SUMIF(N636:N642, N635, F636:F642),0)</f>
        <v>3711900</v>
      </c>
      <c r="G643" s="12"/>
      <c r="H643" s="13">
        <f>TRUNC(SUMIF(N636:N642, N635, H636:H642),0)</f>
        <v>0</v>
      </c>
      <c r="I643" s="12"/>
      <c r="J643" s="13">
        <f>TRUNC(SUMIF(N636:N642, N635, J636:J642),0)</f>
        <v>0</v>
      </c>
      <c r="K643" s="12"/>
      <c r="L643" s="13">
        <f>F643+H643+J643</f>
        <v>3711900</v>
      </c>
      <c r="M643" s="8" t="s">
        <v>52</v>
      </c>
      <c r="N643" s="2" t="s">
        <v>118</v>
      </c>
      <c r="O643" s="2" t="s">
        <v>118</v>
      </c>
      <c r="P643" s="2" t="s">
        <v>52</v>
      </c>
      <c r="Q643" s="2" t="s">
        <v>52</v>
      </c>
      <c r="R643" s="2" t="s">
        <v>52</v>
      </c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2" t="s">
        <v>52</v>
      </c>
      <c r="AW643" s="2" t="s">
        <v>52</v>
      </c>
      <c r="AX643" s="2" t="s">
        <v>52</v>
      </c>
      <c r="AY643" s="2" t="s">
        <v>52</v>
      </c>
    </row>
    <row r="644" spans="1:51" ht="30" customHeight="1">
      <c r="A644" s="9"/>
      <c r="B644" s="9"/>
      <c r="C644" s="9"/>
      <c r="D644" s="9"/>
      <c r="E644" s="12"/>
      <c r="F644" s="13"/>
      <c r="G644" s="12"/>
      <c r="H644" s="13"/>
      <c r="I644" s="12"/>
      <c r="J644" s="13"/>
      <c r="K644" s="12"/>
      <c r="L644" s="13"/>
      <c r="M644" s="9"/>
    </row>
    <row r="645" spans="1:51" ht="30" customHeight="1">
      <c r="A645" s="32" t="s">
        <v>2025</v>
      </c>
      <c r="B645" s="32"/>
      <c r="C645" s="32"/>
      <c r="D645" s="32"/>
      <c r="E645" s="33"/>
      <c r="F645" s="34"/>
      <c r="G645" s="33"/>
      <c r="H645" s="34"/>
      <c r="I645" s="33"/>
      <c r="J645" s="34"/>
      <c r="K645" s="33"/>
      <c r="L645" s="34"/>
      <c r="M645" s="32"/>
      <c r="N645" s="1" t="s">
        <v>563</v>
      </c>
    </row>
    <row r="646" spans="1:51" ht="30" customHeight="1">
      <c r="A646" s="8" t="s">
        <v>1992</v>
      </c>
      <c r="B646" s="8" t="s">
        <v>1993</v>
      </c>
      <c r="C646" s="8" t="s">
        <v>255</v>
      </c>
      <c r="D646" s="9">
        <v>8.6999999999999993</v>
      </c>
      <c r="E646" s="12">
        <f>단가대비표!O180</f>
        <v>55800</v>
      </c>
      <c r="F646" s="13">
        <f t="shared" ref="F646:F651" si="123">TRUNC(E646*D646,1)</f>
        <v>485460</v>
      </c>
      <c r="G646" s="12">
        <f>단가대비표!P180</f>
        <v>0</v>
      </c>
      <c r="H646" s="13">
        <f t="shared" ref="H646:H651" si="124">TRUNC(G646*D646,1)</f>
        <v>0</v>
      </c>
      <c r="I646" s="12">
        <f>단가대비표!V180</f>
        <v>0</v>
      </c>
      <c r="J646" s="13">
        <f t="shared" ref="J646:J651" si="125">TRUNC(I646*D646,1)</f>
        <v>0</v>
      </c>
      <c r="K646" s="12">
        <f t="shared" ref="K646:L651" si="126">TRUNC(E646+G646+I646,1)</f>
        <v>55800</v>
      </c>
      <c r="L646" s="13">
        <f t="shared" si="126"/>
        <v>485460</v>
      </c>
      <c r="M646" s="8" t="s">
        <v>52</v>
      </c>
      <c r="N646" s="2" t="s">
        <v>563</v>
      </c>
      <c r="O646" s="2" t="s">
        <v>1994</v>
      </c>
      <c r="P646" s="2" t="s">
        <v>63</v>
      </c>
      <c r="Q646" s="2" t="s">
        <v>63</v>
      </c>
      <c r="R646" s="2" t="s">
        <v>62</v>
      </c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2" t="s">
        <v>52</v>
      </c>
      <c r="AW646" s="2" t="s">
        <v>2027</v>
      </c>
      <c r="AX646" s="2" t="s">
        <v>52</v>
      </c>
      <c r="AY646" s="2" t="s">
        <v>52</v>
      </c>
    </row>
    <row r="647" spans="1:51" ht="30" customHeight="1">
      <c r="A647" s="8" t="s">
        <v>1996</v>
      </c>
      <c r="B647" s="8" t="s">
        <v>1997</v>
      </c>
      <c r="C647" s="8" t="s">
        <v>255</v>
      </c>
      <c r="D647" s="9">
        <v>2.4</v>
      </c>
      <c r="E647" s="12">
        <f>단가대비표!O182</f>
        <v>136800</v>
      </c>
      <c r="F647" s="13">
        <f t="shared" si="123"/>
        <v>328320</v>
      </c>
      <c r="G647" s="12">
        <f>단가대비표!P182</f>
        <v>0</v>
      </c>
      <c r="H647" s="13">
        <f t="shared" si="124"/>
        <v>0</v>
      </c>
      <c r="I647" s="12">
        <f>단가대비표!V182</f>
        <v>0</v>
      </c>
      <c r="J647" s="13">
        <f t="shared" si="125"/>
        <v>0</v>
      </c>
      <c r="K647" s="12">
        <f t="shared" si="126"/>
        <v>136800</v>
      </c>
      <c r="L647" s="13">
        <f t="shared" si="126"/>
        <v>328320</v>
      </c>
      <c r="M647" s="8" t="s">
        <v>52</v>
      </c>
      <c r="N647" s="2" t="s">
        <v>563</v>
      </c>
      <c r="O647" s="2" t="s">
        <v>1998</v>
      </c>
      <c r="P647" s="2" t="s">
        <v>63</v>
      </c>
      <c r="Q647" s="2" t="s">
        <v>63</v>
      </c>
      <c r="R647" s="2" t="s">
        <v>62</v>
      </c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2" t="s">
        <v>52</v>
      </c>
      <c r="AW647" s="2" t="s">
        <v>2028</v>
      </c>
      <c r="AX647" s="2" t="s">
        <v>52</v>
      </c>
      <c r="AY647" s="2" t="s">
        <v>52</v>
      </c>
    </row>
    <row r="648" spans="1:51" ht="30" customHeight="1">
      <c r="A648" s="8" t="s">
        <v>1996</v>
      </c>
      <c r="B648" s="8" t="s">
        <v>2000</v>
      </c>
      <c r="C648" s="8" t="s">
        <v>255</v>
      </c>
      <c r="D648" s="9">
        <v>0.95</v>
      </c>
      <c r="E648" s="12">
        <f>단가대비표!O183</f>
        <v>82800</v>
      </c>
      <c r="F648" s="13">
        <f t="shared" si="123"/>
        <v>78660</v>
      </c>
      <c r="G648" s="12">
        <f>단가대비표!P183</f>
        <v>0</v>
      </c>
      <c r="H648" s="13">
        <f t="shared" si="124"/>
        <v>0</v>
      </c>
      <c r="I648" s="12">
        <f>단가대비표!V183</f>
        <v>0</v>
      </c>
      <c r="J648" s="13">
        <f t="shared" si="125"/>
        <v>0</v>
      </c>
      <c r="K648" s="12">
        <f t="shared" si="126"/>
        <v>82800</v>
      </c>
      <c r="L648" s="13">
        <f t="shared" si="126"/>
        <v>78660</v>
      </c>
      <c r="M648" s="8" t="s">
        <v>52</v>
      </c>
      <c r="N648" s="2" t="s">
        <v>563</v>
      </c>
      <c r="O648" s="2" t="s">
        <v>2001</v>
      </c>
      <c r="P648" s="2" t="s">
        <v>63</v>
      </c>
      <c r="Q648" s="2" t="s">
        <v>63</v>
      </c>
      <c r="R648" s="2" t="s">
        <v>62</v>
      </c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2" t="s">
        <v>52</v>
      </c>
      <c r="AW648" s="2" t="s">
        <v>2029</v>
      </c>
      <c r="AX648" s="2" t="s">
        <v>52</v>
      </c>
      <c r="AY648" s="2" t="s">
        <v>52</v>
      </c>
    </row>
    <row r="649" spans="1:51" ht="30" customHeight="1">
      <c r="A649" s="8" t="s">
        <v>1996</v>
      </c>
      <c r="B649" s="8" t="s">
        <v>2003</v>
      </c>
      <c r="C649" s="8" t="s">
        <v>255</v>
      </c>
      <c r="D649" s="9">
        <v>2.2000000000000002</v>
      </c>
      <c r="E649" s="12">
        <f>단가대비표!O184</f>
        <v>41400</v>
      </c>
      <c r="F649" s="13">
        <f t="shared" si="123"/>
        <v>91080</v>
      </c>
      <c r="G649" s="12">
        <f>단가대비표!P184</f>
        <v>0</v>
      </c>
      <c r="H649" s="13">
        <f t="shared" si="124"/>
        <v>0</v>
      </c>
      <c r="I649" s="12">
        <f>단가대비표!V184</f>
        <v>0</v>
      </c>
      <c r="J649" s="13">
        <f t="shared" si="125"/>
        <v>0</v>
      </c>
      <c r="K649" s="12">
        <f t="shared" si="126"/>
        <v>41400</v>
      </c>
      <c r="L649" s="13">
        <f t="shared" si="126"/>
        <v>91080</v>
      </c>
      <c r="M649" s="8" t="s">
        <v>52</v>
      </c>
      <c r="N649" s="2" t="s">
        <v>563</v>
      </c>
      <c r="O649" s="2" t="s">
        <v>2004</v>
      </c>
      <c r="P649" s="2" t="s">
        <v>63</v>
      </c>
      <c r="Q649" s="2" t="s">
        <v>63</v>
      </c>
      <c r="R649" s="2" t="s">
        <v>62</v>
      </c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2" t="s">
        <v>52</v>
      </c>
      <c r="AW649" s="2" t="s">
        <v>2030</v>
      </c>
      <c r="AX649" s="2" t="s">
        <v>52</v>
      </c>
      <c r="AY649" s="2" t="s">
        <v>52</v>
      </c>
    </row>
    <row r="650" spans="1:51" ht="30" customHeight="1">
      <c r="A650" s="8" t="s">
        <v>2006</v>
      </c>
      <c r="B650" s="8" t="s">
        <v>2007</v>
      </c>
      <c r="C650" s="8" t="s">
        <v>255</v>
      </c>
      <c r="D650" s="9">
        <v>1.2</v>
      </c>
      <c r="E650" s="12">
        <f>단가대비표!O187</f>
        <v>91800</v>
      </c>
      <c r="F650" s="13">
        <f t="shared" si="123"/>
        <v>110160</v>
      </c>
      <c r="G650" s="12">
        <f>단가대비표!P187</f>
        <v>0</v>
      </c>
      <c r="H650" s="13">
        <f t="shared" si="124"/>
        <v>0</v>
      </c>
      <c r="I650" s="12">
        <f>단가대비표!V187</f>
        <v>0</v>
      </c>
      <c r="J650" s="13">
        <f t="shared" si="125"/>
        <v>0</v>
      </c>
      <c r="K650" s="12">
        <f t="shared" si="126"/>
        <v>91800</v>
      </c>
      <c r="L650" s="13">
        <f t="shared" si="126"/>
        <v>110160</v>
      </c>
      <c r="M650" s="8" t="s">
        <v>52</v>
      </c>
      <c r="N650" s="2" t="s">
        <v>563</v>
      </c>
      <c r="O650" s="2" t="s">
        <v>2008</v>
      </c>
      <c r="P650" s="2" t="s">
        <v>63</v>
      </c>
      <c r="Q650" s="2" t="s">
        <v>63</v>
      </c>
      <c r="R650" s="2" t="s">
        <v>62</v>
      </c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2" t="s">
        <v>52</v>
      </c>
      <c r="AW650" s="2" t="s">
        <v>2031</v>
      </c>
      <c r="AX650" s="2" t="s">
        <v>52</v>
      </c>
      <c r="AY650" s="2" t="s">
        <v>52</v>
      </c>
    </row>
    <row r="651" spans="1:51" ht="30" customHeight="1">
      <c r="A651" s="8" t="s">
        <v>1985</v>
      </c>
      <c r="B651" s="8" t="s">
        <v>2013</v>
      </c>
      <c r="C651" s="8" t="s">
        <v>1987</v>
      </c>
      <c r="D651" s="9">
        <v>1</v>
      </c>
      <c r="E651" s="12">
        <f>단가대비표!O161</f>
        <v>1200000</v>
      </c>
      <c r="F651" s="13">
        <f t="shared" si="123"/>
        <v>1200000</v>
      </c>
      <c r="G651" s="12">
        <f>단가대비표!P161</f>
        <v>0</v>
      </c>
      <c r="H651" s="13">
        <f t="shared" si="124"/>
        <v>0</v>
      </c>
      <c r="I651" s="12">
        <f>단가대비표!V161</f>
        <v>0</v>
      </c>
      <c r="J651" s="13">
        <f t="shared" si="125"/>
        <v>0</v>
      </c>
      <c r="K651" s="12">
        <f t="shared" si="126"/>
        <v>1200000</v>
      </c>
      <c r="L651" s="13">
        <f t="shared" si="126"/>
        <v>1200000</v>
      </c>
      <c r="M651" s="8" t="s">
        <v>52</v>
      </c>
      <c r="N651" s="2" t="s">
        <v>563</v>
      </c>
      <c r="O651" s="2" t="s">
        <v>2014</v>
      </c>
      <c r="P651" s="2" t="s">
        <v>63</v>
      </c>
      <c r="Q651" s="2" t="s">
        <v>63</v>
      </c>
      <c r="R651" s="2" t="s">
        <v>62</v>
      </c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2" t="s">
        <v>52</v>
      </c>
      <c r="AW651" s="2" t="s">
        <v>2032</v>
      </c>
      <c r="AX651" s="2" t="s">
        <v>52</v>
      </c>
      <c r="AY651" s="2" t="s">
        <v>52</v>
      </c>
    </row>
    <row r="652" spans="1:51" ht="30" customHeight="1">
      <c r="A652" s="8" t="s">
        <v>995</v>
      </c>
      <c r="B652" s="8" t="s">
        <v>52</v>
      </c>
      <c r="C652" s="8" t="s">
        <v>52</v>
      </c>
      <c r="D652" s="9"/>
      <c r="E652" s="12"/>
      <c r="F652" s="13">
        <f>TRUNC(SUMIF(N646:N651, N645, F646:F651),0)</f>
        <v>2293680</v>
      </c>
      <c r="G652" s="12"/>
      <c r="H652" s="13">
        <f>TRUNC(SUMIF(N646:N651, N645, H646:H651),0)</f>
        <v>0</v>
      </c>
      <c r="I652" s="12"/>
      <c r="J652" s="13">
        <f>TRUNC(SUMIF(N646:N651, N645, J646:J651),0)</f>
        <v>0</v>
      </c>
      <c r="K652" s="12"/>
      <c r="L652" s="13">
        <f>F652+H652+J652</f>
        <v>2293680</v>
      </c>
      <c r="M652" s="8" t="s">
        <v>52</v>
      </c>
      <c r="N652" s="2" t="s">
        <v>118</v>
      </c>
      <c r="O652" s="2" t="s">
        <v>118</v>
      </c>
      <c r="P652" s="2" t="s">
        <v>52</v>
      </c>
      <c r="Q652" s="2" t="s">
        <v>52</v>
      </c>
      <c r="R652" s="2" t="s">
        <v>52</v>
      </c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2" t="s">
        <v>52</v>
      </c>
      <c r="AW652" s="2" t="s">
        <v>52</v>
      </c>
      <c r="AX652" s="2" t="s">
        <v>52</v>
      </c>
      <c r="AY652" s="2" t="s">
        <v>52</v>
      </c>
    </row>
    <row r="653" spans="1:51" ht="30" customHeight="1">
      <c r="A653" s="9"/>
      <c r="B653" s="9"/>
      <c r="C653" s="9"/>
      <c r="D653" s="9"/>
      <c r="E653" s="12"/>
      <c r="F653" s="13"/>
      <c r="G653" s="12"/>
      <c r="H653" s="13"/>
      <c r="I653" s="12"/>
      <c r="J653" s="13"/>
      <c r="K653" s="12"/>
      <c r="L653" s="13"/>
      <c r="M653" s="9"/>
    </row>
    <row r="654" spans="1:51" ht="30" customHeight="1">
      <c r="A654" s="32" t="s">
        <v>2033</v>
      </c>
      <c r="B654" s="32"/>
      <c r="C654" s="32"/>
      <c r="D654" s="32"/>
      <c r="E654" s="33"/>
      <c r="F654" s="34"/>
      <c r="G654" s="33"/>
      <c r="H654" s="34"/>
      <c r="I654" s="33"/>
      <c r="J654" s="34"/>
      <c r="K654" s="33"/>
      <c r="L654" s="34"/>
      <c r="M654" s="32"/>
      <c r="N654" s="1" t="s">
        <v>567</v>
      </c>
    </row>
    <row r="655" spans="1:51" ht="30" customHeight="1">
      <c r="A655" s="8" t="s">
        <v>2035</v>
      </c>
      <c r="B655" s="8" t="s">
        <v>2036</v>
      </c>
      <c r="C655" s="8" t="s">
        <v>1987</v>
      </c>
      <c r="D655" s="9">
        <v>1</v>
      </c>
      <c r="E655" s="12">
        <f>단가대비표!O159</f>
        <v>1700000</v>
      </c>
      <c r="F655" s="13">
        <f>TRUNC(E655*D655,1)</f>
        <v>1700000</v>
      </c>
      <c r="G655" s="12">
        <f>단가대비표!P159</f>
        <v>0</v>
      </c>
      <c r="H655" s="13">
        <f>TRUNC(G655*D655,1)</f>
        <v>0</v>
      </c>
      <c r="I655" s="12">
        <f>단가대비표!V159</f>
        <v>0</v>
      </c>
      <c r="J655" s="13">
        <f>TRUNC(I655*D655,1)</f>
        <v>0</v>
      </c>
      <c r="K655" s="12">
        <f>TRUNC(E655+G655+I655,1)</f>
        <v>1700000</v>
      </c>
      <c r="L655" s="13">
        <f>TRUNC(F655+H655+J655,1)</f>
        <v>1700000</v>
      </c>
      <c r="M655" s="8" t="s">
        <v>2037</v>
      </c>
      <c r="N655" s="2" t="s">
        <v>567</v>
      </c>
      <c r="O655" s="2" t="s">
        <v>2038</v>
      </c>
      <c r="P655" s="2" t="s">
        <v>63</v>
      </c>
      <c r="Q655" s="2" t="s">
        <v>63</v>
      </c>
      <c r="R655" s="2" t="s">
        <v>62</v>
      </c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2" t="s">
        <v>52</v>
      </c>
      <c r="AW655" s="2" t="s">
        <v>2039</v>
      </c>
      <c r="AX655" s="2" t="s">
        <v>52</v>
      </c>
      <c r="AY655" s="2" t="s">
        <v>52</v>
      </c>
    </row>
    <row r="656" spans="1:51" ht="30" customHeight="1">
      <c r="A656" s="8" t="s">
        <v>2035</v>
      </c>
      <c r="B656" s="8" t="s">
        <v>2040</v>
      </c>
      <c r="C656" s="8" t="s">
        <v>1987</v>
      </c>
      <c r="D656" s="9">
        <v>1</v>
      </c>
      <c r="E656" s="12">
        <f>단가대비표!O162</f>
        <v>950000</v>
      </c>
      <c r="F656" s="13">
        <f>TRUNC(E656*D656,1)</f>
        <v>950000</v>
      </c>
      <c r="G656" s="12">
        <f>단가대비표!P162</f>
        <v>0</v>
      </c>
      <c r="H656" s="13">
        <f>TRUNC(G656*D656,1)</f>
        <v>0</v>
      </c>
      <c r="I656" s="12">
        <f>단가대비표!V162</f>
        <v>0</v>
      </c>
      <c r="J656" s="13">
        <f>TRUNC(I656*D656,1)</f>
        <v>0</v>
      </c>
      <c r="K656" s="12">
        <f>TRUNC(E656+G656+I656,1)</f>
        <v>950000</v>
      </c>
      <c r="L656" s="13">
        <f>TRUNC(F656+H656+J656,1)</f>
        <v>950000</v>
      </c>
      <c r="M656" s="8" t="s">
        <v>52</v>
      </c>
      <c r="N656" s="2" t="s">
        <v>567</v>
      </c>
      <c r="O656" s="2" t="s">
        <v>2041</v>
      </c>
      <c r="P656" s="2" t="s">
        <v>63</v>
      </c>
      <c r="Q656" s="2" t="s">
        <v>63</v>
      </c>
      <c r="R656" s="2" t="s">
        <v>62</v>
      </c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2" t="s">
        <v>52</v>
      </c>
      <c r="AW656" s="2" t="s">
        <v>2042</v>
      </c>
      <c r="AX656" s="2" t="s">
        <v>52</v>
      </c>
      <c r="AY656" s="2" t="s">
        <v>52</v>
      </c>
    </row>
    <row r="657" spans="1:51" ht="30" customHeight="1">
      <c r="A657" s="8" t="s">
        <v>995</v>
      </c>
      <c r="B657" s="8" t="s">
        <v>52</v>
      </c>
      <c r="C657" s="8" t="s">
        <v>52</v>
      </c>
      <c r="D657" s="9"/>
      <c r="E657" s="12"/>
      <c r="F657" s="13">
        <f>TRUNC(SUMIF(N655:N656, N654, F655:F656),0)</f>
        <v>2650000</v>
      </c>
      <c r="G657" s="12"/>
      <c r="H657" s="13">
        <f>TRUNC(SUMIF(N655:N656, N654, H655:H656),0)</f>
        <v>0</v>
      </c>
      <c r="I657" s="12"/>
      <c r="J657" s="13">
        <f>TRUNC(SUMIF(N655:N656, N654, J655:J656),0)</f>
        <v>0</v>
      </c>
      <c r="K657" s="12"/>
      <c r="L657" s="13">
        <f>F657+H657+J657</f>
        <v>2650000</v>
      </c>
      <c r="M657" s="8" t="s">
        <v>52</v>
      </c>
      <c r="N657" s="2" t="s">
        <v>118</v>
      </c>
      <c r="O657" s="2" t="s">
        <v>118</v>
      </c>
      <c r="P657" s="2" t="s">
        <v>52</v>
      </c>
      <c r="Q657" s="2" t="s">
        <v>52</v>
      </c>
      <c r="R657" s="2" t="s">
        <v>52</v>
      </c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2" t="s">
        <v>52</v>
      </c>
      <c r="AW657" s="2" t="s">
        <v>52</v>
      </c>
      <c r="AX657" s="2" t="s">
        <v>52</v>
      </c>
      <c r="AY657" s="2" t="s">
        <v>52</v>
      </c>
    </row>
    <row r="658" spans="1:51" ht="30" customHeight="1">
      <c r="A658" s="9"/>
      <c r="B658" s="9"/>
      <c r="C658" s="9"/>
      <c r="D658" s="9"/>
      <c r="E658" s="12"/>
      <c r="F658" s="13"/>
      <c r="G658" s="12"/>
      <c r="H658" s="13"/>
      <c r="I658" s="12"/>
      <c r="J658" s="13"/>
      <c r="K658" s="12"/>
      <c r="L658" s="13"/>
      <c r="M658" s="9"/>
    </row>
    <row r="659" spans="1:51" ht="30" customHeight="1">
      <c r="A659" s="32" t="s">
        <v>2043</v>
      </c>
      <c r="B659" s="32"/>
      <c r="C659" s="32"/>
      <c r="D659" s="32"/>
      <c r="E659" s="33"/>
      <c r="F659" s="34"/>
      <c r="G659" s="33"/>
      <c r="H659" s="34"/>
      <c r="I659" s="33"/>
      <c r="J659" s="34"/>
      <c r="K659" s="33"/>
      <c r="L659" s="34"/>
      <c r="M659" s="32"/>
      <c r="N659" s="1" t="s">
        <v>571</v>
      </c>
    </row>
    <row r="660" spans="1:51" ht="30" customHeight="1">
      <c r="A660" s="8" t="s">
        <v>2045</v>
      </c>
      <c r="B660" s="8" t="s">
        <v>2046</v>
      </c>
      <c r="C660" s="8" t="s">
        <v>2047</v>
      </c>
      <c r="D660" s="9">
        <v>3.78</v>
      </c>
      <c r="E660" s="12">
        <f>단가대비표!O276</f>
        <v>85000</v>
      </c>
      <c r="F660" s="13">
        <f>TRUNC(E660*D660,1)</f>
        <v>321300</v>
      </c>
      <c r="G660" s="12">
        <f>단가대비표!P276</f>
        <v>46000</v>
      </c>
      <c r="H660" s="13">
        <f>TRUNC(G660*D660,1)</f>
        <v>173880</v>
      </c>
      <c r="I660" s="12">
        <f>단가대비표!V276</f>
        <v>0</v>
      </c>
      <c r="J660" s="13">
        <f>TRUNC(I660*D660,1)</f>
        <v>0</v>
      </c>
      <c r="K660" s="12">
        <f>TRUNC(E660+G660+I660,1)</f>
        <v>131000</v>
      </c>
      <c r="L660" s="13">
        <f>TRUNC(F660+H660+J660,1)</f>
        <v>495180</v>
      </c>
      <c r="M660" s="8" t="s">
        <v>52</v>
      </c>
      <c r="N660" s="2" t="s">
        <v>571</v>
      </c>
      <c r="O660" s="2" t="s">
        <v>2048</v>
      </c>
      <c r="P660" s="2" t="s">
        <v>63</v>
      </c>
      <c r="Q660" s="2" t="s">
        <v>63</v>
      </c>
      <c r="R660" s="2" t="s">
        <v>62</v>
      </c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2" t="s">
        <v>52</v>
      </c>
      <c r="AW660" s="2" t="s">
        <v>2049</v>
      </c>
      <c r="AX660" s="2" t="s">
        <v>52</v>
      </c>
      <c r="AY660" s="2" t="s">
        <v>52</v>
      </c>
    </row>
    <row r="661" spans="1:51" ht="30" customHeight="1">
      <c r="A661" s="8" t="s">
        <v>995</v>
      </c>
      <c r="B661" s="8" t="s">
        <v>52</v>
      </c>
      <c r="C661" s="8" t="s">
        <v>52</v>
      </c>
      <c r="D661" s="9"/>
      <c r="E661" s="12"/>
      <c r="F661" s="13">
        <f>TRUNC(SUMIF(N660:N660, N659, F660:F660),0)</f>
        <v>321300</v>
      </c>
      <c r="G661" s="12"/>
      <c r="H661" s="13">
        <f>TRUNC(SUMIF(N660:N660, N659, H660:H660),0)</f>
        <v>173880</v>
      </c>
      <c r="I661" s="12"/>
      <c r="J661" s="13">
        <f>TRUNC(SUMIF(N660:N660, N659, J660:J660),0)</f>
        <v>0</v>
      </c>
      <c r="K661" s="12"/>
      <c r="L661" s="13">
        <f>F661+H661+J661</f>
        <v>495180</v>
      </c>
      <c r="M661" s="8" t="s">
        <v>52</v>
      </c>
      <c r="N661" s="2" t="s">
        <v>118</v>
      </c>
      <c r="O661" s="2" t="s">
        <v>118</v>
      </c>
      <c r="P661" s="2" t="s">
        <v>52</v>
      </c>
      <c r="Q661" s="2" t="s">
        <v>52</v>
      </c>
      <c r="R661" s="2" t="s">
        <v>52</v>
      </c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2" t="s">
        <v>52</v>
      </c>
      <c r="AW661" s="2" t="s">
        <v>52</v>
      </c>
      <c r="AX661" s="2" t="s">
        <v>52</v>
      </c>
      <c r="AY661" s="2" t="s">
        <v>52</v>
      </c>
    </row>
    <row r="662" spans="1:51" ht="30" customHeight="1">
      <c r="A662" s="9"/>
      <c r="B662" s="9"/>
      <c r="C662" s="9"/>
      <c r="D662" s="9"/>
      <c r="E662" s="12"/>
      <c r="F662" s="13"/>
      <c r="G662" s="12"/>
      <c r="H662" s="13"/>
      <c r="I662" s="12"/>
      <c r="J662" s="13"/>
      <c r="K662" s="12"/>
      <c r="L662" s="13"/>
      <c r="M662" s="9"/>
    </row>
    <row r="663" spans="1:51" ht="30" customHeight="1">
      <c r="A663" s="32" t="s">
        <v>2050</v>
      </c>
      <c r="B663" s="32"/>
      <c r="C663" s="32"/>
      <c r="D663" s="32"/>
      <c r="E663" s="33"/>
      <c r="F663" s="34"/>
      <c r="G663" s="33"/>
      <c r="H663" s="34"/>
      <c r="I663" s="33"/>
      <c r="J663" s="34"/>
      <c r="K663" s="33"/>
      <c r="L663" s="34"/>
      <c r="M663" s="32"/>
      <c r="N663" s="1" t="s">
        <v>575</v>
      </c>
    </row>
    <row r="664" spans="1:51" ht="30" customHeight="1">
      <c r="A664" s="8" t="s">
        <v>2052</v>
      </c>
      <c r="B664" s="8" t="s">
        <v>2053</v>
      </c>
      <c r="C664" s="8" t="s">
        <v>255</v>
      </c>
      <c r="D664" s="9">
        <v>5.2</v>
      </c>
      <c r="E664" s="12">
        <f>단가대비표!O166</f>
        <v>24705</v>
      </c>
      <c r="F664" s="13">
        <f>TRUNC(E664*D664,1)</f>
        <v>128466</v>
      </c>
      <c r="G664" s="12">
        <f>단가대비표!P166</f>
        <v>0</v>
      </c>
      <c r="H664" s="13">
        <f>TRUNC(G664*D664,1)</f>
        <v>0</v>
      </c>
      <c r="I664" s="12">
        <f>단가대비표!V166</f>
        <v>0</v>
      </c>
      <c r="J664" s="13">
        <f>TRUNC(I664*D664,1)</f>
        <v>0</v>
      </c>
      <c r="K664" s="12">
        <f t="shared" ref="K664:L666" si="127">TRUNC(E664+G664+I664,1)</f>
        <v>24705</v>
      </c>
      <c r="L664" s="13">
        <f t="shared" si="127"/>
        <v>128466</v>
      </c>
      <c r="M664" s="8" t="s">
        <v>52</v>
      </c>
      <c r="N664" s="2" t="s">
        <v>575</v>
      </c>
      <c r="O664" s="2" t="s">
        <v>2054</v>
      </c>
      <c r="P664" s="2" t="s">
        <v>63</v>
      </c>
      <c r="Q664" s="2" t="s">
        <v>63</v>
      </c>
      <c r="R664" s="2" t="s">
        <v>62</v>
      </c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2" t="s">
        <v>52</v>
      </c>
      <c r="AW664" s="2" t="s">
        <v>2055</v>
      </c>
      <c r="AX664" s="2" t="s">
        <v>52</v>
      </c>
      <c r="AY664" s="2" t="s">
        <v>52</v>
      </c>
    </row>
    <row r="665" spans="1:51" ht="30" customHeight="1">
      <c r="A665" s="8" t="s">
        <v>2052</v>
      </c>
      <c r="B665" s="8" t="s">
        <v>2056</v>
      </c>
      <c r="C665" s="8" t="s">
        <v>70</v>
      </c>
      <c r="D665" s="9">
        <v>2.1</v>
      </c>
      <c r="E665" s="12">
        <f>단가대비표!O165</f>
        <v>73015</v>
      </c>
      <c r="F665" s="13">
        <f>TRUNC(E665*D665,1)</f>
        <v>153331.5</v>
      </c>
      <c r="G665" s="12">
        <f>단가대비표!P165</f>
        <v>0</v>
      </c>
      <c r="H665" s="13">
        <f>TRUNC(G665*D665,1)</f>
        <v>0</v>
      </c>
      <c r="I665" s="12">
        <f>단가대비표!V165</f>
        <v>0</v>
      </c>
      <c r="J665" s="13">
        <f>TRUNC(I665*D665,1)</f>
        <v>0</v>
      </c>
      <c r="K665" s="12">
        <f t="shared" si="127"/>
        <v>73015</v>
      </c>
      <c r="L665" s="13">
        <f t="shared" si="127"/>
        <v>153331.5</v>
      </c>
      <c r="M665" s="8" t="s">
        <v>52</v>
      </c>
      <c r="N665" s="2" t="s">
        <v>575</v>
      </c>
      <c r="O665" s="2" t="s">
        <v>2057</v>
      </c>
      <c r="P665" s="2" t="s">
        <v>63</v>
      </c>
      <c r="Q665" s="2" t="s">
        <v>63</v>
      </c>
      <c r="R665" s="2" t="s">
        <v>62</v>
      </c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2" t="s">
        <v>52</v>
      </c>
      <c r="AW665" s="2" t="s">
        <v>2058</v>
      </c>
      <c r="AX665" s="2" t="s">
        <v>52</v>
      </c>
      <c r="AY665" s="2" t="s">
        <v>52</v>
      </c>
    </row>
    <row r="666" spans="1:51" ht="30" customHeight="1">
      <c r="A666" s="8" t="s">
        <v>2059</v>
      </c>
      <c r="B666" s="8" t="s">
        <v>2060</v>
      </c>
      <c r="C666" s="8" t="s">
        <v>60</v>
      </c>
      <c r="D666" s="9">
        <v>1</v>
      </c>
      <c r="E666" s="12">
        <f>일위대가목록!E243</f>
        <v>0</v>
      </c>
      <c r="F666" s="13">
        <f>TRUNC(E666*D666,1)</f>
        <v>0</v>
      </c>
      <c r="G666" s="12">
        <f>일위대가목록!F243</f>
        <v>50591</v>
      </c>
      <c r="H666" s="13">
        <f>TRUNC(G666*D666,1)</f>
        <v>50591</v>
      </c>
      <c r="I666" s="12">
        <f>일위대가목록!G243</f>
        <v>1011</v>
      </c>
      <c r="J666" s="13">
        <f>TRUNC(I666*D666,1)</f>
        <v>1011</v>
      </c>
      <c r="K666" s="12">
        <f t="shared" si="127"/>
        <v>51602</v>
      </c>
      <c r="L666" s="13">
        <f t="shared" si="127"/>
        <v>51602</v>
      </c>
      <c r="M666" s="8" t="s">
        <v>52</v>
      </c>
      <c r="N666" s="2" t="s">
        <v>575</v>
      </c>
      <c r="O666" s="2" t="s">
        <v>2061</v>
      </c>
      <c r="P666" s="2" t="s">
        <v>62</v>
      </c>
      <c r="Q666" s="2" t="s">
        <v>63</v>
      </c>
      <c r="R666" s="2" t="s">
        <v>63</v>
      </c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2" t="s">
        <v>52</v>
      </c>
      <c r="AW666" s="2" t="s">
        <v>2062</v>
      </c>
      <c r="AX666" s="2" t="s">
        <v>52</v>
      </c>
      <c r="AY666" s="2" t="s">
        <v>52</v>
      </c>
    </row>
    <row r="667" spans="1:51" ht="30" customHeight="1">
      <c r="A667" s="8" t="s">
        <v>995</v>
      </c>
      <c r="B667" s="8" t="s">
        <v>52</v>
      </c>
      <c r="C667" s="8" t="s">
        <v>52</v>
      </c>
      <c r="D667" s="9"/>
      <c r="E667" s="12"/>
      <c r="F667" s="13">
        <f>TRUNC(SUMIF(N664:N666, N663, F664:F666),0)</f>
        <v>281797</v>
      </c>
      <c r="G667" s="12"/>
      <c r="H667" s="13">
        <f>TRUNC(SUMIF(N664:N666, N663, H664:H666),0)</f>
        <v>50591</v>
      </c>
      <c r="I667" s="12"/>
      <c r="J667" s="13">
        <f>TRUNC(SUMIF(N664:N666, N663, J664:J666),0)</f>
        <v>1011</v>
      </c>
      <c r="K667" s="12"/>
      <c r="L667" s="13">
        <f>F667+H667+J667</f>
        <v>333399</v>
      </c>
      <c r="M667" s="8" t="s">
        <v>52</v>
      </c>
      <c r="N667" s="2" t="s">
        <v>118</v>
      </c>
      <c r="O667" s="2" t="s">
        <v>118</v>
      </c>
      <c r="P667" s="2" t="s">
        <v>52</v>
      </c>
      <c r="Q667" s="2" t="s">
        <v>52</v>
      </c>
      <c r="R667" s="2" t="s">
        <v>52</v>
      </c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2" t="s">
        <v>52</v>
      </c>
      <c r="AW667" s="2" t="s">
        <v>52</v>
      </c>
      <c r="AX667" s="2" t="s">
        <v>52</v>
      </c>
      <c r="AY667" s="2" t="s">
        <v>52</v>
      </c>
    </row>
    <row r="668" spans="1:51" ht="30" customHeight="1">
      <c r="A668" s="9"/>
      <c r="B668" s="9"/>
      <c r="C668" s="9"/>
      <c r="D668" s="9"/>
      <c r="E668" s="12"/>
      <c r="F668" s="13"/>
      <c r="G668" s="12"/>
      <c r="H668" s="13"/>
      <c r="I668" s="12"/>
      <c r="J668" s="13"/>
      <c r="K668" s="12"/>
      <c r="L668" s="13"/>
      <c r="M668" s="9"/>
    </row>
    <row r="669" spans="1:51" ht="30" customHeight="1">
      <c r="A669" s="32" t="s">
        <v>2063</v>
      </c>
      <c r="B669" s="32"/>
      <c r="C669" s="32"/>
      <c r="D669" s="32"/>
      <c r="E669" s="33"/>
      <c r="F669" s="34"/>
      <c r="G669" s="33"/>
      <c r="H669" s="34"/>
      <c r="I669" s="33"/>
      <c r="J669" s="34"/>
      <c r="K669" s="33"/>
      <c r="L669" s="34"/>
      <c r="M669" s="32"/>
      <c r="N669" s="1" t="s">
        <v>579</v>
      </c>
    </row>
    <row r="670" spans="1:51" ht="30" customHeight="1">
      <c r="A670" s="8" t="s">
        <v>2065</v>
      </c>
      <c r="B670" s="8" t="s">
        <v>2066</v>
      </c>
      <c r="C670" s="8" t="s">
        <v>255</v>
      </c>
      <c r="D670" s="9">
        <v>7.5</v>
      </c>
      <c r="E670" s="12">
        <f>단가대비표!O167</f>
        <v>24615</v>
      </c>
      <c r="F670" s="13">
        <f>TRUNC(E670*D670,1)</f>
        <v>184612.5</v>
      </c>
      <c r="G670" s="12">
        <f>단가대비표!P167</f>
        <v>0</v>
      </c>
      <c r="H670" s="13">
        <f>TRUNC(G670*D670,1)</f>
        <v>0</v>
      </c>
      <c r="I670" s="12">
        <f>단가대비표!V167</f>
        <v>0</v>
      </c>
      <c r="J670" s="13">
        <f>TRUNC(I670*D670,1)</f>
        <v>0</v>
      </c>
      <c r="K670" s="12">
        <f>TRUNC(E670+G670+I670,1)</f>
        <v>24615</v>
      </c>
      <c r="L670" s="13">
        <f>TRUNC(F670+H670+J670,1)</f>
        <v>184612.5</v>
      </c>
      <c r="M670" s="8" t="s">
        <v>2067</v>
      </c>
      <c r="N670" s="2" t="s">
        <v>579</v>
      </c>
      <c r="O670" s="2" t="s">
        <v>2068</v>
      </c>
      <c r="P670" s="2" t="s">
        <v>63</v>
      </c>
      <c r="Q670" s="2" t="s">
        <v>63</v>
      </c>
      <c r="R670" s="2" t="s">
        <v>62</v>
      </c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2" t="s">
        <v>52</v>
      </c>
      <c r="AW670" s="2" t="s">
        <v>2069</v>
      </c>
      <c r="AX670" s="2" t="s">
        <v>52</v>
      </c>
      <c r="AY670" s="2" t="s">
        <v>52</v>
      </c>
    </row>
    <row r="671" spans="1:51" ht="30" customHeight="1">
      <c r="A671" s="8" t="s">
        <v>2065</v>
      </c>
      <c r="B671" s="8" t="s">
        <v>2056</v>
      </c>
      <c r="C671" s="8" t="s">
        <v>70</v>
      </c>
      <c r="D671" s="9">
        <v>3.4649999999999999</v>
      </c>
      <c r="E671" s="12">
        <f>단가대비표!O168</f>
        <v>74074</v>
      </c>
      <c r="F671" s="13">
        <f>TRUNC(E671*D671,1)</f>
        <v>256666.4</v>
      </c>
      <c r="G671" s="12">
        <f>단가대비표!P168</f>
        <v>0</v>
      </c>
      <c r="H671" s="13">
        <f>TRUNC(G671*D671,1)</f>
        <v>0</v>
      </c>
      <c r="I671" s="12">
        <f>단가대비표!V168</f>
        <v>0</v>
      </c>
      <c r="J671" s="13">
        <f>TRUNC(I671*D671,1)</f>
        <v>0</v>
      </c>
      <c r="K671" s="12">
        <f>TRUNC(E671+G671+I671,1)</f>
        <v>74074</v>
      </c>
      <c r="L671" s="13">
        <f>TRUNC(F671+H671+J671,1)</f>
        <v>256666.4</v>
      </c>
      <c r="M671" s="8" t="s">
        <v>2067</v>
      </c>
      <c r="N671" s="2" t="s">
        <v>579</v>
      </c>
      <c r="O671" s="2" t="s">
        <v>2070</v>
      </c>
      <c r="P671" s="2" t="s">
        <v>63</v>
      </c>
      <c r="Q671" s="2" t="s">
        <v>63</v>
      </c>
      <c r="R671" s="2" t="s">
        <v>62</v>
      </c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2" t="s">
        <v>52</v>
      </c>
      <c r="AW671" s="2" t="s">
        <v>2071</v>
      </c>
      <c r="AX671" s="2" t="s">
        <v>52</v>
      </c>
      <c r="AY671" s="2" t="s">
        <v>52</v>
      </c>
    </row>
    <row r="672" spans="1:51" ht="30" customHeight="1">
      <c r="A672" s="8" t="s">
        <v>995</v>
      </c>
      <c r="B672" s="8" t="s">
        <v>52</v>
      </c>
      <c r="C672" s="8" t="s">
        <v>52</v>
      </c>
      <c r="D672" s="9"/>
      <c r="E672" s="12"/>
      <c r="F672" s="13">
        <f>TRUNC(SUMIF(N670:N671, N669, F670:F671),0)</f>
        <v>441278</v>
      </c>
      <c r="G672" s="12"/>
      <c r="H672" s="13">
        <f>TRUNC(SUMIF(N670:N671, N669, H670:H671),0)</f>
        <v>0</v>
      </c>
      <c r="I672" s="12"/>
      <c r="J672" s="13">
        <f>TRUNC(SUMIF(N670:N671, N669, J670:J671),0)</f>
        <v>0</v>
      </c>
      <c r="K672" s="12"/>
      <c r="L672" s="13">
        <f>F672+H672+J672</f>
        <v>441278</v>
      </c>
      <c r="M672" s="8" t="s">
        <v>52</v>
      </c>
      <c r="N672" s="2" t="s">
        <v>118</v>
      </c>
      <c r="O672" s="2" t="s">
        <v>118</v>
      </c>
      <c r="P672" s="2" t="s">
        <v>52</v>
      </c>
      <c r="Q672" s="2" t="s">
        <v>52</v>
      </c>
      <c r="R672" s="2" t="s">
        <v>52</v>
      </c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2" t="s">
        <v>52</v>
      </c>
      <c r="AW672" s="2" t="s">
        <v>52</v>
      </c>
      <c r="AX672" s="2" t="s">
        <v>52</v>
      </c>
      <c r="AY672" s="2" t="s">
        <v>52</v>
      </c>
    </row>
    <row r="673" spans="1:51" ht="30" customHeight="1">
      <c r="A673" s="9"/>
      <c r="B673" s="9"/>
      <c r="C673" s="9"/>
      <c r="D673" s="9"/>
      <c r="E673" s="12"/>
      <c r="F673" s="13"/>
      <c r="G673" s="12"/>
      <c r="H673" s="13"/>
      <c r="I673" s="12"/>
      <c r="J673" s="13"/>
      <c r="K673" s="12"/>
      <c r="L673" s="13"/>
      <c r="M673" s="9"/>
    </row>
    <row r="674" spans="1:51" ht="30" customHeight="1">
      <c r="A674" s="32" t="s">
        <v>2072</v>
      </c>
      <c r="B674" s="32"/>
      <c r="C674" s="32"/>
      <c r="D674" s="32"/>
      <c r="E674" s="33"/>
      <c r="F674" s="34"/>
      <c r="G674" s="33"/>
      <c r="H674" s="34"/>
      <c r="I674" s="33"/>
      <c r="J674" s="34"/>
      <c r="K674" s="33"/>
      <c r="L674" s="34"/>
      <c r="M674" s="32"/>
      <c r="N674" s="1" t="s">
        <v>582</v>
      </c>
    </row>
    <row r="675" spans="1:51" ht="30" customHeight="1">
      <c r="A675" s="8" t="s">
        <v>2045</v>
      </c>
      <c r="B675" s="8" t="s">
        <v>2074</v>
      </c>
      <c r="C675" s="8" t="s">
        <v>2047</v>
      </c>
      <c r="D675" s="9">
        <v>2.1</v>
      </c>
      <c r="E675" s="12">
        <f>단가대비표!O275</f>
        <v>88900</v>
      </c>
      <c r="F675" s="13">
        <f>TRUNC(E675*D675,1)</f>
        <v>186690</v>
      </c>
      <c r="G675" s="12">
        <f>단가대비표!P275</f>
        <v>48400</v>
      </c>
      <c r="H675" s="13">
        <f>TRUNC(G675*D675,1)</f>
        <v>101640</v>
      </c>
      <c r="I675" s="12">
        <f>단가대비표!V275</f>
        <v>0</v>
      </c>
      <c r="J675" s="13">
        <f>TRUNC(I675*D675,1)</f>
        <v>0</v>
      </c>
      <c r="K675" s="12">
        <f>TRUNC(E675+G675+I675,1)</f>
        <v>137300</v>
      </c>
      <c r="L675" s="13">
        <f>TRUNC(F675+H675+J675,1)</f>
        <v>288330</v>
      </c>
      <c r="M675" s="8" t="s">
        <v>52</v>
      </c>
      <c r="N675" s="2" t="s">
        <v>582</v>
      </c>
      <c r="O675" s="2" t="s">
        <v>2075</v>
      </c>
      <c r="P675" s="2" t="s">
        <v>63</v>
      </c>
      <c r="Q675" s="2" t="s">
        <v>63</v>
      </c>
      <c r="R675" s="2" t="s">
        <v>62</v>
      </c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2" t="s">
        <v>52</v>
      </c>
      <c r="AW675" s="2" t="s">
        <v>2076</v>
      </c>
      <c r="AX675" s="2" t="s">
        <v>52</v>
      </c>
      <c r="AY675" s="2" t="s">
        <v>52</v>
      </c>
    </row>
    <row r="676" spans="1:51" ht="30" customHeight="1">
      <c r="A676" s="8" t="s">
        <v>995</v>
      </c>
      <c r="B676" s="8" t="s">
        <v>52</v>
      </c>
      <c r="C676" s="8" t="s">
        <v>52</v>
      </c>
      <c r="D676" s="9"/>
      <c r="E676" s="12"/>
      <c r="F676" s="13">
        <f>TRUNC(SUMIF(N675:N675, N674, F675:F675),0)</f>
        <v>186690</v>
      </c>
      <c r="G676" s="12"/>
      <c r="H676" s="13">
        <f>TRUNC(SUMIF(N675:N675, N674, H675:H675),0)</f>
        <v>101640</v>
      </c>
      <c r="I676" s="12"/>
      <c r="J676" s="13">
        <f>TRUNC(SUMIF(N675:N675, N674, J675:J675),0)</f>
        <v>0</v>
      </c>
      <c r="K676" s="12"/>
      <c r="L676" s="13">
        <f>F676+H676+J676</f>
        <v>288330</v>
      </c>
      <c r="M676" s="8" t="s">
        <v>52</v>
      </c>
      <c r="N676" s="2" t="s">
        <v>118</v>
      </c>
      <c r="O676" s="2" t="s">
        <v>118</v>
      </c>
      <c r="P676" s="2" t="s">
        <v>52</v>
      </c>
      <c r="Q676" s="2" t="s">
        <v>52</v>
      </c>
      <c r="R676" s="2" t="s">
        <v>52</v>
      </c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2" t="s">
        <v>52</v>
      </c>
      <c r="AW676" s="2" t="s">
        <v>52</v>
      </c>
      <c r="AX676" s="2" t="s">
        <v>52</v>
      </c>
      <c r="AY676" s="2" t="s">
        <v>52</v>
      </c>
    </row>
    <row r="677" spans="1:51" ht="30" customHeight="1">
      <c r="A677" s="9"/>
      <c r="B677" s="9"/>
      <c r="C677" s="9"/>
      <c r="D677" s="9"/>
      <c r="E677" s="12"/>
      <c r="F677" s="13"/>
      <c r="G677" s="12"/>
      <c r="H677" s="13"/>
      <c r="I677" s="12"/>
      <c r="J677" s="13"/>
      <c r="K677" s="12"/>
      <c r="L677" s="13"/>
      <c r="M677" s="9"/>
    </row>
    <row r="678" spans="1:51" ht="30" customHeight="1">
      <c r="A678" s="32" t="s">
        <v>2077</v>
      </c>
      <c r="B678" s="32"/>
      <c r="C678" s="32"/>
      <c r="D678" s="32"/>
      <c r="E678" s="33"/>
      <c r="F678" s="34"/>
      <c r="G678" s="33"/>
      <c r="H678" s="34"/>
      <c r="I678" s="33"/>
      <c r="J678" s="34"/>
      <c r="K678" s="33"/>
      <c r="L678" s="34"/>
      <c r="M678" s="32"/>
      <c r="N678" s="1" t="s">
        <v>586</v>
      </c>
    </row>
    <row r="679" spans="1:51" ht="30" customHeight="1">
      <c r="A679" s="8" t="s">
        <v>2045</v>
      </c>
      <c r="B679" s="8" t="s">
        <v>2074</v>
      </c>
      <c r="C679" s="8" t="s">
        <v>2047</v>
      </c>
      <c r="D679" s="9">
        <v>1.89</v>
      </c>
      <c r="E679" s="12">
        <f>단가대비표!O275</f>
        <v>88900</v>
      </c>
      <c r="F679" s="13">
        <f>TRUNC(E679*D679,1)</f>
        <v>168021</v>
      </c>
      <c r="G679" s="12">
        <f>단가대비표!P275</f>
        <v>48400</v>
      </c>
      <c r="H679" s="13">
        <f>TRUNC(G679*D679,1)</f>
        <v>91476</v>
      </c>
      <c r="I679" s="12">
        <f>단가대비표!V275</f>
        <v>0</v>
      </c>
      <c r="J679" s="13">
        <f>TRUNC(I679*D679,1)</f>
        <v>0</v>
      </c>
      <c r="K679" s="12">
        <f>TRUNC(E679+G679+I679,1)</f>
        <v>137300</v>
      </c>
      <c r="L679" s="13">
        <f>TRUNC(F679+H679+J679,1)</f>
        <v>259497</v>
      </c>
      <c r="M679" s="8" t="s">
        <v>52</v>
      </c>
      <c r="N679" s="2" t="s">
        <v>586</v>
      </c>
      <c r="O679" s="2" t="s">
        <v>2075</v>
      </c>
      <c r="P679" s="2" t="s">
        <v>63</v>
      </c>
      <c r="Q679" s="2" t="s">
        <v>63</v>
      </c>
      <c r="R679" s="2" t="s">
        <v>62</v>
      </c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2" t="s">
        <v>52</v>
      </c>
      <c r="AW679" s="2" t="s">
        <v>2079</v>
      </c>
      <c r="AX679" s="2" t="s">
        <v>52</v>
      </c>
      <c r="AY679" s="2" t="s">
        <v>52</v>
      </c>
    </row>
    <row r="680" spans="1:51" ht="30" customHeight="1">
      <c r="A680" s="8" t="s">
        <v>995</v>
      </c>
      <c r="B680" s="8" t="s">
        <v>52</v>
      </c>
      <c r="C680" s="8" t="s">
        <v>52</v>
      </c>
      <c r="D680" s="9"/>
      <c r="E680" s="12"/>
      <c r="F680" s="13">
        <f>TRUNC(SUMIF(N679:N679, N678, F679:F679),0)</f>
        <v>168021</v>
      </c>
      <c r="G680" s="12"/>
      <c r="H680" s="13">
        <f>TRUNC(SUMIF(N679:N679, N678, H679:H679),0)</f>
        <v>91476</v>
      </c>
      <c r="I680" s="12"/>
      <c r="J680" s="13">
        <f>TRUNC(SUMIF(N679:N679, N678, J679:J679),0)</f>
        <v>0</v>
      </c>
      <c r="K680" s="12"/>
      <c r="L680" s="13">
        <f>F680+H680+J680</f>
        <v>259497</v>
      </c>
      <c r="M680" s="8" t="s">
        <v>52</v>
      </c>
      <c r="N680" s="2" t="s">
        <v>118</v>
      </c>
      <c r="O680" s="2" t="s">
        <v>118</v>
      </c>
      <c r="P680" s="2" t="s">
        <v>52</v>
      </c>
      <c r="Q680" s="2" t="s">
        <v>52</v>
      </c>
      <c r="R680" s="2" t="s">
        <v>52</v>
      </c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2" t="s">
        <v>52</v>
      </c>
      <c r="AW680" s="2" t="s">
        <v>52</v>
      </c>
      <c r="AX680" s="2" t="s">
        <v>52</v>
      </c>
      <c r="AY680" s="2" t="s">
        <v>52</v>
      </c>
    </row>
    <row r="681" spans="1:51" ht="30" customHeight="1">
      <c r="A681" s="9"/>
      <c r="B681" s="9"/>
      <c r="C681" s="9"/>
      <c r="D681" s="9"/>
      <c r="E681" s="12"/>
      <c r="F681" s="13"/>
      <c r="G681" s="12"/>
      <c r="H681" s="13"/>
      <c r="I681" s="12"/>
      <c r="J681" s="13"/>
      <c r="K681" s="12"/>
      <c r="L681" s="13"/>
      <c r="M681" s="9"/>
    </row>
    <row r="682" spans="1:51" ht="30" customHeight="1">
      <c r="A682" s="32" t="s">
        <v>2080</v>
      </c>
      <c r="B682" s="32"/>
      <c r="C682" s="32"/>
      <c r="D682" s="32"/>
      <c r="E682" s="33"/>
      <c r="F682" s="34"/>
      <c r="G682" s="33"/>
      <c r="H682" s="34"/>
      <c r="I682" s="33"/>
      <c r="J682" s="34"/>
      <c r="K682" s="33"/>
      <c r="L682" s="34"/>
      <c r="M682" s="32"/>
      <c r="N682" s="1" t="s">
        <v>590</v>
      </c>
    </row>
    <row r="683" spans="1:51" ht="30" customHeight="1">
      <c r="A683" s="8" t="s">
        <v>2045</v>
      </c>
      <c r="B683" s="8" t="s">
        <v>2074</v>
      </c>
      <c r="C683" s="8" t="s">
        <v>2047</v>
      </c>
      <c r="D683" s="9">
        <v>1.68</v>
      </c>
      <c r="E683" s="12">
        <f>단가대비표!O275</f>
        <v>88900</v>
      </c>
      <c r="F683" s="13">
        <f>TRUNC(E683*D683,1)</f>
        <v>149352</v>
      </c>
      <c r="G683" s="12">
        <f>단가대비표!P275</f>
        <v>48400</v>
      </c>
      <c r="H683" s="13">
        <f>TRUNC(G683*D683,1)</f>
        <v>81312</v>
      </c>
      <c r="I683" s="12">
        <f>단가대비표!V275</f>
        <v>0</v>
      </c>
      <c r="J683" s="13">
        <f>TRUNC(I683*D683,1)</f>
        <v>0</v>
      </c>
      <c r="K683" s="12">
        <f>TRUNC(E683+G683+I683,1)</f>
        <v>137300</v>
      </c>
      <c r="L683" s="13">
        <f>TRUNC(F683+H683+J683,1)</f>
        <v>230664</v>
      </c>
      <c r="M683" s="8" t="s">
        <v>52</v>
      </c>
      <c r="N683" s="2" t="s">
        <v>590</v>
      </c>
      <c r="O683" s="2" t="s">
        <v>2075</v>
      </c>
      <c r="P683" s="2" t="s">
        <v>63</v>
      </c>
      <c r="Q683" s="2" t="s">
        <v>63</v>
      </c>
      <c r="R683" s="2" t="s">
        <v>62</v>
      </c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2" t="s">
        <v>52</v>
      </c>
      <c r="AW683" s="2" t="s">
        <v>2082</v>
      </c>
      <c r="AX683" s="2" t="s">
        <v>52</v>
      </c>
      <c r="AY683" s="2" t="s">
        <v>52</v>
      </c>
    </row>
    <row r="684" spans="1:51" ht="30" customHeight="1">
      <c r="A684" s="8" t="s">
        <v>995</v>
      </c>
      <c r="B684" s="8" t="s">
        <v>52</v>
      </c>
      <c r="C684" s="8" t="s">
        <v>52</v>
      </c>
      <c r="D684" s="9"/>
      <c r="E684" s="12"/>
      <c r="F684" s="13">
        <f>TRUNC(SUMIF(N683:N683, N682, F683:F683),0)</f>
        <v>149352</v>
      </c>
      <c r="G684" s="12"/>
      <c r="H684" s="13">
        <f>TRUNC(SUMIF(N683:N683, N682, H683:H683),0)</f>
        <v>81312</v>
      </c>
      <c r="I684" s="12"/>
      <c r="J684" s="13">
        <f>TRUNC(SUMIF(N683:N683, N682, J683:J683),0)</f>
        <v>0</v>
      </c>
      <c r="K684" s="12"/>
      <c r="L684" s="13">
        <f>F684+H684+J684</f>
        <v>230664</v>
      </c>
      <c r="M684" s="8" t="s">
        <v>52</v>
      </c>
      <c r="N684" s="2" t="s">
        <v>118</v>
      </c>
      <c r="O684" s="2" t="s">
        <v>118</v>
      </c>
      <c r="P684" s="2" t="s">
        <v>52</v>
      </c>
      <c r="Q684" s="2" t="s">
        <v>52</v>
      </c>
      <c r="R684" s="2" t="s">
        <v>52</v>
      </c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2" t="s">
        <v>52</v>
      </c>
      <c r="AW684" s="2" t="s">
        <v>52</v>
      </c>
      <c r="AX684" s="2" t="s">
        <v>52</v>
      </c>
      <c r="AY684" s="2" t="s">
        <v>52</v>
      </c>
    </row>
    <row r="685" spans="1:51" ht="30" customHeight="1">
      <c r="A685" s="9"/>
      <c r="B685" s="9"/>
      <c r="C685" s="9"/>
      <c r="D685" s="9"/>
      <c r="E685" s="12"/>
      <c r="F685" s="13"/>
      <c r="G685" s="12"/>
      <c r="H685" s="13"/>
      <c r="I685" s="12"/>
      <c r="J685" s="13"/>
      <c r="K685" s="12"/>
      <c r="L685" s="13"/>
      <c r="M685" s="9"/>
    </row>
    <row r="686" spans="1:51" ht="30" customHeight="1">
      <c r="A686" s="32" t="s">
        <v>2083</v>
      </c>
      <c r="B686" s="32"/>
      <c r="C686" s="32"/>
      <c r="D686" s="32"/>
      <c r="E686" s="33"/>
      <c r="F686" s="34"/>
      <c r="G686" s="33"/>
      <c r="H686" s="34"/>
      <c r="I686" s="33"/>
      <c r="J686" s="34"/>
      <c r="K686" s="33"/>
      <c r="L686" s="34"/>
      <c r="M686" s="32"/>
      <c r="N686" s="1" t="s">
        <v>594</v>
      </c>
    </row>
    <row r="687" spans="1:51" ht="30" customHeight="1">
      <c r="A687" s="8" t="s">
        <v>1992</v>
      </c>
      <c r="B687" s="8" t="s">
        <v>2085</v>
      </c>
      <c r="C687" s="8" t="s">
        <v>255</v>
      </c>
      <c r="D687" s="9">
        <v>7.3</v>
      </c>
      <c r="E687" s="12">
        <f>단가대비표!O181</f>
        <v>45000</v>
      </c>
      <c r="F687" s="13">
        <f t="shared" ref="F687:F693" si="128">TRUNC(E687*D687,1)</f>
        <v>328500</v>
      </c>
      <c r="G687" s="12">
        <f>단가대비표!P181</f>
        <v>0</v>
      </c>
      <c r="H687" s="13">
        <f t="shared" ref="H687:H693" si="129">TRUNC(G687*D687,1)</f>
        <v>0</v>
      </c>
      <c r="I687" s="12">
        <f>단가대비표!V181</f>
        <v>0</v>
      </c>
      <c r="J687" s="13">
        <f t="shared" ref="J687:J693" si="130">TRUNC(I687*D687,1)</f>
        <v>0</v>
      </c>
      <c r="K687" s="12">
        <f t="shared" ref="K687:L693" si="131">TRUNC(E687+G687+I687,1)</f>
        <v>45000</v>
      </c>
      <c r="L687" s="13">
        <f t="shared" si="131"/>
        <v>328500</v>
      </c>
      <c r="M687" s="8" t="s">
        <v>52</v>
      </c>
      <c r="N687" s="2" t="s">
        <v>594</v>
      </c>
      <c r="O687" s="2" t="s">
        <v>2086</v>
      </c>
      <c r="P687" s="2" t="s">
        <v>63</v>
      </c>
      <c r="Q687" s="2" t="s">
        <v>63</v>
      </c>
      <c r="R687" s="2" t="s">
        <v>62</v>
      </c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2" t="s">
        <v>52</v>
      </c>
      <c r="AW687" s="2" t="s">
        <v>2087</v>
      </c>
      <c r="AX687" s="2" t="s">
        <v>52</v>
      </c>
      <c r="AY687" s="2" t="s">
        <v>52</v>
      </c>
    </row>
    <row r="688" spans="1:51" ht="30" customHeight="1">
      <c r="A688" s="8" t="s">
        <v>1996</v>
      </c>
      <c r="B688" s="8" t="s">
        <v>2088</v>
      </c>
      <c r="C688" s="8" t="s">
        <v>255</v>
      </c>
      <c r="D688" s="9">
        <v>1.8</v>
      </c>
      <c r="E688" s="12">
        <f>단가대비표!O185</f>
        <v>57600</v>
      </c>
      <c r="F688" s="13">
        <f t="shared" si="128"/>
        <v>103680</v>
      </c>
      <c r="G688" s="12">
        <f>단가대비표!P185</f>
        <v>0</v>
      </c>
      <c r="H688" s="13">
        <f t="shared" si="129"/>
        <v>0</v>
      </c>
      <c r="I688" s="12">
        <f>단가대비표!V185</f>
        <v>0</v>
      </c>
      <c r="J688" s="13">
        <f t="shared" si="130"/>
        <v>0</v>
      </c>
      <c r="K688" s="12">
        <f t="shared" si="131"/>
        <v>57600</v>
      </c>
      <c r="L688" s="13">
        <f t="shared" si="131"/>
        <v>103680</v>
      </c>
      <c r="M688" s="8" t="s">
        <v>52</v>
      </c>
      <c r="N688" s="2" t="s">
        <v>594</v>
      </c>
      <c r="O688" s="2" t="s">
        <v>2089</v>
      </c>
      <c r="P688" s="2" t="s">
        <v>63</v>
      </c>
      <c r="Q688" s="2" t="s">
        <v>63</v>
      </c>
      <c r="R688" s="2" t="s">
        <v>62</v>
      </c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2" t="s">
        <v>52</v>
      </c>
      <c r="AW688" s="2" t="s">
        <v>2090</v>
      </c>
      <c r="AX688" s="2" t="s">
        <v>52</v>
      </c>
      <c r="AY688" s="2" t="s">
        <v>52</v>
      </c>
    </row>
    <row r="689" spans="1:51" ht="30" customHeight="1">
      <c r="A689" s="8" t="s">
        <v>1996</v>
      </c>
      <c r="B689" s="8" t="s">
        <v>2091</v>
      </c>
      <c r="C689" s="8" t="s">
        <v>255</v>
      </c>
      <c r="D689" s="9">
        <v>2.4500000000000002</v>
      </c>
      <c r="E689" s="12">
        <f>단가대비표!O186</f>
        <v>63000</v>
      </c>
      <c r="F689" s="13">
        <f t="shared" si="128"/>
        <v>154350</v>
      </c>
      <c r="G689" s="12">
        <f>단가대비표!P186</f>
        <v>0</v>
      </c>
      <c r="H689" s="13">
        <f t="shared" si="129"/>
        <v>0</v>
      </c>
      <c r="I689" s="12">
        <f>단가대비표!V186</f>
        <v>0</v>
      </c>
      <c r="J689" s="13">
        <f t="shared" si="130"/>
        <v>0</v>
      </c>
      <c r="K689" s="12">
        <f t="shared" si="131"/>
        <v>63000</v>
      </c>
      <c r="L689" s="13">
        <f t="shared" si="131"/>
        <v>154350</v>
      </c>
      <c r="M689" s="8" t="s">
        <v>52</v>
      </c>
      <c r="N689" s="2" t="s">
        <v>594</v>
      </c>
      <c r="O689" s="2" t="s">
        <v>2092</v>
      </c>
      <c r="P689" s="2" t="s">
        <v>63</v>
      </c>
      <c r="Q689" s="2" t="s">
        <v>63</v>
      </c>
      <c r="R689" s="2" t="s">
        <v>62</v>
      </c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2" t="s">
        <v>52</v>
      </c>
      <c r="AW689" s="2" t="s">
        <v>2093</v>
      </c>
      <c r="AX689" s="2" t="s">
        <v>52</v>
      </c>
      <c r="AY689" s="2" t="s">
        <v>52</v>
      </c>
    </row>
    <row r="690" spans="1:51" ht="30" customHeight="1">
      <c r="A690" s="8" t="s">
        <v>2006</v>
      </c>
      <c r="B690" s="8" t="s">
        <v>2010</v>
      </c>
      <c r="C690" s="8" t="s">
        <v>255</v>
      </c>
      <c r="D690" s="9">
        <v>0.6</v>
      </c>
      <c r="E690" s="12">
        <f>단가대비표!O188</f>
        <v>97200</v>
      </c>
      <c r="F690" s="13">
        <f t="shared" si="128"/>
        <v>58320</v>
      </c>
      <c r="G690" s="12">
        <f>단가대비표!P188</f>
        <v>0</v>
      </c>
      <c r="H690" s="13">
        <f t="shared" si="129"/>
        <v>0</v>
      </c>
      <c r="I690" s="12">
        <f>단가대비표!V188</f>
        <v>0</v>
      </c>
      <c r="J690" s="13">
        <f t="shared" si="130"/>
        <v>0</v>
      </c>
      <c r="K690" s="12">
        <f t="shared" si="131"/>
        <v>97200</v>
      </c>
      <c r="L690" s="13">
        <f t="shared" si="131"/>
        <v>58320</v>
      </c>
      <c r="M690" s="8" t="s">
        <v>52</v>
      </c>
      <c r="N690" s="2" t="s">
        <v>594</v>
      </c>
      <c r="O690" s="2" t="s">
        <v>2011</v>
      </c>
      <c r="P690" s="2" t="s">
        <v>63</v>
      </c>
      <c r="Q690" s="2" t="s">
        <v>63</v>
      </c>
      <c r="R690" s="2" t="s">
        <v>62</v>
      </c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2" t="s">
        <v>52</v>
      </c>
      <c r="AW690" s="2" t="s">
        <v>2094</v>
      </c>
      <c r="AX690" s="2" t="s">
        <v>52</v>
      </c>
      <c r="AY690" s="2" t="s">
        <v>52</v>
      </c>
    </row>
    <row r="691" spans="1:51" ht="30" customHeight="1">
      <c r="A691" s="8" t="s">
        <v>2095</v>
      </c>
      <c r="B691" s="8" t="s">
        <v>2096</v>
      </c>
      <c r="C691" s="8" t="s">
        <v>614</v>
      </c>
      <c r="D691" s="9">
        <v>1</v>
      </c>
      <c r="E691" s="12">
        <f>단가대비표!O156</f>
        <v>380800</v>
      </c>
      <c r="F691" s="13">
        <f t="shared" si="128"/>
        <v>380800</v>
      </c>
      <c r="G691" s="12">
        <f>단가대비표!P156</f>
        <v>25000</v>
      </c>
      <c r="H691" s="13">
        <f t="shared" si="129"/>
        <v>25000</v>
      </c>
      <c r="I691" s="12">
        <f>단가대비표!V156</f>
        <v>0</v>
      </c>
      <c r="J691" s="13">
        <f t="shared" si="130"/>
        <v>0</v>
      </c>
      <c r="K691" s="12">
        <f t="shared" si="131"/>
        <v>405800</v>
      </c>
      <c r="L691" s="13">
        <f t="shared" si="131"/>
        <v>405800</v>
      </c>
      <c r="M691" s="8" t="s">
        <v>52</v>
      </c>
      <c r="N691" s="2" t="s">
        <v>594</v>
      </c>
      <c r="O691" s="2" t="s">
        <v>2097</v>
      </c>
      <c r="P691" s="2" t="s">
        <v>63</v>
      </c>
      <c r="Q691" s="2" t="s">
        <v>63</v>
      </c>
      <c r="R691" s="2" t="s">
        <v>62</v>
      </c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2" t="s">
        <v>52</v>
      </c>
      <c r="AW691" s="2" t="s">
        <v>2098</v>
      </c>
      <c r="AX691" s="2" t="s">
        <v>52</v>
      </c>
      <c r="AY691" s="2" t="s">
        <v>52</v>
      </c>
    </row>
    <row r="692" spans="1:51" ht="30" customHeight="1">
      <c r="A692" s="8" t="s">
        <v>2095</v>
      </c>
      <c r="B692" s="8" t="s">
        <v>2099</v>
      </c>
      <c r="C692" s="8" t="s">
        <v>614</v>
      </c>
      <c r="D692" s="9">
        <v>1</v>
      </c>
      <c r="E692" s="12">
        <f>단가대비표!O157</f>
        <v>326800</v>
      </c>
      <c r="F692" s="13">
        <f t="shared" si="128"/>
        <v>326800</v>
      </c>
      <c r="G692" s="12">
        <f>단가대비표!P157</f>
        <v>25000</v>
      </c>
      <c r="H692" s="13">
        <f t="shared" si="129"/>
        <v>25000</v>
      </c>
      <c r="I692" s="12">
        <f>단가대비표!V157</f>
        <v>0</v>
      </c>
      <c r="J692" s="13">
        <f t="shared" si="130"/>
        <v>0</v>
      </c>
      <c r="K692" s="12">
        <f t="shared" si="131"/>
        <v>351800</v>
      </c>
      <c r="L692" s="13">
        <f t="shared" si="131"/>
        <v>351800</v>
      </c>
      <c r="M692" s="8" t="s">
        <v>52</v>
      </c>
      <c r="N692" s="2" t="s">
        <v>594</v>
      </c>
      <c r="O692" s="2" t="s">
        <v>2100</v>
      </c>
      <c r="P692" s="2" t="s">
        <v>63</v>
      </c>
      <c r="Q692" s="2" t="s">
        <v>63</v>
      </c>
      <c r="R692" s="2" t="s">
        <v>62</v>
      </c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2" t="s">
        <v>52</v>
      </c>
      <c r="AW692" s="2" t="s">
        <v>2101</v>
      </c>
      <c r="AX692" s="2" t="s">
        <v>52</v>
      </c>
      <c r="AY692" s="2" t="s">
        <v>52</v>
      </c>
    </row>
    <row r="693" spans="1:51" ht="30" customHeight="1">
      <c r="A693" s="8" t="s">
        <v>2102</v>
      </c>
      <c r="B693" s="8" t="s">
        <v>2103</v>
      </c>
      <c r="C693" s="8" t="s">
        <v>614</v>
      </c>
      <c r="D693" s="9">
        <v>2</v>
      </c>
      <c r="E693" s="12">
        <f>단가대비표!O155</f>
        <v>48000</v>
      </c>
      <c r="F693" s="13">
        <f t="shared" si="128"/>
        <v>96000</v>
      </c>
      <c r="G693" s="12">
        <f>단가대비표!P155</f>
        <v>0</v>
      </c>
      <c r="H693" s="13">
        <f t="shared" si="129"/>
        <v>0</v>
      </c>
      <c r="I693" s="12">
        <f>단가대비표!V155</f>
        <v>0</v>
      </c>
      <c r="J693" s="13">
        <f t="shared" si="130"/>
        <v>0</v>
      </c>
      <c r="K693" s="12">
        <f t="shared" si="131"/>
        <v>48000</v>
      </c>
      <c r="L693" s="13">
        <f t="shared" si="131"/>
        <v>96000</v>
      </c>
      <c r="M693" s="8" t="s">
        <v>52</v>
      </c>
      <c r="N693" s="2" t="s">
        <v>594</v>
      </c>
      <c r="O693" s="2" t="s">
        <v>2104</v>
      </c>
      <c r="P693" s="2" t="s">
        <v>63</v>
      </c>
      <c r="Q693" s="2" t="s">
        <v>63</v>
      </c>
      <c r="R693" s="2" t="s">
        <v>62</v>
      </c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2" t="s">
        <v>52</v>
      </c>
      <c r="AW693" s="2" t="s">
        <v>2105</v>
      </c>
      <c r="AX693" s="2" t="s">
        <v>52</v>
      </c>
      <c r="AY693" s="2" t="s">
        <v>52</v>
      </c>
    </row>
    <row r="694" spans="1:51" ht="30" customHeight="1">
      <c r="A694" s="8" t="s">
        <v>995</v>
      </c>
      <c r="B694" s="8" t="s">
        <v>52</v>
      </c>
      <c r="C694" s="8" t="s">
        <v>52</v>
      </c>
      <c r="D694" s="9"/>
      <c r="E694" s="12"/>
      <c r="F694" s="13">
        <f>TRUNC(SUMIF(N687:N693, N686, F687:F693),0)</f>
        <v>1448450</v>
      </c>
      <c r="G694" s="12"/>
      <c r="H694" s="13">
        <f>TRUNC(SUMIF(N687:N693, N686, H687:H693),0)</f>
        <v>50000</v>
      </c>
      <c r="I694" s="12"/>
      <c r="J694" s="13">
        <f>TRUNC(SUMIF(N687:N693, N686, J687:J693),0)</f>
        <v>0</v>
      </c>
      <c r="K694" s="12"/>
      <c r="L694" s="13">
        <f>F694+H694+J694</f>
        <v>1498450</v>
      </c>
      <c r="M694" s="8" t="s">
        <v>52</v>
      </c>
      <c r="N694" s="2" t="s">
        <v>118</v>
      </c>
      <c r="O694" s="2" t="s">
        <v>118</v>
      </c>
      <c r="P694" s="2" t="s">
        <v>52</v>
      </c>
      <c r="Q694" s="2" t="s">
        <v>52</v>
      </c>
      <c r="R694" s="2" t="s">
        <v>52</v>
      </c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2" t="s">
        <v>52</v>
      </c>
      <c r="AW694" s="2" t="s">
        <v>52</v>
      </c>
      <c r="AX694" s="2" t="s">
        <v>52</v>
      </c>
      <c r="AY694" s="2" t="s">
        <v>52</v>
      </c>
    </row>
    <row r="695" spans="1:51" ht="30" customHeight="1">
      <c r="A695" s="9"/>
      <c r="B695" s="9"/>
      <c r="C695" s="9"/>
      <c r="D695" s="9"/>
      <c r="E695" s="12"/>
      <c r="F695" s="13"/>
      <c r="G695" s="12"/>
      <c r="H695" s="13"/>
      <c r="I695" s="12"/>
      <c r="J695" s="13"/>
      <c r="K695" s="12"/>
      <c r="L695" s="13"/>
      <c r="M695" s="9"/>
    </row>
    <row r="696" spans="1:51" ht="30" customHeight="1">
      <c r="A696" s="32" t="s">
        <v>2106</v>
      </c>
      <c r="B696" s="32"/>
      <c r="C696" s="32"/>
      <c r="D696" s="32"/>
      <c r="E696" s="33"/>
      <c r="F696" s="34"/>
      <c r="G696" s="33"/>
      <c r="H696" s="34"/>
      <c r="I696" s="33"/>
      <c r="J696" s="34"/>
      <c r="K696" s="33"/>
      <c r="L696" s="34"/>
      <c r="M696" s="32"/>
      <c r="N696" s="1" t="s">
        <v>598</v>
      </c>
    </row>
    <row r="697" spans="1:51" ht="30" customHeight="1">
      <c r="A697" s="8" t="s">
        <v>1992</v>
      </c>
      <c r="B697" s="8" t="s">
        <v>2085</v>
      </c>
      <c r="C697" s="8" t="s">
        <v>255</v>
      </c>
      <c r="D697" s="9">
        <v>6.5</v>
      </c>
      <c r="E697" s="12">
        <f>단가대비표!O181</f>
        <v>45000</v>
      </c>
      <c r="F697" s="13">
        <f t="shared" ref="F697:F702" si="132">TRUNC(E697*D697,1)</f>
        <v>292500</v>
      </c>
      <c r="G697" s="12">
        <f>단가대비표!P181</f>
        <v>0</v>
      </c>
      <c r="H697" s="13">
        <f t="shared" ref="H697:H702" si="133">TRUNC(G697*D697,1)</f>
        <v>0</v>
      </c>
      <c r="I697" s="12">
        <f>단가대비표!V181</f>
        <v>0</v>
      </c>
      <c r="J697" s="13">
        <f t="shared" ref="J697:J702" si="134">TRUNC(I697*D697,1)</f>
        <v>0</v>
      </c>
      <c r="K697" s="12">
        <f t="shared" ref="K697:L702" si="135">TRUNC(E697+G697+I697,1)</f>
        <v>45000</v>
      </c>
      <c r="L697" s="13">
        <f t="shared" si="135"/>
        <v>292500</v>
      </c>
      <c r="M697" s="8" t="s">
        <v>52</v>
      </c>
      <c r="N697" s="2" t="s">
        <v>598</v>
      </c>
      <c r="O697" s="2" t="s">
        <v>2086</v>
      </c>
      <c r="P697" s="2" t="s">
        <v>63</v>
      </c>
      <c r="Q697" s="2" t="s">
        <v>63</v>
      </c>
      <c r="R697" s="2" t="s">
        <v>62</v>
      </c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2" t="s">
        <v>52</v>
      </c>
      <c r="AW697" s="2" t="s">
        <v>2108</v>
      </c>
      <c r="AX697" s="2" t="s">
        <v>52</v>
      </c>
      <c r="AY697" s="2" t="s">
        <v>52</v>
      </c>
    </row>
    <row r="698" spans="1:51" ht="30" customHeight="1">
      <c r="A698" s="8" t="s">
        <v>1996</v>
      </c>
      <c r="B698" s="8" t="s">
        <v>2088</v>
      </c>
      <c r="C698" s="8" t="s">
        <v>255</v>
      </c>
      <c r="D698" s="9">
        <v>1</v>
      </c>
      <c r="E698" s="12">
        <f>단가대비표!O185</f>
        <v>57600</v>
      </c>
      <c r="F698" s="13">
        <f t="shared" si="132"/>
        <v>57600</v>
      </c>
      <c r="G698" s="12">
        <f>단가대비표!P185</f>
        <v>0</v>
      </c>
      <c r="H698" s="13">
        <f t="shared" si="133"/>
        <v>0</v>
      </c>
      <c r="I698" s="12">
        <f>단가대비표!V185</f>
        <v>0</v>
      </c>
      <c r="J698" s="13">
        <f t="shared" si="134"/>
        <v>0</v>
      </c>
      <c r="K698" s="12">
        <f t="shared" si="135"/>
        <v>57600</v>
      </c>
      <c r="L698" s="13">
        <f t="shared" si="135"/>
        <v>57600</v>
      </c>
      <c r="M698" s="8" t="s">
        <v>52</v>
      </c>
      <c r="N698" s="2" t="s">
        <v>598</v>
      </c>
      <c r="O698" s="2" t="s">
        <v>2089</v>
      </c>
      <c r="P698" s="2" t="s">
        <v>63</v>
      </c>
      <c r="Q698" s="2" t="s">
        <v>63</v>
      </c>
      <c r="R698" s="2" t="s">
        <v>62</v>
      </c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2" t="s">
        <v>52</v>
      </c>
      <c r="AW698" s="2" t="s">
        <v>2109</v>
      </c>
      <c r="AX698" s="2" t="s">
        <v>52</v>
      </c>
      <c r="AY698" s="2" t="s">
        <v>52</v>
      </c>
    </row>
    <row r="699" spans="1:51" ht="30" customHeight="1">
      <c r="A699" s="8" t="s">
        <v>1996</v>
      </c>
      <c r="B699" s="8" t="s">
        <v>2091</v>
      </c>
      <c r="C699" s="8" t="s">
        <v>255</v>
      </c>
      <c r="D699" s="9">
        <v>2.4500000000000002</v>
      </c>
      <c r="E699" s="12">
        <f>단가대비표!O186</f>
        <v>63000</v>
      </c>
      <c r="F699" s="13">
        <f t="shared" si="132"/>
        <v>154350</v>
      </c>
      <c r="G699" s="12">
        <f>단가대비표!P186</f>
        <v>0</v>
      </c>
      <c r="H699" s="13">
        <f t="shared" si="133"/>
        <v>0</v>
      </c>
      <c r="I699" s="12">
        <f>단가대비표!V186</f>
        <v>0</v>
      </c>
      <c r="J699" s="13">
        <f t="shared" si="134"/>
        <v>0</v>
      </c>
      <c r="K699" s="12">
        <f t="shared" si="135"/>
        <v>63000</v>
      </c>
      <c r="L699" s="13">
        <f t="shared" si="135"/>
        <v>154350</v>
      </c>
      <c r="M699" s="8" t="s">
        <v>52</v>
      </c>
      <c r="N699" s="2" t="s">
        <v>598</v>
      </c>
      <c r="O699" s="2" t="s">
        <v>2092</v>
      </c>
      <c r="P699" s="2" t="s">
        <v>63</v>
      </c>
      <c r="Q699" s="2" t="s">
        <v>63</v>
      </c>
      <c r="R699" s="2" t="s">
        <v>62</v>
      </c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2" t="s">
        <v>52</v>
      </c>
      <c r="AW699" s="2" t="s">
        <v>2110</v>
      </c>
      <c r="AX699" s="2" t="s">
        <v>52</v>
      </c>
      <c r="AY699" s="2" t="s">
        <v>52</v>
      </c>
    </row>
    <row r="700" spans="1:51" ht="30" customHeight="1">
      <c r="A700" s="8" t="s">
        <v>2006</v>
      </c>
      <c r="B700" s="8" t="s">
        <v>2010</v>
      </c>
      <c r="C700" s="8" t="s">
        <v>255</v>
      </c>
      <c r="D700" s="9">
        <v>0.6</v>
      </c>
      <c r="E700" s="12">
        <f>단가대비표!O188</f>
        <v>97200</v>
      </c>
      <c r="F700" s="13">
        <f t="shared" si="132"/>
        <v>58320</v>
      </c>
      <c r="G700" s="12">
        <f>단가대비표!P188</f>
        <v>0</v>
      </c>
      <c r="H700" s="13">
        <f t="shared" si="133"/>
        <v>0</v>
      </c>
      <c r="I700" s="12">
        <f>단가대비표!V188</f>
        <v>0</v>
      </c>
      <c r="J700" s="13">
        <f t="shared" si="134"/>
        <v>0</v>
      </c>
      <c r="K700" s="12">
        <f t="shared" si="135"/>
        <v>97200</v>
      </c>
      <c r="L700" s="13">
        <f t="shared" si="135"/>
        <v>58320</v>
      </c>
      <c r="M700" s="8" t="s">
        <v>52</v>
      </c>
      <c r="N700" s="2" t="s">
        <v>598</v>
      </c>
      <c r="O700" s="2" t="s">
        <v>2011</v>
      </c>
      <c r="P700" s="2" t="s">
        <v>63</v>
      </c>
      <c r="Q700" s="2" t="s">
        <v>63</v>
      </c>
      <c r="R700" s="2" t="s">
        <v>62</v>
      </c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2" t="s">
        <v>52</v>
      </c>
      <c r="AW700" s="2" t="s">
        <v>2111</v>
      </c>
      <c r="AX700" s="2" t="s">
        <v>52</v>
      </c>
      <c r="AY700" s="2" t="s">
        <v>52</v>
      </c>
    </row>
    <row r="701" spans="1:51" ht="30" customHeight="1">
      <c r="A701" s="8" t="s">
        <v>2095</v>
      </c>
      <c r="B701" s="8" t="s">
        <v>2112</v>
      </c>
      <c r="C701" s="8" t="s">
        <v>614</v>
      </c>
      <c r="D701" s="9">
        <v>1</v>
      </c>
      <c r="E701" s="12">
        <f>단가대비표!O158</f>
        <v>350800</v>
      </c>
      <c r="F701" s="13">
        <f t="shared" si="132"/>
        <v>350800</v>
      </c>
      <c r="G701" s="12">
        <f>단가대비표!P158</f>
        <v>25000</v>
      </c>
      <c r="H701" s="13">
        <f t="shared" si="133"/>
        <v>25000</v>
      </c>
      <c r="I701" s="12">
        <f>단가대비표!V158</f>
        <v>0</v>
      </c>
      <c r="J701" s="13">
        <f t="shared" si="134"/>
        <v>0</v>
      </c>
      <c r="K701" s="12">
        <f t="shared" si="135"/>
        <v>375800</v>
      </c>
      <c r="L701" s="13">
        <f t="shared" si="135"/>
        <v>375800</v>
      </c>
      <c r="M701" s="8" t="s">
        <v>52</v>
      </c>
      <c r="N701" s="2" t="s">
        <v>598</v>
      </c>
      <c r="O701" s="2" t="s">
        <v>2113</v>
      </c>
      <c r="P701" s="2" t="s">
        <v>63</v>
      </c>
      <c r="Q701" s="2" t="s">
        <v>63</v>
      </c>
      <c r="R701" s="2" t="s">
        <v>62</v>
      </c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2" t="s">
        <v>52</v>
      </c>
      <c r="AW701" s="2" t="s">
        <v>2114</v>
      </c>
      <c r="AX701" s="2" t="s">
        <v>52</v>
      </c>
      <c r="AY701" s="2" t="s">
        <v>52</v>
      </c>
    </row>
    <row r="702" spans="1:51" ht="30" customHeight="1">
      <c r="A702" s="8" t="s">
        <v>2102</v>
      </c>
      <c r="B702" s="8" t="s">
        <v>2103</v>
      </c>
      <c r="C702" s="8" t="s">
        <v>614</v>
      </c>
      <c r="D702" s="9">
        <v>1</v>
      </c>
      <c r="E702" s="12">
        <f>단가대비표!O155</f>
        <v>48000</v>
      </c>
      <c r="F702" s="13">
        <f t="shared" si="132"/>
        <v>48000</v>
      </c>
      <c r="G702" s="12">
        <f>단가대비표!P155</f>
        <v>0</v>
      </c>
      <c r="H702" s="13">
        <f t="shared" si="133"/>
        <v>0</v>
      </c>
      <c r="I702" s="12">
        <f>단가대비표!V155</f>
        <v>0</v>
      </c>
      <c r="J702" s="13">
        <f t="shared" si="134"/>
        <v>0</v>
      </c>
      <c r="K702" s="12">
        <f t="shared" si="135"/>
        <v>48000</v>
      </c>
      <c r="L702" s="13">
        <f t="shared" si="135"/>
        <v>48000</v>
      </c>
      <c r="M702" s="8" t="s">
        <v>52</v>
      </c>
      <c r="N702" s="2" t="s">
        <v>598</v>
      </c>
      <c r="O702" s="2" t="s">
        <v>2104</v>
      </c>
      <c r="P702" s="2" t="s">
        <v>63</v>
      </c>
      <c r="Q702" s="2" t="s">
        <v>63</v>
      </c>
      <c r="R702" s="2" t="s">
        <v>62</v>
      </c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2" t="s">
        <v>52</v>
      </c>
      <c r="AW702" s="2" t="s">
        <v>2115</v>
      </c>
      <c r="AX702" s="2" t="s">
        <v>52</v>
      </c>
      <c r="AY702" s="2" t="s">
        <v>52</v>
      </c>
    </row>
    <row r="703" spans="1:51" ht="30" customHeight="1">
      <c r="A703" s="8" t="s">
        <v>995</v>
      </c>
      <c r="B703" s="8" t="s">
        <v>52</v>
      </c>
      <c r="C703" s="8" t="s">
        <v>52</v>
      </c>
      <c r="D703" s="9"/>
      <c r="E703" s="12"/>
      <c r="F703" s="13">
        <f>TRUNC(SUMIF(N697:N702, N696, F697:F702),0)</f>
        <v>961570</v>
      </c>
      <c r="G703" s="12"/>
      <c r="H703" s="13">
        <f>TRUNC(SUMIF(N697:N702, N696, H697:H702),0)</f>
        <v>25000</v>
      </c>
      <c r="I703" s="12"/>
      <c r="J703" s="13">
        <f>TRUNC(SUMIF(N697:N702, N696, J697:J702),0)</f>
        <v>0</v>
      </c>
      <c r="K703" s="12"/>
      <c r="L703" s="13">
        <f>F703+H703+J703</f>
        <v>986570</v>
      </c>
      <c r="M703" s="8" t="s">
        <v>52</v>
      </c>
      <c r="N703" s="2" t="s">
        <v>118</v>
      </c>
      <c r="O703" s="2" t="s">
        <v>118</v>
      </c>
      <c r="P703" s="2" t="s">
        <v>52</v>
      </c>
      <c r="Q703" s="2" t="s">
        <v>52</v>
      </c>
      <c r="R703" s="2" t="s">
        <v>52</v>
      </c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2" t="s">
        <v>52</v>
      </c>
      <c r="AW703" s="2" t="s">
        <v>52</v>
      </c>
      <c r="AX703" s="2" t="s">
        <v>52</v>
      </c>
      <c r="AY703" s="2" t="s">
        <v>52</v>
      </c>
    </row>
    <row r="704" spans="1:51" ht="30" customHeight="1">
      <c r="A704" s="9"/>
      <c r="B704" s="9"/>
      <c r="C704" s="9"/>
      <c r="D704" s="9"/>
      <c r="E704" s="12"/>
      <c r="F704" s="13"/>
      <c r="G704" s="12"/>
      <c r="H704" s="13"/>
      <c r="I704" s="12"/>
      <c r="J704" s="13"/>
      <c r="K704" s="12"/>
      <c r="L704" s="13"/>
      <c r="M704" s="9"/>
    </row>
    <row r="705" spans="1:51" ht="30" customHeight="1">
      <c r="A705" s="32" t="s">
        <v>2116</v>
      </c>
      <c r="B705" s="32"/>
      <c r="C705" s="32"/>
      <c r="D705" s="32"/>
      <c r="E705" s="33"/>
      <c r="F705" s="34"/>
      <c r="G705" s="33"/>
      <c r="H705" s="34"/>
      <c r="I705" s="33"/>
      <c r="J705" s="34"/>
      <c r="K705" s="33"/>
      <c r="L705" s="34"/>
      <c r="M705" s="32"/>
      <c r="N705" s="1" t="s">
        <v>602</v>
      </c>
    </row>
    <row r="706" spans="1:51" ht="30" customHeight="1">
      <c r="A706" s="8" t="s">
        <v>1992</v>
      </c>
      <c r="B706" s="8" t="s">
        <v>2085</v>
      </c>
      <c r="C706" s="8" t="s">
        <v>255</v>
      </c>
      <c r="D706" s="9">
        <v>5.9</v>
      </c>
      <c r="E706" s="12">
        <f>단가대비표!O181</f>
        <v>45000</v>
      </c>
      <c r="F706" s="13">
        <f>TRUNC(E706*D706,1)</f>
        <v>265500</v>
      </c>
      <c r="G706" s="12">
        <f>단가대비표!P181</f>
        <v>0</v>
      </c>
      <c r="H706" s="13">
        <f>TRUNC(G706*D706,1)</f>
        <v>0</v>
      </c>
      <c r="I706" s="12">
        <f>단가대비표!V181</f>
        <v>0</v>
      </c>
      <c r="J706" s="13">
        <f>TRUNC(I706*D706,1)</f>
        <v>0</v>
      </c>
      <c r="K706" s="12">
        <f t="shared" ref="K706:L709" si="136">TRUNC(E706+G706+I706,1)</f>
        <v>45000</v>
      </c>
      <c r="L706" s="13">
        <f t="shared" si="136"/>
        <v>265500</v>
      </c>
      <c r="M706" s="8" t="s">
        <v>52</v>
      </c>
      <c r="N706" s="2" t="s">
        <v>602</v>
      </c>
      <c r="O706" s="2" t="s">
        <v>2086</v>
      </c>
      <c r="P706" s="2" t="s">
        <v>63</v>
      </c>
      <c r="Q706" s="2" t="s">
        <v>63</v>
      </c>
      <c r="R706" s="2" t="s">
        <v>62</v>
      </c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2" t="s">
        <v>52</v>
      </c>
      <c r="AW706" s="2" t="s">
        <v>2118</v>
      </c>
      <c r="AX706" s="2" t="s">
        <v>52</v>
      </c>
      <c r="AY706" s="2" t="s">
        <v>52</v>
      </c>
    </row>
    <row r="707" spans="1:51" ht="30" customHeight="1">
      <c r="A707" s="8" t="s">
        <v>1996</v>
      </c>
      <c r="B707" s="8" t="s">
        <v>2088</v>
      </c>
      <c r="C707" s="8" t="s">
        <v>255</v>
      </c>
      <c r="D707" s="9">
        <v>1</v>
      </c>
      <c r="E707" s="12">
        <f>단가대비표!O185</f>
        <v>57600</v>
      </c>
      <c r="F707" s="13">
        <f>TRUNC(E707*D707,1)</f>
        <v>57600</v>
      </c>
      <c r="G707" s="12">
        <f>단가대비표!P185</f>
        <v>0</v>
      </c>
      <c r="H707" s="13">
        <f>TRUNC(G707*D707,1)</f>
        <v>0</v>
      </c>
      <c r="I707" s="12">
        <f>단가대비표!V185</f>
        <v>0</v>
      </c>
      <c r="J707" s="13">
        <f>TRUNC(I707*D707,1)</f>
        <v>0</v>
      </c>
      <c r="K707" s="12">
        <f t="shared" si="136"/>
        <v>57600</v>
      </c>
      <c r="L707" s="13">
        <f t="shared" si="136"/>
        <v>57600</v>
      </c>
      <c r="M707" s="8" t="s">
        <v>52</v>
      </c>
      <c r="N707" s="2" t="s">
        <v>602</v>
      </c>
      <c r="O707" s="2" t="s">
        <v>2089</v>
      </c>
      <c r="P707" s="2" t="s">
        <v>63</v>
      </c>
      <c r="Q707" s="2" t="s">
        <v>63</v>
      </c>
      <c r="R707" s="2" t="s">
        <v>62</v>
      </c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2" t="s">
        <v>52</v>
      </c>
      <c r="AW707" s="2" t="s">
        <v>2119</v>
      </c>
      <c r="AX707" s="2" t="s">
        <v>52</v>
      </c>
      <c r="AY707" s="2" t="s">
        <v>52</v>
      </c>
    </row>
    <row r="708" spans="1:51" ht="30" customHeight="1">
      <c r="A708" s="8" t="s">
        <v>2095</v>
      </c>
      <c r="B708" s="8" t="s">
        <v>2112</v>
      </c>
      <c r="C708" s="8" t="s">
        <v>614</v>
      </c>
      <c r="D708" s="9">
        <v>1</v>
      </c>
      <c r="E708" s="12">
        <f>단가대비표!O158</f>
        <v>350800</v>
      </c>
      <c r="F708" s="13">
        <f>TRUNC(E708*D708,1)</f>
        <v>350800</v>
      </c>
      <c r="G708" s="12">
        <f>단가대비표!P158</f>
        <v>25000</v>
      </c>
      <c r="H708" s="13">
        <f>TRUNC(G708*D708,1)</f>
        <v>25000</v>
      </c>
      <c r="I708" s="12">
        <f>단가대비표!V158</f>
        <v>0</v>
      </c>
      <c r="J708" s="13">
        <f>TRUNC(I708*D708,1)</f>
        <v>0</v>
      </c>
      <c r="K708" s="12">
        <f t="shared" si="136"/>
        <v>375800</v>
      </c>
      <c r="L708" s="13">
        <f t="shared" si="136"/>
        <v>375800</v>
      </c>
      <c r="M708" s="8" t="s">
        <v>52</v>
      </c>
      <c r="N708" s="2" t="s">
        <v>602</v>
      </c>
      <c r="O708" s="2" t="s">
        <v>2113</v>
      </c>
      <c r="P708" s="2" t="s">
        <v>63</v>
      </c>
      <c r="Q708" s="2" t="s">
        <v>63</v>
      </c>
      <c r="R708" s="2" t="s">
        <v>62</v>
      </c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2" t="s">
        <v>52</v>
      </c>
      <c r="AW708" s="2" t="s">
        <v>2120</v>
      </c>
      <c r="AX708" s="2" t="s">
        <v>52</v>
      </c>
      <c r="AY708" s="2" t="s">
        <v>52</v>
      </c>
    </row>
    <row r="709" spans="1:51" ht="30" customHeight="1">
      <c r="A709" s="8" t="s">
        <v>2102</v>
      </c>
      <c r="B709" s="8" t="s">
        <v>2103</v>
      </c>
      <c r="C709" s="8" t="s">
        <v>614</v>
      </c>
      <c r="D709" s="9">
        <v>1</v>
      </c>
      <c r="E709" s="12">
        <f>단가대비표!O155</f>
        <v>48000</v>
      </c>
      <c r="F709" s="13">
        <f>TRUNC(E709*D709,1)</f>
        <v>48000</v>
      </c>
      <c r="G709" s="12">
        <f>단가대비표!P155</f>
        <v>0</v>
      </c>
      <c r="H709" s="13">
        <f>TRUNC(G709*D709,1)</f>
        <v>0</v>
      </c>
      <c r="I709" s="12">
        <f>단가대비표!V155</f>
        <v>0</v>
      </c>
      <c r="J709" s="13">
        <f>TRUNC(I709*D709,1)</f>
        <v>0</v>
      </c>
      <c r="K709" s="12">
        <f t="shared" si="136"/>
        <v>48000</v>
      </c>
      <c r="L709" s="13">
        <f t="shared" si="136"/>
        <v>48000</v>
      </c>
      <c r="M709" s="8" t="s">
        <v>52</v>
      </c>
      <c r="N709" s="2" t="s">
        <v>602</v>
      </c>
      <c r="O709" s="2" t="s">
        <v>2104</v>
      </c>
      <c r="P709" s="2" t="s">
        <v>63</v>
      </c>
      <c r="Q709" s="2" t="s">
        <v>63</v>
      </c>
      <c r="R709" s="2" t="s">
        <v>62</v>
      </c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2" t="s">
        <v>52</v>
      </c>
      <c r="AW709" s="2" t="s">
        <v>2121</v>
      </c>
      <c r="AX709" s="2" t="s">
        <v>52</v>
      </c>
      <c r="AY709" s="2" t="s">
        <v>52</v>
      </c>
    </row>
    <row r="710" spans="1:51" ht="30" customHeight="1">
      <c r="A710" s="8" t="s">
        <v>995</v>
      </c>
      <c r="B710" s="8" t="s">
        <v>52</v>
      </c>
      <c r="C710" s="8" t="s">
        <v>52</v>
      </c>
      <c r="D710" s="9"/>
      <c r="E710" s="12"/>
      <c r="F710" s="13">
        <f>TRUNC(SUMIF(N706:N709, N705, F706:F709),0)</f>
        <v>721900</v>
      </c>
      <c r="G710" s="12"/>
      <c r="H710" s="13">
        <f>TRUNC(SUMIF(N706:N709, N705, H706:H709),0)</f>
        <v>25000</v>
      </c>
      <c r="I710" s="12"/>
      <c r="J710" s="13">
        <f>TRUNC(SUMIF(N706:N709, N705, J706:J709),0)</f>
        <v>0</v>
      </c>
      <c r="K710" s="12"/>
      <c r="L710" s="13">
        <f>F710+H710+J710</f>
        <v>746900</v>
      </c>
      <c r="M710" s="8" t="s">
        <v>52</v>
      </c>
      <c r="N710" s="2" t="s">
        <v>118</v>
      </c>
      <c r="O710" s="2" t="s">
        <v>118</v>
      </c>
      <c r="P710" s="2" t="s">
        <v>52</v>
      </c>
      <c r="Q710" s="2" t="s">
        <v>52</v>
      </c>
      <c r="R710" s="2" t="s">
        <v>52</v>
      </c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2" t="s">
        <v>52</v>
      </c>
      <c r="AW710" s="2" t="s">
        <v>52</v>
      </c>
      <c r="AX710" s="2" t="s">
        <v>52</v>
      </c>
      <c r="AY710" s="2" t="s">
        <v>52</v>
      </c>
    </row>
    <row r="711" spans="1:51" ht="30" customHeight="1">
      <c r="A711" s="9"/>
      <c r="B711" s="9"/>
      <c r="C711" s="9"/>
      <c r="D711" s="9"/>
      <c r="E711" s="12"/>
      <c r="F711" s="13"/>
      <c r="G711" s="12"/>
      <c r="H711" s="13"/>
      <c r="I711" s="12"/>
      <c r="J711" s="13"/>
      <c r="K711" s="12"/>
      <c r="L711" s="13"/>
      <c r="M711" s="9"/>
    </row>
    <row r="712" spans="1:51" ht="30" customHeight="1">
      <c r="A712" s="32" t="s">
        <v>2122</v>
      </c>
      <c r="B712" s="32"/>
      <c r="C712" s="32"/>
      <c r="D712" s="32"/>
      <c r="E712" s="33"/>
      <c r="F712" s="34"/>
      <c r="G712" s="33"/>
      <c r="H712" s="34"/>
      <c r="I712" s="33"/>
      <c r="J712" s="34"/>
      <c r="K712" s="33"/>
      <c r="L712" s="34"/>
      <c r="M712" s="32"/>
      <c r="N712" s="1" t="s">
        <v>641</v>
      </c>
    </row>
    <row r="713" spans="1:51" ht="30" customHeight="1">
      <c r="A713" s="8" t="s">
        <v>2124</v>
      </c>
      <c r="B713" s="8" t="s">
        <v>1096</v>
      </c>
      <c r="C713" s="8" t="s">
        <v>1097</v>
      </c>
      <c r="D713" s="9">
        <v>1.9E-2</v>
      </c>
      <c r="E713" s="12">
        <f>단가대비표!O291</f>
        <v>0</v>
      </c>
      <c r="F713" s="13">
        <f>TRUNC(E713*D713,1)</f>
        <v>0</v>
      </c>
      <c r="G713" s="12">
        <f>단가대비표!P291</f>
        <v>187530</v>
      </c>
      <c r="H713" s="13">
        <f>TRUNC(G713*D713,1)</f>
        <v>3563</v>
      </c>
      <c r="I713" s="12">
        <f>단가대비표!V291</f>
        <v>0</v>
      </c>
      <c r="J713" s="13">
        <f>TRUNC(I713*D713,1)</f>
        <v>0</v>
      </c>
      <c r="K713" s="12">
        <f>TRUNC(E713+G713+I713,1)</f>
        <v>187530</v>
      </c>
      <c r="L713" s="13">
        <f>TRUNC(F713+H713+J713,1)</f>
        <v>3563</v>
      </c>
      <c r="M713" s="8" t="s">
        <v>52</v>
      </c>
      <c r="N713" s="2" t="s">
        <v>641</v>
      </c>
      <c r="O713" s="2" t="s">
        <v>2125</v>
      </c>
      <c r="P713" s="2" t="s">
        <v>63</v>
      </c>
      <c r="Q713" s="2" t="s">
        <v>63</v>
      </c>
      <c r="R713" s="2" t="s">
        <v>62</v>
      </c>
      <c r="S713" s="3"/>
      <c r="T713" s="3"/>
      <c r="U713" s="3"/>
      <c r="V713" s="3">
        <v>1</v>
      </c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2" t="s">
        <v>52</v>
      </c>
      <c r="AW713" s="2" t="s">
        <v>2126</v>
      </c>
      <c r="AX713" s="2" t="s">
        <v>52</v>
      </c>
      <c r="AY713" s="2" t="s">
        <v>52</v>
      </c>
    </row>
    <row r="714" spans="1:51" ht="30" customHeight="1">
      <c r="A714" s="8" t="s">
        <v>1272</v>
      </c>
      <c r="B714" s="8" t="s">
        <v>1256</v>
      </c>
      <c r="C714" s="8" t="s">
        <v>929</v>
      </c>
      <c r="D714" s="9">
        <v>1</v>
      </c>
      <c r="E714" s="12">
        <v>0</v>
      </c>
      <c r="F714" s="13">
        <f>TRUNC(E714*D714,1)</f>
        <v>0</v>
      </c>
      <c r="G714" s="12">
        <v>0</v>
      </c>
      <c r="H714" s="13">
        <f>TRUNC(G714*D714,1)</f>
        <v>0</v>
      </c>
      <c r="I714" s="12">
        <f>TRUNC(SUMIF(V713:V714, RIGHTB(O714, 1), H713:H714)*U714, 2)</f>
        <v>71.260000000000005</v>
      </c>
      <c r="J714" s="13">
        <f>TRUNC(I714*D714,1)</f>
        <v>71.2</v>
      </c>
      <c r="K714" s="12">
        <f>TRUNC(E714+G714+I714,1)</f>
        <v>71.2</v>
      </c>
      <c r="L714" s="13">
        <f>TRUNC(F714+H714+J714,1)</f>
        <v>71.2</v>
      </c>
      <c r="M714" s="8" t="s">
        <v>52</v>
      </c>
      <c r="N714" s="2" t="s">
        <v>641</v>
      </c>
      <c r="O714" s="2" t="s">
        <v>930</v>
      </c>
      <c r="P714" s="2" t="s">
        <v>63</v>
      </c>
      <c r="Q714" s="2" t="s">
        <v>63</v>
      </c>
      <c r="R714" s="2" t="s">
        <v>63</v>
      </c>
      <c r="S714" s="3">
        <v>1</v>
      </c>
      <c r="T714" s="3">
        <v>2</v>
      </c>
      <c r="U714" s="3">
        <v>0.02</v>
      </c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2" t="s">
        <v>52</v>
      </c>
      <c r="AW714" s="2" t="s">
        <v>2127</v>
      </c>
      <c r="AX714" s="2" t="s">
        <v>52</v>
      </c>
      <c r="AY714" s="2" t="s">
        <v>52</v>
      </c>
    </row>
    <row r="715" spans="1:51" ht="30" customHeight="1">
      <c r="A715" s="8" t="s">
        <v>995</v>
      </c>
      <c r="B715" s="8" t="s">
        <v>52</v>
      </c>
      <c r="C715" s="8" t="s">
        <v>52</v>
      </c>
      <c r="D715" s="9"/>
      <c r="E715" s="12"/>
      <c r="F715" s="13">
        <f>TRUNC(SUMIF(N713:N714, N712, F713:F714),0)</f>
        <v>0</v>
      </c>
      <c r="G715" s="12"/>
      <c r="H715" s="13">
        <f>TRUNC(SUMIF(N713:N714, N712, H713:H714),0)</f>
        <v>3563</v>
      </c>
      <c r="I715" s="12"/>
      <c r="J715" s="13">
        <f>TRUNC(SUMIF(N713:N714, N712, J713:J714),0)</f>
        <v>71</v>
      </c>
      <c r="K715" s="12"/>
      <c r="L715" s="13">
        <f>F715+H715+J715</f>
        <v>3634</v>
      </c>
      <c r="M715" s="8" t="s">
        <v>52</v>
      </c>
      <c r="N715" s="2" t="s">
        <v>118</v>
      </c>
      <c r="O715" s="2" t="s">
        <v>118</v>
      </c>
      <c r="P715" s="2" t="s">
        <v>52</v>
      </c>
      <c r="Q715" s="2" t="s">
        <v>52</v>
      </c>
      <c r="R715" s="2" t="s">
        <v>52</v>
      </c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2" t="s">
        <v>52</v>
      </c>
      <c r="AW715" s="2" t="s">
        <v>52</v>
      </c>
      <c r="AX715" s="2" t="s">
        <v>52</v>
      </c>
      <c r="AY715" s="2" t="s">
        <v>52</v>
      </c>
    </row>
    <row r="716" spans="1:51" ht="30" customHeight="1">
      <c r="A716" s="9"/>
      <c r="B716" s="9"/>
      <c r="C716" s="9"/>
      <c r="D716" s="9"/>
      <c r="E716" s="12"/>
      <c r="F716" s="13"/>
      <c r="G716" s="12"/>
      <c r="H716" s="13"/>
      <c r="I716" s="12"/>
      <c r="J716" s="13"/>
      <c r="K716" s="12"/>
      <c r="L716" s="13"/>
      <c r="M716" s="9"/>
    </row>
    <row r="717" spans="1:51" ht="30" customHeight="1">
      <c r="A717" s="32" t="s">
        <v>2128</v>
      </c>
      <c r="B717" s="32"/>
      <c r="C717" s="32"/>
      <c r="D717" s="32"/>
      <c r="E717" s="33"/>
      <c r="F717" s="34"/>
      <c r="G717" s="33"/>
      <c r="H717" s="34"/>
      <c r="I717" s="33"/>
      <c r="J717" s="34"/>
      <c r="K717" s="33"/>
      <c r="L717" s="34"/>
      <c r="M717" s="32"/>
      <c r="N717" s="1" t="s">
        <v>644</v>
      </c>
    </row>
    <row r="718" spans="1:51" ht="30" customHeight="1">
      <c r="A718" s="8" t="s">
        <v>2124</v>
      </c>
      <c r="B718" s="8" t="s">
        <v>1096</v>
      </c>
      <c r="C718" s="8" t="s">
        <v>1097</v>
      </c>
      <c r="D718" s="9">
        <v>1.0999999999999999E-2</v>
      </c>
      <c r="E718" s="12">
        <f>단가대비표!O291</f>
        <v>0</v>
      </c>
      <c r="F718" s="13">
        <f>TRUNC(E718*D718,1)</f>
        <v>0</v>
      </c>
      <c r="G718" s="12">
        <f>단가대비표!P291</f>
        <v>187530</v>
      </c>
      <c r="H718" s="13">
        <f>TRUNC(G718*D718,1)</f>
        <v>2062.8000000000002</v>
      </c>
      <c r="I718" s="12">
        <f>단가대비표!V291</f>
        <v>0</v>
      </c>
      <c r="J718" s="13">
        <f>TRUNC(I718*D718,1)</f>
        <v>0</v>
      </c>
      <c r="K718" s="12">
        <f>TRUNC(E718+G718+I718,1)</f>
        <v>187530</v>
      </c>
      <c r="L718" s="13">
        <f>TRUNC(F718+H718+J718,1)</f>
        <v>2062.8000000000002</v>
      </c>
      <c r="M718" s="8" t="s">
        <v>52</v>
      </c>
      <c r="N718" s="2" t="s">
        <v>644</v>
      </c>
      <c r="O718" s="2" t="s">
        <v>2125</v>
      </c>
      <c r="P718" s="2" t="s">
        <v>63</v>
      </c>
      <c r="Q718" s="2" t="s">
        <v>63</v>
      </c>
      <c r="R718" s="2" t="s">
        <v>62</v>
      </c>
      <c r="S718" s="3"/>
      <c r="T718" s="3"/>
      <c r="U718" s="3"/>
      <c r="V718" s="3">
        <v>1</v>
      </c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2" t="s">
        <v>52</v>
      </c>
      <c r="AW718" s="2" t="s">
        <v>2130</v>
      </c>
      <c r="AX718" s="2" t="s">
        <v>52</v>
      </c>
      <c r="AY718" s="2" t="s">
        <v>52</v>
      </c>
    </row>
    <row r="719" spans="1:51" ht="30" customHeight="1">
      <c r="A719" s="8" t="s">
        <v>1272</v>
      </c>
      <c r="B719" s="8" t="s">
        <v>1256</v>
      </c>
      <c r="C719" s="8" t="s">
        <v>929</v>
      </c>
      <c r="D719" s="9">
        <v>1</v>
      </c>
      <c r="E719" s="12">
        <v>0</v>
      </c>
      <c r="F719" s="13">
        <f>TRUNC(E719*D719,1)</f>
        <v>0</v>
      </c>
      <c r="G719" s="12">
        <v>0</v>
      </c>
      <c r="H719" s="13">
        <f>TRUNC(G719*D719,1)</f>
        <v>0</v>
      </c>
      <c r="I719" s="12">
        <f>TRUNC(SUMIF(V718:V719, RIGHTB(O719, 1), H718:H719)*U719, 2)</f>
        <v>41.25</v>
      </c>
      <c r="J719" s="13">
        <f>TRUNC(I719*D719,1)</f>
        <v>41.2</v>
      </c>
      <c r="K719" s="12">
        <f>TRUNC(E719+G719+I719,1)</f>
        <v>41.2</v>
      </c>
      <c r="L719" s="13">
        <f>TRUNC(F719+H719+J719,1)</f>
        <v>41.2</v>
      </c>
      <c r="M719" s="8" t="s">
        <v>52</v>
      </c>
      <c r="N719" s="2" t="s">
        <v>644</v>
      </c>
      <c r="O719" s="2" t="s">
        <v>930</v>
      </c>
      <c r="P719" s="2" t="s">
        <v>63</v>
      </c>
      <c r="Q719" s="2" t="s">
        <v>63</v>
      </c>
      <c r="R719" s="2" t="s">
        <v>63</v>
      </c>
      <c r="S719" s="3">
        <v>1</v>
      </c>
      <c r="T719" s="3">
        <v>2</v>
      </c>
      <c r="U719" s="3">
        <v>0.02</v>
      </c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2" t="s">
        <v>52</v>
      </c>
      <c r="AW719" s="2" t="s">
        <v>2131</v>
      </c>
      <c r="AX719" s="2" t="s">
        <v>52</v>
      </c>
      <c r="AY719" s="2" t="s">
        <v>52</v>
      </c>
    </row>
    <row r="720" spans="1:51" ht="30" customHeight="1">
      <c r="A720" s="8" t="s">
        <v>995</v>
      </c>
      <c r="B720" s="8" t="s">
        <v>52</v>
      </c>
      <c r="C720" s="8" t="s">
        <v>52</v>
      </c>
      <c r="D720" s="9"/>
      <c r="E720" s="12"/>
      <c r="F720" s="13">
        <f>TRUNC(SUMIF(N718:N719, N717, F718:F719),0)</f>
        <v>0</v>
      </c>
      <c r="G720" s="12"/>
      <c r="H720" s="13">
        <f>TRUNC(SUMIF(N718:N719, N717, H718:H719),0)</f>
        <v>2062</v>
      </c>
      <c r="I720" s="12"/>
      <c r="J720" s="13">
        <f>TRUNC(SUMIF(N718:N719, N717, J718:J719),0)</f>
        <v>41</v>
      </c>
      <c r="K720" s="12"/>
      <c r="L720" s="13">
        <f>F720+H720+J720</f>
        <v>2103</v>
      </c>
      <c r="M720" s="8" t="s">
        <v>52</v>
      </c>
      <c r="N720" s="2" t="s">
        <v>118</v>
      </c>
      <c r="O720" s="2" t="s">
        <v>118</v>
      </c>
      <c r="P720" s="2" t="s">
        <v>52</v>
      </c>
      <c r="Q720" s="2" t="s">
        <v>52</v>
      </c>
      <c r="R720" s="2" t="s">
        <v>52</v>
      </c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2" t="s">
        <v>52</v>
      </c>
      <c r="AW720" s="2" t="s">
        <v>52</v>
      </c>
      <c r="AX720" s="2" t="s">
        <v>52</v>
      </c>
      <c r="AY720" s="2" t="s">
        <v>52</v>
      </c>
    </row>
    <row r="721" spans="1:51" ht="30" customHeight="1">
      <c r="A721" s="9"/>
      <c r="B721" s="9"/>
      <c r="C721" s="9"/>
      <c r="D721" s="9"/>
      <c r="E721" s="12"/>
      <c r="F721" s="13"/>
      <c r="G721" s="12"/>
      <c r="H721" s="13"/>
      <c r="I721" s="12"/>
      <c r="J721" s="13"/>
      <c r="K721" s="12"/>
      <c r="L721" s="13"/>
      <c r="M721" s="9"/>
    </row>
    <row r="722" spans="1:51" ht="30" customHeight="1">
      <c r="A722" s="32" t="s">
        <v>2132</v>
      </c>
      <c r="B722" s="32"/>
      <c r="C722" s="32"/>
      <c r="D722" s="32"/>
      <c r="E722" s="33"/>
      <c r="F722" s="34"/>
      <c r="G722" s="33"/>
      <c r="H722" s="34"/>
      <c r="I722" s="33"/>
      <c r="J722" s="34"/>
      <c r="K722" s="33"/>
      <c r="L722" s="34"/>
      <c r="M722" s="32"/>
      <c r="N722" s="1" t="s">
        <v>648</v>
      </c>
    </row>
    <row r="723" spans="1:51" ht="30" customHeight="1">
      <c r="A723" s="8" t="s">
        <v>2124</v>
      </c>
      <c r="B723" s="8" t="s">
        <v>1096</v>
      </c>
      <c r="C723" s="8" t="s">
        <v>1097</v>
      </c>
      <c r="D723" s="9">
        <v>6.2E-2</v>
      </c>
      <c r="E723" s="12">
        <f>단가대비표!O291</f>
        <v>0</v>
      </c>
      <c r="F723" s="13">
        <f>TRUNC(E723*D723,1)</f>
        <v>0</v>
      </c>
      <c r="G723" s="12">
        <f>단가대비표!P291</f>
        <v>187530</v>
      </c>
      <c r="H723" s="13">
        <f>TRUNC(G723*D723,1)</f>
        <v>11626.8</v>
      </c>
      <c r="I723" s="12">
        <f>단가대비표!V291</f>
        <v>0</v>
      </c>
      <c r="J723" s="13">
        <f>TRUNC(I723*D723,1)</f>
        <v>0</v>
      </c>
      <c r="K723" s="12">
        <f t="shared" ref="K723:L725" si="137">TRUNC(E723+G723+I723,1)</f>
        <v>187530</v>
      </c>
      <c r="L723" s="13">
        <f t="shared" si="137"/>
        <v>11626.8</v>
      </c>
      <c r="M723" s="8" t="s">
        <v>52</v>
      </c>
      <c r="N723" s="2" t="s">
        <v>648</v>
      </c>
      <c r="O723" s="2" t="s">
        <v>2125</v>
      </c>
      <c r="P723" s="2" t="s">
        <v>63</v>
      </c>
      <c r="Q723" s="2" t="s">
        <v>63</v>
      </c>
      <c r="R723" s="2" t="s">
        <v>62</v>
      </c>
      <c r="S723" s="3"/>
      <c r="T723" s="3"/>
      <c r="U723" s="3"/>
      <c r="V723" s="3">
        <v>1</v>
      </c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2" t="s">
        <v>52</v>
      </c>
      <c r="AW723" s="2" t="s">
        <v>2134</v>
      </c>
      <c r="AX723" s="2" t="s">
        <v>52</v>
      </c>
      <c r="AY723" s="2" t="s">
        <v>52</v>
      </c>
    </row>
    <row r="724" spans="1:51" ht="30" customHeight="1">
      <c r="A724" s="8" t="s">
        <v>1100</v>
      </c>
      <c r="B724" s="8" t="s">
        <v>1096</v>
      </c>
      <c r="C724" s="8" t="s">
        <v>1097</v>
      </c>
      <c r="D724" s="9">
        <v>3.1E-2</v>
      </c>
      <c r="E724" s="12">
        <f>단가대비표!O278</f>
        <v>0</v>
      </c>
      <c r="F724" s="13">
        <f>TRUNC(E724*D724,1)</f>
        <v>0</v>
      </c>
      <c r="G724" s="12">
        <f>단가대비표!P278</f>
        <v>125427</v>
      </c>
      <c r="H724" s="13">
        <f>TRUNC(G724*D724,1)</f>
        <v>3888.2</v>
      </c>
      <c r="I724" s="12">
        <f>단가대비표!V278</f>
        <v>0</v>
      </c>
      <c r="J724" s="13">
        <f>TRUNC(I724*D724,1)</f>
        <v>0</v>
      </c>
      <c r="K724" s="12">
        <f t="shared" si="137"/>
        <v>125427</v>
      </c>
      <c r="L724" s="13">
        <f t="shared" si="137"/>
        <v>3888.2</v>
      </c>
      <c r="M724" s="8" t="s">
        <v>52</v>
      </c>
      <c r="N724" s="2" t="s">
        <v>648</v>
      </c>
      <c r="O724" s="2" t="s">
        <v>1101</v>
      </c>
      <c r="P724" s="2" t="s">
        <v>63</v>
      </c>
      <c r="Q724" s="2" t="s">
        <v>63</v>
      </c>
      <c r="R724" s="2" t="s">
        <v>62</v>
      </c>
      <c r="S724" s="3"/>
      <c r="T724" s="3"/>
      <c r="U724" s="3"/>
      <c r="V724" s="3">
        <v>1</v>
      </c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2" t="s">
        <v>52</v>
      </c>
      <c r="AW724" s="2" t="s">
        <v>2135</v>
      </c>
      <c r="AX724" s="2" t="s">
        <v>52</v>
      </c>
      <c r="AY724" s="2" t="s">
        <v>52</v>
      </c>
    </row>
    <row r="725" spans="1:51" ht="30" customHeight="1">
      <c r="A725" s="8" t="s">
        <v>1272</v>
      </c>
      <c r="B725" s="8" t="s">
        <v>1256</v>
      </c>
      <c r="C725" s="8" t="s">
        <v>929</v>
      </c>
      <c r="D725" s="9">
        <v>1</v>
      </c>
      <c r="E725" s="12">
        <v>0</v>
      </c>
      <c r="F725" s="13">
        <f>TRUNC(E725*D725,1)</f>
        <v>0</v>
      </c>
      <c r="G725" s="12">
        <v>0</v>
      </c>
      <c r="H725" s="13">
        <f>TRUNC(G725*D725,1)</f>
        <v>0</v>
      </c>
      <c r="I725" s="12">
        <f>TRUNC(SUMIF(V723:V725, RIGHTB(O725, 1), H723:H725)*U725, 2)</f>
        <v>310.3</v>
      </c>
      <c r="J725" s="13">
        <f>TRUNC(I725*D725,1)</f>
        <v>310.3</v>
      </c>
      <c r="K725" s="12">
        <f t="shared" si="137"/>
        <v>310.3</v>
      </c>
      <c r="L725" s="13">
        <f t="shared" si="137"/>
        <v>310.3</v>
      </c>
      <c r="M725" s="8" t="s">
        <v>52</v>
      </c>
      <c r="N725" s="2" t="s">
        <v>648</v>
      </c>
      <c r="O725" s="2" t="s">
        <v>930</v>
      </c>
      <c r="P725" s="2" t="s">
        <v>63</v>
      </c>
      <c r="Q725" s="2" t="s">
        <v>63</v>
      </c>
      <c r="R725" s="2" t="s">
        <v>63</v>
      </c>
      <c r="S725" s="3">
        <v>1</v>
      </c>
      <c r="T725" s="3">
        <v>2</v>
      </c>
      <c r="U725" s="3">
        <v>0.02</v>
      </c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2" t="s">
        <v>52</v>
      </c>
      <c r="AW725" s="2" t="s">
        <v>2136</v>
      </c>
      <c r="AX725" s="2" t="s">
        <v>52</v>
      </c>
      <c r="AY725" s="2" t="s">
        <v>52</v>
      </c>
    </row>
    <row r="726" spans="1:51" ht="30" customHeight="1">
      <c r="A726" s="8" t="s">
        <v>995</v>
      </c>
      <c r="B726" s="8" t="s">
        <v>52</v>
      </c>
      <c r="C726" s="8" t="s">
        <v>52</v>
      </c>
      <c r="D726" s="9"/>
      <c r="E726" s="12"/>
      <c r="F726" s="13">
        <f>TRUNC(SUMIF(N723:N725, N722, F723:F725),0)</f>
        <v>0</v>
      </c>
      <c r="G726" s="12"/>
      <c r="H726" s="13">
        <f>TRUNC(SUMIF(N723:N725, N722, H723:H725),0)</f>
        <v>15515</v>
      </c>
      <c r="I726" s="12"/>
      <c r="J726" s="13">
        <f>TRUNC(SUMIF(N723:N725, N722, J723:J725),0)</f>
        <v>310</v>
      </c>
      <c r="K726" s="12"/>
      <c r="L726" s="13">
        <f>F726+H726+J726</f>
        <v>15825</v>
      </c>
      <c r="M726" s="8" t="s">
        <v>52</v>
      </c>
      <c r="N726" s="2" t="s">
        <v>118</v>
      </c>
      <c r="O726" s="2" t="s">
        <v>118</v>
      </c>
      <c r="P726" s="2" t="s">
        <v>52</v>
      </c>
      <c r="Q726" s="2" t="s">
        <v>52</v>
      </c>
      <c r="R726" s="2" t="s">
        <v>52</v>
      </c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2" t="s">
        <v>52</v>
      </c>
      <c r="AW726" s="2" t="s">
        <v>52</v>
      </c>
      <c r="AX726" s="2" t="s">
        <v>52</v>
      </c>
      <c r="AY726" s="2" t="s">
        <v>52</v>
      </c>
    </row>
    <row r="727" spans="1:51" ht="30" customHeight="1">
      <c r="A727" s="9"/>
      <c r="B727" s="9"/>
      <c r="C727" s="9"/>
      <c r="D727" s="9"/>
      <c r="E727" s="12"/>
      <c r="F727" s="13"/>
      <c r="G727" s="12"/>
      <c r="H727" s="13"/>
      <c r="I727" s="12"/>
      <c r="J727" s="13"/>
      <c r="K727" s="12"/>
      <c r="L727" s="13"/>
      <c r="M727" s="9"/>
    </row>
    <row r="728" spans="1:51" ht="30" customHeight="1">
      <c r="A728" s="32" t="s">
        <v>2137</v>
      </c>
      <c r="B728" s="32"/>
      <c r="C728" s="32"/>
      <c r="D728" s="32"/>
      <c r="E728" s="33"/>
      <c r="F728" s="34"/>
      <c r="G728" s="33"/>
      <c r="H728" s="34"/>
      <c r="I728" s="33"/>
      <c r="J728" s="34"/>
      <c r="K728" s="33"/>
      <c r="L728" s="34"/>
      <c r="M728" s="32"/>
      <c r="N728" s="1" t="s">
        <v>651</v>
      </c>
    </row>
    <row r="729" spans="1:51" ht="30" customHeight="1">
      <c r="A729" s="8" t="s">
        <v>2124</v>
      </c>
      <c r="B729" s="8" t="s">
        <v>1096</v>
      </c>
      <c r="C729" s="8" t="s">
        <v>1097</v>
      </c>
      <c r="D729" s="9">
        <v>9.6000000000000002E-2</v>
      </c>
      <c r="E729" s="12">
        <f>단가대비표!O291</f>
        <v>0</v>
      </c>
      <c r="F729" s="13">
        <f>TRUNC(E729*D729,1)</f>
        <v>0</v>
      </c>
      <c r="G729" s="12">
        <f>단가대비표!P291</f>
        <v>187530</v>
      </c>
      <c r="H729" s="13">
        <f>TRUNC(G729*D729,1)</f>
        <v>18002.8</v>
      </c>
      <c r="I729" s="12">
        <f>단가대비표!V291</f>
        <v>0</v>
      </c>
      <c r="J729" s="13">
        <f>TRUNC(I729*D729,1)</f>
        <v>0</v>
      </c>
      <c r="K729" s="12">
        <f t="shared" ref="K729:L731" si="138">TRUNC(E729+G729+I729,1)</f>
        <v>187530</v>
      </c>
      <c r="L729" s="13">
        <f t="shared" si="138"/>
        <v>18002.8</v>
      </c>
      <c r="M729" s="8" t="s">
        <v>52</v>
      </c>
      <c r="N729" s="2" t="s">
        <v>651</v>
      </c>
      <c r="O729" s="2" t="s">
        <v>2125</v>
      </c>
      <c r="P729" s="2" t="s">
        <v>63</v>
      </c>
      <c r="Q729" s="2" t="s">
        <v>63</v>
      </c>
      <c r="R729" s="2" t="s">
        <v>62</v>
      </c>
      <c r="S729" s="3"/>
      <c r="T729" s="3"/>
      <c r="U729" s="3"/>
      <c r="V729" s="3">
        <v>1</v>
      </c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2" t="s">
        <v>52</v>
      </c>
      <c r="AW729" s="2" t="s">
        <v>2139</v>
      </c>
      <c r="AX729" s="2" t="s">
        <v>52</v>
      </c>
      <c r="AY729" s="2" t="s">
        <v>52</v>
      </c>
    </row>
    <row r="730" spans="1:51" ht="30" customHeight="1">
      <c r="A730" s="8" t="s">
        <v>1100</v>
      </c>
      <c r="B730" s="8" t="s">
        <v>1096</v>
      </c>
      <c r="C730" s="8" t="s">
        <v>1097</v>
      </c>
      <c r="D730" s="9">
        <v>4.8000000000000001E-2</v>
      </c>
      <c r="E730" s="12">
        <f>단가대비표!O278</f>
        <v>0</v>
      </c>
      <c r="F730" s="13">
        <f>TRUNC(E730*D730,1)</f>
        <v>0</v>
      </c>
      <c r="G730" s="12">
        <f>단가대비표!P278</f>
        <v>125427</v>
      </c>
      <c r="H730" s="13">
        <f>TRUNC(G730*D730,1)</f>
        <v>6020.4</v>
      </c>
      <c r="I730" s="12">
        <f>단가대비표!V278</f>
        <v>0</v>
      </c>
      <c r="J730" s="13">
        <f>TRUNC(I730*D730,1)</f>
        <v>0</v>
      </c>
      <c r="K730" s="12">
        <f t="shared" si="138"/>
        <v>125427</v>
      </c>
      <c r="L730" s="13">
        <f t="shared" si="138"/>
        <v>6020.4</v>
      </c>
      <c r="M730" s="8" t="s">
        <v>52</v>
      </c>
      <c r="N730" s="2" t="s">
        <v>651</v>
      </c>
      <c r="O730" s="2" t="s">
        <v>1101</v>
      </c>
      <c r="P730" s="2" t="s">
        <v>63</v>
      </c>
      <c r="Q730" s="2" t="s">
        <v>63</v>
      </c>
      <c r="R730" s="2" t="s">
        <v>62</v>
      </c>
      <c r="S730" s="3"/>
      <c r="T730" s="3"/>
      <c r="U730" s="3"/>
      <c r="V730" s="3">
        <v>1</v>
      </c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2" t="s">
        <v>52</v>
      </c>
      <c r="AW730" s="2" t="s">
        <v>2140</v>
      </c>
      <c r="AX730" s="2" t="s">
        <v>52</v>
      </c>
      <c r="AY730" s="2" t="s">
        <v>52</v>
      </c>
    </row>
    <row r="731" spans="1:51" ht="30" customHeight="1">
      <c r="A731" s="8" t="s">
        <v>1272</v>
      </c>
      <c r="B731" s="8" t="s">
        <v>1256</v>
      </c>
      <c r="C731" s="8" t="s">
        <v>929</v>
      </c>
      <c r="D731" s="9">
        <v>1</v>
      </c>
      <c r="E731" s="12">
        <v>0</v>
      </c>
      <c r="F731" s="13">
        <f>TRUNC(E731*D731,1)</f>
        <v>0</v>
      </c>
      <c r="G731" s="12">
        <v>0</v>
      </c>
      <c r="H731" s="13">
        <f>TRUNC(G731*D731,1)</f>
        <v>0</v>
      </c>
      <c r="I731" s="12">
        <f>TRUNC(SUMIF(V729:V731, RIGHTB(O731, 1), H729:H731)*U731, 2)</f>
        <v>480.46</v>
      </c>
      <c r="J731" s="13">
        <f>TRUNC(I731*D731,1)</f>
        <v>480.4</v>
      </c>
      <c r="K731" s="12">
        <f t="shared" si="138"/>
        <v>480.4</v>
      </c>
      <c r="L731" s="13">
        <f t="shared" si="138"/>
        <v>480.4</v>
      </c>
      <c r="M731" s="8" t="s">
        <v>52</v>
      </c>
      <c r="N731" s="2" t="s">
        <v>651</v>
      </c>
      <c r="O731" s="2" t="s">
        <v>930</v>
      </c>
      <c r="P731" s="2" t="s">
        <v>63</v>
      </c>
      <c r="Q731" s="2" t="s">
        <v>63</v>
      </c>
      <c r="R731" s="2" t="s">
        <v>63</v>
      </c>
      <c r="S731" s="3">
        <v>1</v>
      </c>
      <c r="T731" s="3">
        <v>2</v>
      </c>
      <c r="U731" s="3">
        <v>0.02</v>
      </c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2" t="s">
        <v>52</v>
      </c>
      <c r="AW731" s="2" t="s">
        <v>2141</v>
      </c>
      <c r="AX731" s="2" t="s">
        <v>52</v>
      </c>
      <c r="AY731" s="2" t="s">
        <v>52</v>
      </c>
    </row>
    <row r="732" spans="1:51" ht="30" customHeight="1">
      <c r="A732" s="8" t="s">
        <v>995</v>
      </c>
      <c r="B732" s="8" t="s">
        <v>52</v>
      </c>
      <c r="C732" s="8" t="s">
        <v>52</v>
      </c>
      <c r="D732" s="9"/>
      <c r="E732" s="12"/>
      <c r="F732" s="13">
        <f>TRUNC(SUMIF(N729:N731, N728, F729:F731),0)</f>
        <v>0</v>
      </c>
      <c r="G732" s="12"/>
      <c r="H732" s="13">
        <f>TRUNC(SUMIF(N729:N731, N728, H729:H731),0)</f>
        <v>24023</v>
      </c>
      <c r="I732" s="12"/>
      <c r="J732" s="13">
        <f>TRUNC(SUMIF(N729:N731, N728, J729:J731),0)</f>
        <v>480</v>
      </c>
      <c r="K732" s="12"/>
      <c r="L732" s="13">
        <f>F732+H732+J732</f>
        <v>24503</v>
      </c>
      <c r="M732" s="8" t="s">
        <v>52</v>
      </c>
      <c r="N732" s="2" t="s">
        <v>118</v>
      </c>
      <c r="O732" s="2" t="s">
        <v>118</v>
      </c>
      <c r="P732" s="2" t="s">
        <v>52</v>
      </c>
      <c r="Q732" s="2" t="s">
        <v>52</v>
      </c>
      <c r="R732" s="2" t="s">
        <v>52</v>
      </c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2" t="s">
        <v>52</v>
      </c>
      <c r="AW732" s="2" t="s">
        <v>52</v>
      </c>
      <c r="AX732" s="2" t="s">
        <v>52</v>
      </c>
      <c r="AY732" s="2" t="s">
        <v>52</v>
      </c>
    </row>
    <row r="733" spans="1:51" ht="30" customHeight="1">
      <c r="A733" s="9"/>
      <c r="B733" s="9"/>
      <c r="C733" s="9"/>
      <c r="D733" s="9"/>
      <c r="E733" s="12"/>
      <c r="F733" s="13"/>
      <c r="G733" s="12"/>
      <c r="H733" s="13"/>
      <c r="I733" s="12"/>
      <c r="J733" s="13"/>
      <c r="K733" s="12"/>
      <c r="L733" s="13"/>
      <c r="M733" s="9"/>
    </row>
    <row r="734" spans="1:51" ht="30" customHeight="1">
      <c r="A734" s="32" t="s">
        <v>2142</v>
      </c>
      <c r="B734" s="32"/>
      <c r="C734" s="32"/>
      <c r="D734" s="32"/>
      <c r="E734" s="33"/>
      <c r="F734" s="34"/>
      <c r="G734" s="33"/>
      <c r="H734" s="34"/>
      <c r="I734" s="33"/>
      <c r="J734" s="34"/>
      <c r="K734" s="33"/>
      <c r="L734" s="34"/>
      <c r="M734" s="32"/>
      <c r="N734" s="1" t="s">
        <v>655</v>
      </c>
    </row>
    <row r="735" spans="1:51" ht="30" customHeight="1">
      <c r="A735" s="8" t="s">
        <v>898</v>
      </c>
      <c r="B735" s="8" t="s">
        <v>1182</v>
      </c>
      <c r="C735" s="8" t="s">
        <v>221</v>
      </c>
      <c r="D735" s="9">
        <v>2.73</v>
      </c>
      <c r="E735" s="12">
        <f>단가대비표!O71</f>
        <v>0</v>
      </c>
      <c r="F735" s="13">
        <f>TRUNC(E735*D735,1)</f>
        <v>0</v>
      </c>
      <c r="G735" s="12">
        <f>단가대비표!P71</f>
        <v>0</v>
      </c>
      <c r="H735" s="13">
        <f>TRUNC(G735*D735,1)</f>
        <v>0</v>
      </c>
      <c r="I735" s="12">
        <f>단가대비표!V71</f>
        <v>0</v>
      </c>
      <c r="J735" s="13">
        <f>TRUNC(I735*D735,1)</f>
        <v>0</v>
      </c>
      <c r="K735" s="12">
        <f t="shared" ref="K735:L738" si="139">TRUNC(E735+G735+I735,1)</f>
        <v>0</v>
      </c>
      <c r="L735" s="13">
        <f t="shared" si="139"/>
        <v>0</v>
      </c>
      <c r="M735" s="8" t="s">
        <v>1173</v>
      </c>
      <c r="N735" s="2" t="s">
        <v>655</v>
      </c>
      <c r="O735" s="2" t="s">
        <v>1183</v>
      </c>
      <c r="P735" s="2" t="s">
        <v>63</v>
      </c>
      <c r="Q735" s="2" t="s">
        <v>63</v>
      </c>
      <c r="R735" s="2" t="s">
        <v>62</v>
      </c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2" t="s">
        <v>52</v>
      </c>
      <c r="AW735" s="2" t="s">
        <v>2144</v>
      </c>
      <c r="AX735" s="2" t="s">
        <v>52</v>
      </c>
      <c r="AY735" s="2" t="s">
        <v>52</v>
      </c>
    </row>
    <row r="736" spans="1:51" ht="30" customHeight="1">
      <c r="A736" s="8" t="s">
        <v>886</v>
      </c>
      <c r="B736" s="8" t="s">
        <v>1177</v>
      </c>
      <c r="C736" s="8" t="s">
        <v>123</v>
      </c>
      <c r="D736" s="9">
        <v>6.0000000000000001E-3</v>
      </c>
      <c r="E736" s="12">
        <f>단가대비표!O28</f>
        <v>0</v>
      </c>
      <c r="F736" s="13">
        <f>TRUNC(E736*D736,1)</f>
        <v>0</v>
      </c>
      <c r="G736" s="12">
        <f>단가대비표!P28</f>
        <v>0</v>
      </c>
      <c r="H736" s="13">
        <f>TRUNC(G736*D736,1)</f>
        <v>0</v>
      </c>
      <c r="I736" s="12">
        <f>단가대비표!V28</f>
        <v>0</v>
      </c>
      <c r="J736" s="13">
        <f>TRUNC(I736*D736,1)</f>
        <v>0</v>
      </c>
      <c r="K736" s="12">
        <f t="shared" si="139"/>
        <v>0</v>
      </c>
      <c r="L736" s="13">
        <f t="shared" si="139"/>
        <v>0</v>
      </c>
      <c r="M736" s="8" t="s">
        <v>1173</v>
      </c>
      <c r="N736" s="2" t="s">
        <v>655</v>
      </c>
      <c r="O736" s="2" t="s">
        <v>1480</v>
      </c>
      <c r="P736" s="2" t="s">
        <v>63</v>
      </c>
      <c r="Q736" s="2" t="s">
        <v>63</v>
      </c>
      <c r="R736" s="2" t="s">
        <v>62</v>
      </c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2" t="s">
        <v>52</v>
      </c>
      <c r="AW736" s="2" t="s">
        <v>2145</v>
      </c>
      <c r="AX736" s="2" t="s">
        <v>52</v>
      </c>
      <c r="AY736" s="2" t="s">
        <v>52</v>
      </c>
    </row>
    <row r="737" spans="1:51" ht="30" customHeight="1">
      <c r="A737" s="8" t="s">
        <v>1948</v>
      </c>
      <c r="B737" s="8" t="s">
        <v>1096</v>
      </c>
      <c r="C737" s="8" t="s">
        <v>1097</v>
      </c>
      <c r="D737" s="9">
        <v>1.4E-2</v>
      </c>
      <c r="E737" s="12">
        <f>단가대비표!O294</f>
        <v>0</v>
      </c>
      <c r="F737" s="13">
        <f>TRUNC(E737*D737,1)</f>
        <v>0</v>
      </c>
      <c r="G737" s="12">
        <f>단가대비표!P294</f>
        <v>209611</v>
      </c>
      <c r="H737" s="13">
        <f>TRUNC(G737*D737,1)</f>
        <v>2934.5</v>
      </c>
      <c r="I737" s="12">
        <f>단가대비표!V294</f>
        <v>0</v>
      </c>
      <c r="J737" s="13">
        <f>TRUNC(I737*D737,1)</f>
        <v>0</v>
      </c>
      <c r="K737" s="12">
        <f t="shared" si="139"/>
        <v>209611</v>
      </c>
      <c r="L737" s="13">
        <f t="shared" si="139"/>
        <v>2934.5</v>
      </c>
      <c r="M737" s="8" t="s">
        <v>52</v>
      </c>
      <c r="N737" s="2" t="s">
        <v>655</v>
      </c>
      <c r="O737" s="2" t="s">
        <v>1949</v>
      </c>
      <c r="P737" s="2" t="s">
        <v>63</v>
      </c>
      <c r="Q737" s="2" t="s">
        <v>63</v>
      </c>
      <c r="R737" s="2" t="s">
        <v>62</v>
      </c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2" t="s">
        <v>52</v>
      </c>
      <c r="AW737" s="2" t="s">
        <v>2146</v>
      </c>
      <c r="AX737" s="2" t="s">
        <v>52</v>
      </c>
      <c r="AY737" s="2" t="s">
        <v>52</v>
      </c>
    </row>
    <row r="738" spans="1:51" ht="30" customHeight="1">
      <c r="A738" s="8" t="s">
        <v>1100</v>
      </c>
      <c r="B738" s="8" t="s">
        <v>1096</v>
      </c>
      <c r="C738" s="8" t="s">
        <v>1097</v>
      </c>
      <c r="D738" s="9">
        <v>4.0000000000000001E-3</v>
      </c>
      <c r="E738" s="12">
        <f>단가대비표!O278</f>
        <v>0</v>
      </c>
      <c r="F738" s="13">
        <f>TRUNC(E738*D738,1)</f>
        <v>0</v>
      </c>
      <c r="G738" s="12">
        <f>단가대비표!P278</f>
        <v>125427</v>
      </c>
      <c r="H738" s="13">
        <f>TRUNC(G738*D738,1)</f>
        <v>501.7</v>
      </c>
      <c r="I738" s="12">
        <f>단가대비표!V278</f>
        <v>0</v>
      </c>
      <c r="J738" s="13">
        <f>TRUNC(I738*D738,1)</f>
        <v>0</v>
      </c>
      <c r="K738" s="12">
        <f t="shared" si="139"/>
        <v>125427</v>
      </c>
      <c r="L738" s="13">
        <f t="shared" si="139"/>
        <v>501.7</v>
      </c>
      <c r="M738" s="8" t="s">
        <v>52</v>
      </c>
      <c r="N738" s="2" t="s">
        <v>655</v>
      </c>
      <c r="O738" s="2" t="s">
        <v>1101</v>
      </c>
      <c r="P738" s="2" t="s">
        <v>63</v>
      </c>
      <c r="Q738" s="2" t="s">
        <v>63</v>
      </c>
      <c r="R738" s="2" t="s">
        <v>62</v>
      </c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2" t="s">
        <v>52</v>
      </c>
      <c r="AW738" s="2" t="s">
        <v>2147</v>
      </c>
      <c r="AX738" s="2" t="s">
        <v>52</v>
      </c>
      <c r="AY738" s="2" t="s">
        <v>52</v>
      </c>
    </row>
    <row r="739" spans="1:51" ht="30" customHeight="1">
      <c r="A739" s="8" t="s">
        <v>995</v>
      </c>
      <c r="B739" s="8" t="s">
        <v>52</v>
      </c>
      <c r="C739" s="8" t="s">
        <v>52</v>
      </c>
      <c r="D739" s="9"/>
      <c r="E739" s="12"/>
      <c r="F739" s="13">
        <f>TRUNC(SUMIF(N735:N738, N734, F735:F738),0)</f>
        <v>0</v>
      </c>
      <c r="G739" s="12"/>
      <c r="H739" s="13">
        <f>TRUNC(SUMIF(N735:N738, N734, H735:H738),0)</f>
        <v>3436</v>
      </c>
      <c r="I739" s="12"/>
      <c r="J739" s="13">
        <f>TRUNC(SUMIF(N735:N738, N734, J735:J738),0)</f>
        <v>0</v>
      </c>
      <c r="K739" s="12"/>
      <c r="L739" s="13">
        <f>F739+H739+J739</f>
        <v>3436</v>
      </c>
      <c r="M739" s="8" t="s">
        <v>52</v>
      </c>
      <c r="N739" s="2" t="s">
        <v>118</v>
      </c>
      <c r="O739" s="2" t="s">
        <v>118</v>
      </c>
      <c r="P739" s="2" t="s">
        <v>52</v>
      </c>
      <c r="Q739" s="2" t="s">
        <v>52</v>
      </c>
      <c r="R739" s="2" t="s">
        <v>52</v>
      </c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2" t="s">
        <v>52</v>
      </c>
      <c r="AW739" s="2" t="s">
        <v>52</v>
      </c>
      <c r="AX739" s="2" t="s">
        <v>52</v>
      </c>
      <c r="AY739" s="2" t="s">
        <v>52</v>
      </c>
    </row>
    <row r="740" spans="1:51" ht="30" customHeight="1">
      <c r="A740" s="9"/>
      <c r="B740" s="9"/>
      <c r="C740" s="9"/>
      <c r="D740" s="9"/>
      <c r="E740" s="12"/>
      <c r="F740" s="13"/>
      <c r="G740" s="12"/>
      <c r="H740" s="13"/>
      <c r="I740" s="12"/>
      <c r="J740" s="13"/>
      <c r="K740" s="12"/>
      <c r="L740" s="13"/>
      <c r="M740" s="9"/>
    </row>
    <row r="741" spans="1:51" ht="30" customHeight="1">
      <c r="A741" s="32" t="s">
        <v>2148</v>
      </c>
      <c r="B741" s="32"/>
      <c r="C741" s="32"/>
      <c r="D741" s="32"/>
      <c r="E741" s="33"/>
      <c r="F741" s="34"/>
      <c r="G741" s="33"/>
      <c r="H741" s="34"/>
      <c r="I741" s="33"/>
      <c r="J741" s="34"/>
      <c r="K741" s="33"/>
      <c r="L741" s="34"/>
      <c r="M741" s="32"/>
      <c r="N741" s="1" t="s">
        <v>659</v>
      </c>
    </row>
    <row r="742" spans="1:51" ht="30" customHeight="1">
      <c r="A742" s="8" t="s">
        <v>2150</v>
      </c>
      <c r="B742" s="8" t="s">
        <v>2151</v>
      </c>
      <c r="C742" s="8" t="s">
        <v>221</v>
      </c>
      <c r="D742" s="9">
        <v>8.8550000000000004</v>
      </c>
      <c r="E742" s="12">
        <f>단가대비표!O58</f>
        <v>1575</v>
      </c>
      <c r="F742" s="13">
        <f>TRUNC(E742*D742,1)</f>
        <v>13946.6</v>
      </c>
      <c r="G742" s="12">
        <f>단가대비표!P58</f>
        <v>0</v>
      </c>
      <c r="H742" s="13">
        <f>TRUNC(G742*D742,1)</f>
        <v>0</v>
      </c>
      <c r="I742" s="12">
        <f>단가대비표!V58</f>
        <v>0</v>
      </c>
      <c r="J742" s="13">
        <f>TRUNC(I742*D742,1)</f>
        <v>0</v>
      </c>
      <c r="K742" s="12">
        <f t="shared" ref="K742:L744" si="140">TRUNC(E742+G742+I742,1)</f>
        <v>1575</v>
      </c>
      <c r="L742" s="13">
        <f t="shared" si="140"/>
        <v>13946.6</v>
      </c>
      <c r="M742" s="8" t="s">
        <v>52</v>
      </c>
      <c r="N742" s="2" t="s">
        <v>659</v>
      </c>
      <c r="O742" s="2" t="s">
        <v>2152</v>
      </c>
      <c r="P742" s="2" t="s">
        <v>63</v>
      </c>
      <c r="Q742" s="2" t="s">
        <v>63</v>
      </c>
      <c r="R742" s="2" t="s">
        <v>62</v>
      </c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2" t="s">
        <v>52</v>
      </c>
      <c r="AW742" s="2" t="s">
        <v>2153</v>
      </c>
      <c r="AX742" s="2" t="s">
        <v>52</v>
      </c>
      <c r="AY742" s="2" t="s">
        <v>52</v>
      </c>
    </row>
    <row r="743" spans="1:51" ht="30" customHeight="1">
      <c r="A743" s="8" t="s">
        <v>1879</v>
      </c>
      <c r="B743" s="8" t="s">
        <v>1570</v>
      </c>
      <c r="C743" s="8" t="s">
        <v>221</v>
      </c>
      <c r="D743" s="9">
        <v>8.0500000000000007</v>
      </c>
      <c r="E743" s="12">
        <f>일위대가목록!E231</f>
        <v>243</v>
      </c>
      <c r="F743" s="13">
        <f>TRUNC(E743*D743,1)</f>
        <v>1956.1</v>
      </c>
      <c r="G743" s="12">
        <f>일위대가목록!F231</f>
        <v>5261</v>
      </c>
      <c r="H743" s="13">
        <f>TRUNC(G743*D743,1)</f>
        <v>42351</v>
      </c>
      <c r="I743" s="12">
        <f>일위대가목록!G231</f>
        <v>13</v>
      </c>
      <c r="J743" s="13">
        <f>TRUNC(I743*D743,1)</f>
        <v>104.6</v>
      </c>
      <c r="K743" s="12">
        <f t="shared" si="140"/>
        <v>5517</v>
      </c>
      <c r="L743" s="13">
        <f t="shared" si="140"/>
        <v>44411.7</v>
      </c>
      <c r="M743" s="8" t="s">
        <v>52</v>
      </c>
      <c r="N743" s="2" t="s">
        <v>659</v>
      </c>
      <c r="O743" s="2" t="s">
        <v>1880</v>
      </c>
      <c r="P743" s="2" t="s">
        <v>62</v>
      </c>
      <c r="Q743" s="2" t="s">
        <v>63</v>
      </c>
      <c r="R743" s="2" t="s">
        <v>63</v>
      </c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2" t="s">
        <v>52</v>
      </c>
      <c r="AW743" s="2" t="s">
        <v>2154</v>
      </c>
      <c r="AX743" s="2" t="s">
        <v>52</v>
      </c>
      <c r="AY743" s="2" t="s">
        <v>52</v>
      </c>
    </row>
    <row r="744" spans="1:51" ht="30" customHeight="1">
      <c r="A744" s="8" t="s">
        <v>2155</v>
      </c>
      <c r="B744" s="8" t="s">
        <v>2156</v>
      </c>
      <c r="C744" s="8" t="s">
        <v>70</v>
      </c>
      <c r="D744" s="9">
        <v>1</v>
      </c>
      <c r="E744" s="12">
        <f>단가대비표!O117</f>
        <v>8640</v>
      </c>
      <c r="F744" s="13">
        <f>TRUNC(E744*D744,1)</f>
        <v>8640</v>
      </c>
      <c r="G744" s="12">
        <f>단가대비표!P117</f>
        <v>0</v>
      </c>
      <c r="H744" s="13">
        <f>TRUNC(G744*D744,1)</f>
        <v>0</v>
      </c>
      <c r="I744" s="12">
        <f>단가대비표!V117</f>
        <v>0</v>
      </c>
      <c r="J744" s="13">
        <f>TRUNC(I744*D744,1)</f>
        <v>0</v>
      </c>
      <c r="K744" s="12">
        <f t="shared" si="140"/>
        <v>8640</v>
      </c>
      <c r="L744" s="13">
        <f t="shared" si="140"/>
        <v>8640</v>
      </c>
      <c r="M744" s="8" t="s">
        <v>52</v>
      </c>
      <c r="N744" s="2" t="s">
        <v>659</v>
      </c>
      <c r="O744" s="2" t="s">
        <v>2157</v>
      </c>
      <c r="P744" s="2" t="s">
        <v>63</v>
      </c>
      <c r="Q744" s="2" t="s">
        <v>63</v>
      </c>
      <c r="R744" s="2" t="s">
        <v>62</v>
      </c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2" t="s">
        <v>52</v>
      </c>
      <c r="AW744" s="2" t="s">
        <v>2158</v>
      </c>
      <c r="AX744" s="2" t="s">
        <v>52</v>
      </c>
      <c r="AY744" s="2" t="s">
        <v>52</v>
      </c>
    </row>
    <row r="745" spans="1:51" ht="30" customHeight="1">
      <c r="A745" s="8" t="s">
        <v>995</v>
      </c>
      <c r="B745" s="8" t="s">
        <v>52</v>
      </c>
      <c r="C745" s="8" t="s">
        <v>52</v>
      </c>
      <c r="D745" s="9"/>
      <c r="E745" s="12"/>
      <c r="F745" s="13">
        <f>TRUNC(SUMIF(N742:N744, N741, F742:F744),0)</f>
        <v>24542</v>
      </c>
      <c r="G745" s="12"/>
      <c r="H745" s="13">
        <f>TRUNC(SUMIF(N742:N744, N741, H742:H744),0)</f>
        <v>42351</v>
      </c>
      <c r="I745" s="12"/>
      <c r="J745" s="13">
        <f>TRUNC(SUMIF(N742:N744, N741, J742:J744),0)</f>
        <v>104</v>
      </c>
      <c r="K745" s="12"/>
      <c r="L745" s="13">
        <f>F745+H745+J745</f>
        <v>66997</v>
      </c>
      <c r="M745" s="8" t="s">
        <v>52</v>
      </c>
      <c r="N745" s="2" t="s">
        <v>118</v>
      </c>
      <c r="O745" s="2" t="s">
        <v>118</v>
      </c>
      <c r="P745" s="2" t="s">
        <v>52</v>
      </c>
      <c r="Q745" s="2" t="s">
        <v>52</v>
      </c>
      <c r="R745" s="2" t="s">
        <v>52</v>
      </c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2" t="s">
        <v>52</v>
      </c>
      <c r="AW745" s="2" t="s">
        <v>52</v>
      </c>
      <c r="AX745" s="2" t="s">
        <v>52</v>
      </c>
      <c r="AY745" s="2" t="s">
        <v>52</v>
      </c>
    </row>
    <row r="746" spans="1:51" ht="30" customHeight="1">
      <c r="A746" s="9"/>
      <c r="B746" s="9"/>
      <c r="C746" s="9"/>
      <c r="D746" s="9"/>
      <c r="E746" s="12"/>
      <c r="F746" s="13"/>
      <c r="G746" s="12"/>
      <c r="H746" s="13"/>
      <c r="I746" s="12"/>
      <c r="J746" s="13"/>
      <c r="K746" s="12"/>
      <c r="L746" s="13"/>
      <c r="M746" s="9"/>
    </row>
    <row r="747" spans="1:51" ht="30" customHeight="1">
      <c r="A747" s="32" t="s">
        <v>2159</v>
      </c>
      <c r="B747" s="32"/>
      <c r="C747" s="32"/>
      <c r="D747" s="32"/>
      <c r="E747" s="33"/>
      <c r="F747" s="34"/>
      <c r="G747" s="33"/>
      <c r="H747" s="34"/>
      <c r="I747" s="33"/>
      <c r="J747" s="34"/>
      <c r="K747" s="33"/>
      <c r="L747" s="34"/>
      <c r="M747" s="32"/>
      <c r="N747" s="1" t="s">
        <v>662</v>
      </c>
    </row>
    <row r="748" spans="1:51" ht="30" customHeight="1">
      <c r="A748" s="8" t="s">
        <v>2155</v>
      </c>
      <c r="B748" s="8" t="s">
        <v>2161</v>
      </c>
      <c r="C748" s="8" t="s">
        <v>70</v>
      </c>
      <c r="D748" s="9">
        <v>0.13</v>
      </c>
      <c r="E748" s="12">
        <f>단가대비표!O116</f>
        <v>4092</v>
      </c>
      <c r="F748" s="13">
        <f>TRUNC(E748*D748,1)</f>
        <v>531.9</v>
      </c>
      <c r="G748" s="12">
        <f>단가대비표!P116</f>
        <v>0</v>
      </c>
      <c r="H748" s="13">
        <f>TRUNC(G748*D748,1)</f>
        <v>0</v>
      </c>
      <c r="I748" s="12">
        <f>단가대비표!V116</f>
        <v>0</v>
      </c>
      <c r="J748" s="13">
        <f>TRUNC(I748*D748,1)</f>
        <v>0</v>
      </c>
      <c r="K748" s="12">
        <f t="shared" ref="K748:L752" si="141">TRUNC(E748+G748+I748,1)</f>
        <v>4092</v>
      </c>
      <c r="L748" s="13">
        <f t="shared" si="141"/>
        <v>531.9</v>
      </c>
      <c r="M748" s="8" t="s">
        <v>52</v>
      </c>
      <c r="N748" s="2" t="s">
        <v>662</v>
      </c>
      <c r="O748" s="2" t="s">
        <v>2162</v>
      </c>
      <c r="P748" s="2" t="s">
        <v>63</v>
      </c>
      <c r="Q748" s="2" t="s">
        <v>63</v>
      </c>
      <c r="R748" s="2" t="s">
        <v>62</v>
      </c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2" t="s">
        <v>52</v>
      </c>
      <c r="AW748" s="2" t="s">
        <v>2163</v>
      </c>
      <c r="AX748" s="2" t="s">
        <v>52</v>
      </c>
      <c r="AY748" s="2" t="s">
        <v>52</v>
      </c>
    </row>
    <row r="749" spans="1:51" ht="30" customHeight="1">
      <c r="A749" s="8" t="s">
        <v>1095</v>
      </c>
      <c r="B749" s="8" t="s">
        <v>1096</v>
      </c>
      <c r="C749" s="8" t="s">
        <v>1097</v>
      </c>
      <c r="D749" s="9">
        <v>1.04E-2</v>
      </c>
      <c r="E749" s="12">
        <f>단가대비표!O290</f>
        <v>0</v>
      </c>
      <c r="F749" s="13">
        <f>TRUNC(E749*D749,1)</f>
        <v>0</v>
      </c>
      <c r="G749" s="12">
        <f>단가대비표!P290</f>
        <v>200925</v>
      </c>
      <c r="H749" s="13">
        <f>TRUNC(G749*D749,1)</f>
        <v>2089.6</v>
      </c>
      <c r="I749" s="12">
        <f>단가대비표!V290</f>
        <v>0</v>
      </c>
      <c r="J749" s="13">
        <f>TRUNC(I749*D749,1)</f>
        <v>0</v>
      </c>
      <c r="K749" s="12">
        <f t="shared" si="141"/>
        <v>200925</v>
      </c>
      <c r="L749" s="13">
        <f t="shared" si="141"/>
        <v>2089.6</v>
      </c>
      <c r="M749" s="8" t="s">
        <v>52</v>
      </c>
      <c r="N749" s="2" t="s">
        <v>662</v>
      </c>
      <c r="O749" s="2" t="s">
        <v>1098</v>
      </c>
      <c r="P749" s="2" t="s">
        <v>63</v>
      </c>
      <c r="Q749" s="2" t="s">
        <v>63</v>
      </c>
      <c r="R749" s="2" t="s">
        <v>62</v>
      </c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2" t="s">
        <v>52</v>
      </c>
      <c r="AW749" s="2" t="s">
        <v>2164</v>
      </c>
      <c r="AX749" s="2" t="s">
        <v>52</v>
      </c>
      <c r="AY749" s="2" t="s">
        <v>52</v>
      </c>
    </row>
    <row r="750" spans="1:51" ht="30" customHeight="1">
      <c r="A750" s="8" t="s">
        <v>1872</v>
      </c>
      <c r="B750" s="8" t="s">
        <v>2165</v>
      </c>
      <c r="C750" s="8" t="s">
        <v>221</v>
      </c>
      <c r="D750" s="9">
        <v>4.2699999999999996</v>
      </c>
      <c r="E750" s="12">
        <f>단가대비표!O55</f>
        <v>765</v>
      </c>
      <c r="F750" s="13">
        <f>TRUNC(E750*D750,1)</f>
        <v>3266.5</v>
      </c>
      <c r="G750" s="12">
        <f>단가대비표!P55</f>
        <v>0</v>
      </c>
      <c r="H750" s="13">
        <f>TRUNC(G750*D750,1)</f>
        <v>0</v>
      </c>
      <c r="I750" s="12">
        <f>단가대비표!V55</f>
        <v>0</v>
      </c>
      <c r="J750" s="13">
        <f>TRUNC(I750*D750,1)</f>
        <v>0</v>
      </c>
      <c r="K750" s="12">
        <f t="shared" si="141"/>
        <v>765</v>
      </c>
      <c r="L750" s="13">
        <f t="shared" si="141"/>
        <v>3266.5</v>
      </c>
      <c r="M750" s="8" t="s">
        <v>52</v>
      </c>
      <c r="N750" s="2" t="s">
        <v>662</v>
      </c>
      <c r="O750" s="2" t="s">
        <v>2166</v>
      </c>
      <c r="P750" s="2" t="s">
        <v>63</v>
      </c>
      <c r="Q750" s="2" t="s">
        <v>63</v>
      </c>
      <c r="R750" s="2" t="s">
        <v>62</v>
      </c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2" t="s">
        <v>52</v>
      </c>
      <c r="AW750" s="2" t="s">
        <v>2167</v>
      </c>
      <c r="AX750" s="2" t="s">
        <v>52</v>
      </c>
      <c r="AY750" s="2" t="s">
        <v>52</v>
      </c>
    </row>
    <row r="751" spans="1:51" ht="30" customHeight="1">
      <c r="A751" s="8" t="s">
        <v>2168</v>
      </c>
      <c r="B751" s="8" t="s">
        <v>1570</v>
      </c>
      <c r="C751" s="8" t="s">
        <v>221</v>
      </c>
      <c r="D751" s="9">
        <v>3.8820000000000001</v>
      </c>
      <c r="E751" s="12">
        <f>일위대가목록!E244</f>
        <v>254</v>
      </c>
      <c r="F751" s="13">
        <f>TRUNC(E751*D751,1)</f>
        <v>986</v>
      </c>
      <c r="G751" s="12">
        <f>일위대가목록!F244</f>
        <v>5639</v>
      </c>
      <c r="H751" s="13">
        <f>TRUNC(G751*D751,1)</f>
        <v>21890.5</v>
      </c>
      <c r="I751" s="12">
        <f>일위대가목록!G244</f>
        <v>5</v>
      </c>
      <c r="J751" s="13">
        <f>TRUNC(I751*D751,1)</f>
        <v>19.399999999999999</v>
      </c>
      <c r="K751" s="12">
        <f t="shared" si="141"/>
        <v>5898</v>
      </c>
      <c r="L751" s="13">
        <f t="shared" si="141"/>
        <v>22895.9</v>
      </c>
      <c r="M751" s="8" t="s">
        <v>52</v>
      </c>
      <c r="N751" s="2" t="s">
        <v>662</v>
      </c>
      <c r="O751" s="2" t="s">
        <v>2169</v>
      </c>
      <c r="P751" s="2" t="s">
        <v>62</v>
      </c>
      <c r="Q751" s="2" t="s">
        <v>63</v>
      </c>
      <c r="R751" s="2" t="s">
        <v>63</v>
      </c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2" t="s">
        <v>52</v>
      </c>
      <c r="AW751" s="2" t="s">
        <v>2170</v>
      </c>
      <c r="AX751" s="2" t="s">
        <v>52</v>
      </c>
      <c r="AY751" s="2" t="s">
        <v>52</v>
      </c>
    </row>
    <row r="752" spans="1:51" ht="30" customHeight="1">
      <c r="A752" s="8" t="s">
        <v>2171</v>
      </c>
      <c r="B752" s="8" t="s">
        <v>2172</v>
      </c>
      <c r="C752" s="8" t="s">
        <v>70</v>
      </c>
      <c r="D752" s="9">
        <v>0.34</v>
      </c>
      <c r="E752" s="12">
        <f>일위대가목록!E245</f>
        <v>1596</v>
      </c>
      <c r="F752" s="13">
        <f>TRUNC(E752*D752,1)</f>
        <v>542.6</v>
      </c>
      <c r="G752" s="12">
        <f>일위대가목록!F245</f>
        <v>6287</v>
      </c>
      <c r="H752" s="13">
        <f>TRUNC(G752*D752,1)</f>
        <v>2137.5</v>
      </c>
      <c r="I752" s="12">
        <f>일위대가목록!G245</f>
        <v>0</v>
      </c>
      <c r="J752" s="13">
        <f>TRUNC(I752*D752,1)</f>
        <v>0</v>
      </c>
      <c r="K752" s="12">
        <f t="shared" si="141"/>
        <v>7883</v>
      </c>
      <c r="L752" s="13">
        <f t="shared" si="141"/>
        <v>2680.1</v>
      </c>
      <c r="M752" s="8" t="s">
        <v>52</v>
      </c>
      <c r="N752" s="2" t="s">
        <v>662</v>
      </c>
      <c r="O752" s="2" t="s">
        <v>2173</v>
      </c>
      <c r="P752" s="2" t="s">
        <v>62</v>
      </c>
      <c r="Q752" s="2" t="s">
        <v>63</v>
      </c>
      <c r="R752" s="2" t="s">
        <v>63</v>
      </c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2" t="s">
        <v>52</v>
      </c>
      <c r="AW752" s="2" t="s">
        <v>2174</v>
      </c>
      <c r="AX752" s="2" t="s">
        <v>52</v>
      </c>
      <c r="AY752" s="2" t="s">
        <v>52</v>
      </c>
    </row>
    <row r="753" spans="1:51" ht="30" customHeight="1">
      <c r="A753" s="8" t="s">
        <v>995</v>
      </c>
      <c r="B753" s="8" t="s">
        <v>52</v>
      </c>
      <c r="C753" s="8" t="s">
        <v>52</v>
      </c>
      <c r="D753" s="9"/>
      <c r="E753" s="12"/>
      <c r="F753" s="13">
        <f>TRUNC(SUMIF(N748:N752, N747, F748:F752),0)</f>
        <v>5327</v>
      </c>
      <c r="G753" s="12"/>
      <c r="H753" s="13">
        <f>TRUNC(SUMIF(N748:N752, N747, H748:H752),0)</f>
        <v>26117</v>
      </c>
      <c r="I753" s="12"/>
      <c r="J753" s="13">
        <f>TRUNC(SUMIF(N748:N752, N747, J748:J752),0)</f>
        <v>19</v>
      </c>
      <c r="K753" s="12"/>
      <c r="L753" s="13">
        <f>F753+H753+J753</f>
        <v>31463</v>
      </c>
      <c r="M753" s="8" t="s">
        <v>52</v>
      </c>
      <c r="N753" s="2" t="s">
        <v>118</v>
      </c>
      <c r="O753" s="2" t="s">
        <v>118</v>
      </c>
      <c r="P753" s="2" t="s">
        <v>52</v>
      </c>
      <c r="Q753" s="2" t="s">
        <v>52</v>
      </c>
      <c r="R753" s="2" t="s">
        <v>52</v>
      </c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2" t="s">
        <v>52</v>
      </c>
      <c r="AW753" s="2" t="s">
        <v>52</v>
      </c>
      <c r="AX753" s="2" t="s">
        <v>52</v>
      </c>
      <c r="AY753" s="2" t="s">
        <v>52</v>
      </c>
    </row>
    <row r="754" spans="1:51" ht="30" customHeight="1">
      <c r="A754" s="9"/>
      <c r="B754" s="9"/>
      <c r="C754" s="9"/>
      <c r="D754" s="9"/>
      <c r="E754" s="12"/>
      <c r="F754" s="13"/>
      <c r="G754" s="12"/>
      <c r="H754" s="13"/>
      <c r="I754" s="12"/>
      <c r="J754" s="13"/>
      <c r="K754" s="12"/>
      <c r="L754" s="13"/>
      <c r="M754" s="9"/>
    </row>
    <row r="755" spans="1:51" ht="30" customHeight="1">
      <c r="A755" s="32" t="s">
        <v>2175</v>
      </c>
      <c r="B755" s="32"/>
      <c r="C755" s="32"/>
      <c r="D755" s="32"/>
      <c r="E755" s="33"/>
      <c r="F755" s="34"/>
      <c r="G755" s="33"/>
      <c r="H755" s="34"/>
      <c r="I755" s="33"/>
      <c r="J755" s="34"/>
      <c r="K755" s="33"/>
      <c r="L755" s="34"/>
      <c r="M755" s="32"/>
      <c r="N755" s="1" t="s">
        <v>685</v>
      </c>
    </row>
    <row r="756" spans="1:51" ht="30" customHeight="1">
      <c r="A756" s="8" t="s">
        <v>2177</v>
      </c>
      <c r="B756" s="8" t="s">
        <v>1096</v>
      </c>
      <c r="C756" s="8" t="s">
        <v>1097</v>
      </c>
      <c r="D756" s="9">
        <v>0.106</v>
      </c>
      <c r="E756" s="12">
        <f>단가대비표!O292</f>
        <v>0</v>
      </c>
      <c r="F756" s="13">
        <f>TRUNC(E756*D756,1)</f>
        <v>0</v>
      </c>
      <c r="G756" s="12">
        <f>단가대비표!P292</f>
        <v>181240</v>
      </c>
      <c r="H756" s="13">
        <f>TRUNC(G756*D756,1)</f>
        <v>19211.400000000001</v>
      </c>
      <c r="I756" s="12">
        <f>단가대비표!V292</f>
        <v>0</v>
      </c>
      <c r="J756" s="13">
        <f>TRUNC(I756*D756,1)</f>
        <v>0</v>
      </c>
      <c r="K756" s="12">
        <f>TRUNC(E756+G756+I756,1)</f>
        <v>181240</v>
      </c>
      <c r="L756" s="13">
        <f>TRUNC(F756+H756+J756,1)</f>
        <v>19211.400000000001</v>
      </c>
      <c r="M756" s="8" t="s">
        <v>52</v>
      </c>
      <c r="N756" s="2" t="s">
        <v>685</v>
      </c>
      <c r="O756" s="2" t="s">
        <v>2178</v>
      </c>
      <c r="P756" s="2" t="s">
        <v>63</v>
      </c>
      <c r="Q756" s="2" t="s">
        <v>63</v>
      </c>
      <c r="R756" s="2" t="s">
        <v>62</v>
      </c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2" t="s">
        <v>52</v>
      </c>
      <c r="AW756" s="2" t="s">
        <v>2179</v>
      </c>
      <c r="AX756" s="2" t="s">
        <v>52</v>
      </c>
      <c r="AY756" s="2" t="s">
        <v>52</v>
      </c>
    </row>
    <row r="757" spans="1:51" ht="30" customHeight="1">
      <c r="A757" s="8" t="s">
        <v>995</v>
      </c>
      <c r="B757" s="8" t="s">
        <v>52</v>
      </c>
      <c r="C757" s="8" t="s">
        <v>52</v>
      </c>
      <c r="D757" s="9"/>
      <c r="E757" s="12"/>
      <c r="F757" s="13">
        <f>TRUNC(SUMIF(N756:N756, N755, F756:F756),0)</f>
        <v>0</v>
      </c>
      <c r="G757" s="12"/>
      <c r="H757" s="13">
        <f>TRUNC(SUMIF(N756:N756, N755, H756:H756),0)</f>
        <v>19211</v>
      </c>
      <c r="I757" s="12"/>
      <c r="J757" s="13">
        <f>TRUNC(SUMIF(N756:N756, N755, J756:J756),0)</f>
        <v>0</v>
      </c>
      <c r="K757" s="12"/>
      <c r="L757" s="13">
        <f>F757+H757+J757</f>
        <v>19211</v>
      </c>
      <c r="M757" s="8" t="s">
        <v>52</v>
      </c>
      <c r="N757" s="2" t="s">
        <v>118</v>
      </c>
      <c r="O757" s="2" t="s">
        <v>118</v>
      </c>
      <c r="P757" s="2" t="s">
        <v>52</v>
      </c>
      <c r="Q757" s="2" t="s">
        <v>52</v>
      </c>
      <c r="R757" s="2" t="s">
        <v>52</v>
      </c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2" t="s">
        <v>52</v>
      </c>
      <c r="AW757" s="2" t="s">
        <v>52</v>
      </c>
      <c r="AX757" s="2" t="s">
        <v>52</v>
      </c>
      <c r="AY757" s="2" t="s">
        <v>52</v>
      </c>
    </row>
    <row r="758" spans="1:51" ht="30" customHeight="1">
      <c r="A758" s="9"/>
      <c r="B758" s="9"/>
      <c r="C758" s="9"/>
      <c r="D758" s="9"/>
      <c r="E758" s="12"/>
      <c r="F758" s="13"/>
      <c r="G758" s="12"/>
      <c r="H758" s="13"/>
      <c r="I758" s="12"/>
      <c r="J758" s="13"/>
      <c r="K758" s="12"/>
      <c r="L758" s="13"/>
      <c r="M758" s="9"/>
    </row>
    <row r="759" spans="1:51" ht="30" customHeight="1">
      <c r="A759" s="32" t="s">
        <v>2180</v>
      </c>
      <c r="B759" s="32"/>
      <c r="C759" s="32"/>
      <c r="D759" s="32"/>
      <c r="E759" s="33"/>
      <c r="F759" s="34"/>
      <c r="G759" s="33"/>
      <c r="H759" s="34"/>
      <c r="I759" s="33"/>
      <c r="J759" s="34"/>
      <c r="K759" s="33"/>
      <c r="L759" s="34"/>
      <c r="M759" s="32"/>
      <c r="N759" s="1" t="s">
        <v>688</v>
      </c>
    </row>
    <row r="760" spans="1:51" ht="30" customHeight="1">
      <c r="A760" s="8" t="s">
        <v>2177</v>
      </c>
      <c r="B760" s="8" t="s">
        <v>1096</v>
      </c>
      <c r="C760" s="8" t="s">
        <v>1097</v>
      </c>
      <c r="D760" s="9">
        <v>0.13600000000000001</v>
      </c>
      <c r="E760" s="12">
        <f>단가대비표!O292</f>
        <v>0</v>
      </c>
      <c r="F760" s="13">
        <f>TRUNC(E760*D760,1)</f>
        <v>0</v>
      </c>
      <c r="G760" s="12">
        <f>단가대비표!P292</f>
        <v>181240</v>
      </c>
      <c r="H760" s="13">
        <f>TRUNC(G760*D760,1)</f>
        <v>24648.6</v>
      </c>
      <c r="I760" s="12">
        <f>단가대비표!V292</f>
        <v>0</v>
      </c>
      <c r="J760" s="13">
        <f>TRUNC(I760*D760,1)</f>
        <v>0</v>
      </c>
      <c r="K760" s="12">
        <f>TRUNC(E760+G760+I760,1)</f>
        <v>181240</v>
      </c>
      <c r="L760" s="13">
        <f>TRUNC(F760+H760+J760,1)</f>
        <v>24648.6</v>
      </c>
      <c r="M760" s="8" t="s">
        <v>52</v>
      </c>
      <c r="N760" s="2" t="s">
        <v>688</v>
      </c>
      <c r="O760" s="2" t="s">
        <v>2178</v>
      </c>
      <c r="P760" s="2" t="s">
        <v>63</v>
      </c>
      <c r="Q760" s="2" t="s">
        <v>63</v>
      </c>
      <c r="R760" s="2" t="s">
        <v>62</v>
      </c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2" t="s">
        <v>52</v>
      </c>
      <c r="AW760" s="2" t="s">
        <v>2182</v>
      </c>
      <c r="AX760" s="2" t="s">
        <v>52</v>
      </c>
      <c r="AY760" s="2" t="s">
        <v>52</v>
      </c>
    </row>
    <row r="761" spans="1:51" ht="30" customHeight="1">
      <c r="A761" s="8" t="s">
        <v>995</v>
      </c>
      <c r="B761" s="8" t="s">
        <v>52</v>
      </c>
      <c r="C761" s="8" t="s">
        <v>52</v>
      </c>
      <c r="D761" s="9"/>
      <c r="E761" s="12"/>
      <c r="F761" s="13">
        <f>TRUNC(SUMIF(N760:N760, N759, F760:F760),0)</f>
        <v>0</v>
      </c>
      <c r="G761" s="12"/>
      <c r="H761" s="13">
        <f>TRUNC(SUMIF(N760:N760, N759, H760:H760),0)</f>
        <v>24648</v>
      </c>
      <c r="I761" s="12"/>
      <c r="J761" s="13">
        <f>TRUNC(SUMIF(N760:N760, N759, J760:J760),0)</f>
        <v>0</v>
      </c>
      <c r="K761" s="12"/>
      <c r="L761" s="13">
        <f>F761+H761+J761</f>
        <v>24648</v>
      </c>
      <c r="M761" s="8" t="s">
        <v>52</v>
      </c>
      <c r="N761" s="2" t="s">
        <v>118</v>
      </c>
      <c r="O761" s="2" t="s">
        <v>118</v>
      </c>
      <c r="P761" s="2" t="s">
        <v>52</v>
      </c>
      <c r="Q761" s="2" t="s">
        <v>52</v>
      </c>
      <c r="R761" s="2" t="s">
        <v>52</v>
      </c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2" t="s">
        <v>52</v>
      </c>
      <c r="AW761" s="2" t="s">
        <v>52</v>
      </c>
      <c r="AX761" s="2" t="s">
        <v>52</v>
      </c>
      <c r="AY761" s="2" t="s">
        <v>52</v>
      </c>
    </row>
    <row r="762" spans="1:51" ht="30" customHeight="1">
      <c r="A762" s="9"/>
      <c r="B762" s="9"/>
      <c r="C762" s="9"/>
      <c r="D762" s="9"/>
      <c r="E762" s="12"/>
      <c r="F762" s="13"/>
      <c r="G762" s="12"/>
      <c r="H762" s="13"/>
      <c r="I762" s="12"/>
      <c r="J762" s="13"/>
      <c r="K762" s="12"/>
      <c r="L762" s="13"/>
      <c r="M762" s="9"/>
    </row>
    <row r="763" spans="1:51" ht="30" customHeight="1">
      <c r="A763" s="32" t="s">
        <v>2183</v>
      </c>
      <c r="B763" s="32"/>
      <c r="C763" s="32"/>
      <c r="D763" s="32"/>
      <c r="E763" s="33"/>
      <c r="F763" s="34"/>
      <c r="G763" s="33"/>
      <c r="H763" s="34"/>
      <c r="I763" s="33"/>
      <c r="J763" s="34"/>
      <c r="K763" s="33"/>
      <c r="L763" s="34"/>
      <c r="M763" s="32"/>
      <c r="N763" s="1" t="s">
        <v>692</v>
      </c>
    </row>
    <row r="764" spans="1:51" ht="30" customHeight="1">
      <c r="A764" s="8" t="s">
        <v>2177</v>
      </c>
      <c r="B764" s="8" t="s">
        <v>1096</v>
      </c>
      <c r="C764" s="8" t="s">
        <v>1097</v>
      </c>
      <c r="D764" s="9">
        <v>0.13800000000000001</v>
      </c>
      <c r="E764" s="12">
        <f>단가대비표!O292</f>
        <v>0</v>
      </c>
      <c r="F764" s="13">
        <f>TRUNC(E764*D764,1)</f>
        <v>0</v>
      </c>
      <c r="G764" s="12">
        <f>단가대비표!P292</f>
        <v>181240</v>
      </c>
      <c r="H764" s="13">
        <f>TRUNC(G764*D764,1)</f>
        <v>25011.1</v>
      </c>
      <c r="I764" s="12">
        <f>단가대비표!V292</f>
        <v>0</v>
      </c>
      <c r="J764" s="13">
        <f>TRUNC(I764*D764,1)</f>
        <v>0</v>
      </c>
      <c r="K764" s="12">
        <f>TRUNC(E764+G764+I764,1)</f>
        <v>181240</v>
      </c>
      <c r="L764" s="13">
        <f>TRUNC(F764+H764+J764,1)</f>
        <v>25011.1</v>
      </c>
      <c r="M764" s="8" t="s">
        <v>52</v>
      </c>
      <c r="N764" s="2" t="s">
        <v>692</v>
      </c>
      <c r="O764" s="2" t="s">
        <v>2178</v>
      </c>
      <c r="P764" s="2" t="s">
        <v>63</v>
      </c>
      <c r="Q764" s="2" t="s">
        <v>63</v>
      </c>
      <c r="R764" s="2" t="s">
        <v>62</v>
      </c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2" t="s">
        <v>52</v>
      </c>
      <c r="AW764" s="2" t="s">
        <v>2185</v>
      </c>
      <c r="AX764" s="2" t="s">
        <v>52</v>
      </c>
      <c r="AY764" s="2" t="s">
        <v>52</v>
      </c>
    </row>
    <row r="765" spans="1:51" ht="30" customHeight="1">
      <c r="A765" s="8" t="s">
        <v>995</v>
      </c>
      <c r="B765" s="8" t="s">
        <v>52</v>
      </c>
      <c r="C765" s="8" t="s">
        <v>52</v>
      </c>
      <c r="D765" s="9"/>
      <c r="E765" s="12"/>
      <c r="F765" s="13">
        <f>TRUNC(SUMIF(N764:N764, N763, F764:F764),0)</f>
        <v>0</v>
      </c>
      <c r="G765" s="12"/>
      <c r="H765" s="13">
        <f>TRUNC(SUMIF(N764:N764, N763, H764:H764),0)</f>
        <v>25011</v>
      </c>
      <c r="I765" s="12"/>
      <c r="J765" s="13">
        <f>TRUNC(SUMIF(N764:N764, N763, J764:J764),0)</f>
        <v>0</v>
      </c>
      <c r="K765" s="12"/>
      <c r="L765" s="13">
        <f>F765+H765+J765</f>
        <v>25011</v>
      </c>
      <c r="M765" s="8" t="s">
        <v>52</v>
      </c>
      <c r="N765" s="2" t="s">
        <v>118</v>
      </c>
      <c r="O765" s="2" t="s">
        <v>118</v>
      </c>
      <c r="P765" s="2" t="s">
        <v>52</v>
      </c>
      <c r="Q765" s="2" t="s">
        <v>52</v>
      </c>
      <c r="R765" s="2" t="s">
        <v>52</v>
      </c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2" t="s">
        <v>52</v>
      </c>
      <c r="AW765" s="2" t="s">
        <v>52</v>
      </c>
      <c r="AX765" s="2" t="s">
        <v>52</v>
      </c>
      <c r="AY765" s="2" t="s">
        <v>52</v>
      </c>
    </row>
    <row r="766" spans="1:51" ht="30" customHeight="1">
      <c r="A766" s="9"/>
      <c r="B766" s="9"/>
      <c r="C766" s="9"/>
      <c r="D766" s="9"/>
      <c r="E766" s="12"/>
      <c r="F766" s="13"/>
      <c r="G766" s="12"/>
      <c r="H766" s="13"/>
      <c r="I766" s="12"/>
      <c r="J766" s="13"/>
      <c r="K766" s="12"/>
      <c r="L766" s="13"/>
      <c r="M766" s="9"/>
    </row>
    <row r="767" spans="1:51" ht="30" customHeight="1">
      <c r="A767" s="32" t="s">
        <v>2186</v>
      </c>
      <c r="B767" s="32"/>
      <c r="C767" s="32"/>
      <c r="D767" s="32"/>
      <c r="E767" s="33"/>
      <c r="F767" s="34"/>
      <c r="G767" s="33"/>
      <c r="H767" s="34"/>
      <c r="I767" s="33"/>
      <c r="J767" s="34"/>
      <c r="K767" s="33"/>
      <c r="L767" s="34"/>
      <c r="M767" s="32"/>
      <c r="N767" s="1" t="s">
        <v>695</v>
      </c>
    </row>
    <row r="768" spans="1:51" ht="30" customHeight="1">
      <c r="A768" s="8" t="s">
        <v>2177</v>
      </c>
      <c r="B768" s="8" t="s">
        <v>1096</v>
      </c>
      <c r="C768" s="8" t="s">
        <v>1097</v>
      </c>
      <c r="D768" s="9">
        <v>0.14799999999999999</v>
      </c>
      <c r="E768" s="12">
        <f>단가대비표!O292</f>
        <v>0</v>
      </c>
      <c r="F768" s="13">
        <f>TRUNC(E768*D768,1)</f>
        <v>0</v>
      </c>
      <c r="G768" s="12">
        <f>단가대비표!P292</f>
        <v>181240</v>
      </c>
      <c r="H768" s="13">
        <f>TRUNC(G768*D768,1)</f>
        <v>26823.5</v>
      </c>
      <c r="I768" s="12">
        <f>단가대비표!V292</f>
        <v>0</v>
      </c>
      <c r="J768" s="13">
        <f>TRUNC(I768*D768,1)</f>
        <v>0</v>
      </c>
      <c r="K768" s="12">
        <f>TRUNC(E768+G768+I768,1)</f>
        <v>181240</v>
      </c>
      <c r="L768" s="13">
        <f>TRUNC(F768+H768+J768,1)</f>
        <v>26823.5</v>
      </c>
      <c r="M768" s="8" t="s">
        <v>52</v>
      </c>
      <c r="N768" s="2" t="s">
        <v>695</v>
      </c>
      <c r="O768" s="2" t="s">
        <v>2178</v>
      </c>
      <c r="P768" s="2" t="s">
        <v>63</v>
      </c>
      <c r="Q768" s="2" t="s">
        <v>63</v>
      </c>
      <c r="R768" s="2" t="s">
        <v>62</v>
      </c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2" t="s">
        <v>52</v>
      </c>
      <c r="AW768" s="2" t="s">
        <v>2188</v>
      </c>
      <c r="AX768" s="2" t="s">
        <v>52</v>
      </c>
      <c r="AY768" s="2" t="s">
        <v>52</v>
      </c>
    </row>
    <row r="769" spans="1:51" ht="30" customHeight="1">
      <c r="A769" s="8" t="s">
        <v>995</v>
      </c>
      <c r="B769" s="8" t="s">
        <v>52</v>
      </c>
      <c r="C769" s="8" t="s">
        <v>52</v>
      </c>
      <c r="D769" s="9"/>
      <c r="E769" s="12"/>
      <c r="F769" s="13">
        <f>TRUNC(SUMIF(N768:N768, N767, F768:F768),0)</f>
        <v>0</v>
      </c>
      <c r="G769" s="12"/>
      <c r="H769" s="13">
        <f>TRUNC(SUMIF(N768:N768, N767, H768:H768),0)</f>
        <v>26823</v>
      </c>
      <c r="I769" s="12"/>
      <c r="J769" s="13">
        <f>TRUNC(SUMIF(N768:N768, N767, J768:J768),0)</f>
        <v>0</v>
      </c>
      <c r="K769" s="12"/>
      <c r="L769" s="13">
        <f>F769+H769+J769</f>
        <v>26823</v>
      </c>
      <c r="M769" s="8" t="s">
        <v>52</v>
      </c>
      <c r="N769" s="2" t="s">
        <v>118</v>
      </c>
      <c r="O769" s="2" t="s">
        <v>118</v>
      </c>
      <c r="P769" s="2" t="s">
        <v>52</v>
      </c>
      <c r="Q769" s="2" t="s">
        <v>52</v>
      </c>
      <c r="R769" s="2" t="s">
        <v>52</v>
      </c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2" t="s">
        <v>52</v>
      </c>
      <c r="AW769" s="2" t="s">
        <v>52</v>
      </c>
      <c r="AX769" s="2" t="s">
        <v>52</v>
      </c>
      <c r="AY769" s="2" t="s">
        <v>52</v>
      </c>
    </row>
    <row r="770" spans="1:51" ht="30" customHeight="1">
      <c r="A770" s="9"/>
      <c r="B770" s="9"/>
      <c r="C770" s="9"/>
      <c r="D770" s="9"/>
      <c r="E770" s="12"/>
      <c r="F770" s="13"/>
      <c r="G770" s="12"/>
      <c r="H770" s="13"/>
      <c r="I770" s="12"/>
      <c r="J770" s="13"/>
      <c r="K770" s="12"/>
      <c r="L770" s="13"/>
      <c r="M770" s="9"/>
    </row>
    <row r="771" spans="1:51" ht="30" customHeight="1">
      <c r="A771" s="32" t="s">
        <v>2189</v>
      </c>
      <c r="B771" s="32"/>
      <c r="C771" s="32"/>
      <c r="D771" s="32"/>
      <c r="E771" s="33"/>
      <c r="F771" s="34"/>
      <c r="G771" s="33"/>
      <c r="H771" s="34"/>
      <c r="I771" s="33"/>
      <c r="J771" s="34"/>
      <c r="K771" s="33"/>
      <c r="L771" s="34"/>
      <c r="M771" s="32"/>
      <c r="N771" s="1" t="s">
        <v>698</v>
      </c>
    </row>
    <row r="772" spans="1:51" ht="30" customHeight="1">
      <c r="A772" s="8" t="s">
        <v>2177</v>
      </c>
      <c r="B772" s="8" t="s">
        <v>1096</v>
      </c>
      <c r="C772" s="8" t="s">
        <v>1097</v>
      </c>
      <c r="D772" s="9">
        <v>0.17199999999999999</v>
      </c>
      <c r="E772" s="12">
        <f>단가대비표!O292</f>
        <v>0</v>
      </c>
      <c r="F772" s="13">
        <f>TRUNC(E772*D772,1)</f>
        <v>0</v>
      </c>
      <c r="G772" s="12">
        <f>단가대비표!P292</f>
        <v>181240</v>
      </c>
      <c r="H772" s="13">
        <f>TRUNC(G772*D772,1)</f>
        <v>31173.200000000001</v>
      </c>
      <c r="I772" s="12">
        <f>단가대비표!V292</f>
        <v>0</v>
      </c>
      <c r="J772" s="13">
        <f>TRUNC(I772*D772,1)</f>
        <v>0</v>
      </c>
      <c r="K772" s="12">
        <f>TRUNC(E772+G772+I772,1)</f>
        <v>181240</v>
      </c>
      <c r="L772" s="13">
        <f>TRUNC(F772+H772+J772,1)</f>
        <v>31173.200000000001</v>
      </c>
      <c r="M772" s="8" t="s">
        <v>52</v>
      </c>
      <c r="N772" s="2" t="s">
        <v>698</v>
      </c>
      <c r="O772" s="2" t="s">
        <v>2178</v>
      </c>
      <c r="P772" s="2" t="s">
        <v>63</v>
      </c>
      <c r="Q772" s="2" t="s">
        <v>63</v>
      </c>
      <c r="R772" s="2" t="s">
        <v>62</v>
      </c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2" t="s">
        <v>52</v>
      </c>
      <c r="AW772" s="2" t="s">
        <v>2191</v>
      </c>
      <c r="AX772" s="2" t="s">
        <v>52</v>
      </c>
      <c r="AY772" s="2" t="s">
        <v>52</v>
      </c>
    </row>
    <row r="773" spans="1:51" ht="30" customHeight="1">
      <c r="A773" s="8" t="s">
        <v>995</v>
      </c>
      <c r="B773" s="8" t="s">
        <v>52</v>
      </c>
      <c r="C773" s="8" t="s">
        <v>52</v>
      </c>
      <c r="D773" s="9"/>
      <c r="E773" s="12"/>
      <c r="F773" s="13">
        <f>TRUNC(SUMIF(N772:N772, N771, F772:F772),0)</f>
        <v>0</v>
      </c>
      <c r="G773" s="12"/>
      <c r="H773" s="13">
        <f>TRUNC(SUMIF(N772:N772, N771, H772:H772),0)</f>
        <v>31173</v>
      </c>
      <c r="I773" s="12"/>
      <c r="J773" s="13">
        <f>TRUNC(SUMIF(N772:N772, N771, J772:J772),0)</f>
        <v>0</v>
      </c>
      <c r="K773" s="12"/>
      <c r="L773" s="13">
        <f>F773+H773+J773</f>
        <v>31173</v>
      </c>
      <c r="M773" s="8" t="s">
        <v>52</v>
      </c>
      <c r="N773" s="2" t="s">
        <v>118</v>
      </c>
      <c r="O773" s="2" t="s">
        <v>118</v>
      </c>
      <c r="P773" s="2" t="s">
        <v>52</v>
      </c>
      <c r="Q773" s="2" t="s">
        <v>52</v>
      </c>
      <c r="R773" s="2" t="s">
        <v>52</v>
      </c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2" t="s">
        <v>52</v>
      </c>
      <c r="AW773" s="2" t="s">
        <v>52</v>
      </c>
      <c r="AX773" s="2" t="s">
        <v>52</v>
      </c>
      <c r="AY773" s="2" t="s">
        <v>52</v>
      </c>
    </row>
    <row r="774" spans="1:51" ht="30" customHeight="1">
      <c r="A774" s="9"/>
      <c r="B774" s="9"/>
      <c r="C774" s="9"/>
      <c r="D774" s="9"/>
      <c r="E774" s="12"/>
      <c r="F774" s="13"/>
      <c r="G774" s="12"/>
      <c r="H774" s="13"/>
      <c r="I774" s="12"/>
      <c r="J774" s="13"/>
      <c r="K774" s="12"/>
      <c r="L774" s="13"/>
      <c r="M774" s="9"/>
    </row>
    <row r="775" spans="1:51" ht="30" customHeight="1">
      <c r="A775" s="32" t="s">
        <v>2192</v>
      </c>
      <c r="B775" s="32"/>
      <c r="C775" s="32"/>
      <c r="D775" s="32"/>
      <c r="E775" s="33"/>
      <c r="F775" s="34"/>
      <c r="G775" s="33"/>
      <c r="H775" s="34"/>
      <c r="I775" s="33"/>
      <c r="J775" s="34"/>
      <c r="K775" s="33"/>
      <c r="L775" s="34"/>
      <c r="M775" s="32"/>
      <c r="N775" s="1" t="s">
        <v>702</v>
      </c>
    </row>
    <row r="776" spans="1:51" ht="30" customHeight="1">
      <c r="A776" s="8" t="s">
        <v>1546</v>
      </c>
      <c r="B776" s="8" t="s">
        <v>1547</v>
      </c>
      <c r="C776" s="8" t="s">
        <v>1156</v>
      </c>
      <c r="D776" s="9">
        <v>0.03</v>
      </c>
      <c r="E776" s="12">
        <f>단가대비표!O257</f>
        <v>9433</v>
      </c>
      <c r="F776" s="13">
        <f>TRUNC(E776*D776,1)</f>
        <v>282.89999999999998</v>
      </c>
      <c r="G776" s="12">
        <f>단가대비표!P257</f>
        <v>0</v>
      </c>
      <c r="H776" s="13">
        <f>TRUNC(G776*D776,1)</f>
        <v>0</v>
      </c>
      <c r="I776" s="12">
        <f>단가대비표!V257</f>
        <v>0</v>
      </c>
      <c r="J776" s="13">
        <f>TRUNC(I776*D776,1)</f>
        <v>0</v>
      </c>
      <c r="K776" s="12">
        <f>TRUNC(E776+G776+I776,1)</f>
        <v>9433</v>
      </c>
      <c r="L776" s="13">
        <f>TRUNC(F776+H776+J776,1)</f>
        <v>282.89999999999998</v>
      </c>
      <c r="M776" s="8" t="s">
        <v>52</v>
      </c>
      <c r="N776" s="2" t="s">
        <v>702</v>
      </c>
      <c r="O776" s="2" t="s">
        <v>1548</v>
      </c>
      <c r="P776" s="2" t="s">
        <v>63</v>
      </c>
      <c r="Q776" s="2" t="s">
        <v>63</v>
      </c>
      <c r="R776" s="2" t="s">
        <v>62</v>
      </c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2" t="s">
        <v>52</v>
      </c>
      <c r="AW776" s="2" t="s">
        <v>2194</v>
      </c>
      <c r="AX776" s="2" t="s">
        <v>52</v>
      </c>
      <c r="AY776" s="2" t="s">
        <v>52</v>
      </c>
    </row>
    <row r="777" spans="1:51" ht="30" customHeight="1">
      <c r="A777" s="8" t="s">
        <v>995</v>
      </c>
      <c r="B777" s="8" t="s">
        <v>52</v>
      </c>
      <c r="C777" s="8" t="s">
        <v>52</v>
      </c>
      <c r="D777" s="9"/>
      <c r="E777" s="12"/>
      <c r="F777" s="13">
        <f>TRUNC(SUMIF(N776:N776, N775, F776:F776),0)</f>
        <v>282</v>
      </c>
      <c r="G777" s="12"/>
      <c r="H777" s="13">
        <f>TRUNC(SUMIF(N776:N776, N775, H776:H776),0)</f>
        <v>0</v>
      </c>
      <c r="I777" s="12"/>
      <c r="J777" s="13">
        <f>TRUNC(SUMIF(N776:N776, N775, J776:J776),0)</f>
        <v>0</v>
      </c>
      <c r="K777" s="12"/>
      <c r="L777" s="13">
        <f>F777+H777+J777</f>
        <v>282</v>
      </c>
      <c r="M777" s="8" t="s">
        <v>52</v>
      </c>
      <c r="N777" s="2" t="s">
        <v>118</v>
      </c>
      <c r="O777" s="2" t="s">
        <v>118</v>
      </c>
      <c r="P777" s="2" t="s">
        <v>52</v>
      </c>
      <c r="Q777" s="2" t="s">
        <v>52</v>
      </c>
      <c r="R777" s="2" t="s">
        <v>52</v>
      </c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2" t="s">
        <v>52</v>
      </c>
      <c r="AW777" s="2" t="s">
        <v>52</v>
      </c>
      <c r="AX777" s="2" t="s">
        <v>52</v>
      </c>
      <c r="AY777" s="2" t="s">
        <v>52</v>
      </c>
    </row>
    <row r="778" spans="1:51" ht="30" customHeight="1">
      <c r="A778" s="9"/>
      <c r="B778" s="9"/>
      <c r="C778" s="9"/>
      <c r="D778" s="9"/>
      <c r="E778" s="12"/>
      <c r="F778" s="13"/>
      <c r="G778" s="12"/>
      <c r="H778" s="13"/>
      <c r="I778" s="12"/>
      <c r="J778" s="13"/>
      <c r="K778" s="12"/>
      <c r="L778" s="13"/>
      <c r="M778" s="9"/>
    </row>
    <row r="779" spans="1:51" ht="30" customHeight="1">
      <c r="A779" s="32" t="s">
        <v>2195</v>
      </c>
      <c r="B779" s="32"/>
      <c r="C779" s="32"/>
      <c r="D779" s="32"/>
      <c r="E779" s="33"/>
      <c r="F779" s="34"/>
      <c r="G779" s="33"/>
      <c r="H779" s="34"/>
      <c r="I779" s="33"/>
      <c r="J779" s="34"/>
      <c r="K779" s="33"/>
      <c r="L779" s="34"/>
      <c r="M779" s="32"/>
      <c r="N779" s="1" t="s">
        <v>706</v>
      </c>
    </row>
    <row r="780" spans="1:51" ht="30" customHeight="1">
      <c r="A780" s="8" t="s">
        <v>1546</v>
      </c>
      <c r="B780" s="8" t="s">
        <v>2197</v>
      </c>
      <c r="C780" s="8" t="s">
        <v>1156</v>
      </c>
      <c r="D780" s="9">
        <v>9.6000000000000002E-2</v>
      </c>
      <c r="E780" s="12">
        <f>단가대비표!O258</f>
        <v>12444</v>
      </c>
      <c r="F780" s="13">
        <f>TRUNC(E780*D780,1)</f>
        <v>1194.5999999999999</v>
      </c>
      <c r="G780" s="12">
        <f>단가대비표!P258</f>
        <v>0</v>
      </c>
      <c r="H780" s="13">
        <f>TRUNC(G780*D780,1)</f>
        <v>0</v>
      </c>
      <c r="I780" s="12">
        <f>단가대비표!V258</f>
        <v>0</v>
      </c>
      <c r="J780" s="13">
        <f>TRUNC(I780*D780,1)</f>
        <v>0</v>
      </c>
      <c r="K780" s="12">
        <f>TRUNC(E780+G780+I780,1)</f>
        <v>12444</v>
      </c>
      <c r="L780" s="13">
        <f>TRUNC(F780+H780+J780,1)</f>
        <v>1194.5999999999999</v>
      </c>
      <c r="M780" s="8" t="s">
        <v>52</v>
      </c>
      <c r="N780" s="2" t="s">
        <v>706</v>
      </c>
      <c r="O780" s="2" t="s">
        <v>2198</v>
      </c>
      <c r="P780" s="2" t="s">
        <v>63</v>
      </c>
      <c r="Q780" s="2" t="s">
        <v>63</v>
      </c>
      <c r="R780" s="2" t="s">
        <v>62</v>
      </c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2" t="s">
        <v>52</v>
      </c>
      <c r="AW780" s="2" t="s">
        <v>2199</v>
      </c>
      <c r="AX780" s="2" t="s">
        <v>52</v>
      </c>
      <c r="AY780" s="2" t="s">
        <v>52</v>
      </c>
    </row>
    <row r="781" spans="1:51" ht="30" customHeight="1">
      <c r="A781" s="8" t="s">
        <v>995</v>
      </c>
      <c r="B781" s="8" t="s">
        <v>52</v>
      </c>
      <c r="C781" s="8" t="s">
        <v>52</v>
      </c>
      <c r="D781" s="9"/>
      <c r="E781" s="12"/>
      <c r="F781" s="13">
        <f>TRUNC(SUMIF(N780:N780, N779, F780:F780),0)</f>
        <v>1194</v>
      </c>
      <c r="G781" s="12"/>
      <c r="H781" s="13">
        <f>TRUNC(SUMIF(N780:N780, N779, H780:H780),0)</f>
        <v>0</v>
      </c>
      <c r="I781" s="12"/>
      <c r="J781" s="13">
        <f>TRUNC(SUMIF(N780:N780, N779, J780:J780),0)</f>
        <v>0</v>
      </c>
      <c r="K781" s="12"/>
      <c r="L781" s="13">
        <f>F781+H781+J781</f>
        <v>1194</v>
      </c>
      <c r="M781" s="8" t="s">
        <v>52</v>
      </c>
      <c r="N781" s="2" t="s">
        <v>118</v>
      </c>
      <c r="O781" s="2" t="s">
        <v>118</v>
      </c>
      <c r="P781" s="2" t="s">
        <v>52</v>
      </c>
      <c r="Q781" s="2" t="s">
        <v>52</v>
      </c>
      <c r="R781" s="2" t="s">
        <v>52</v>
      </c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2" t="s">
        <v>52</v>
      </c>
      <c r="AW781" s="2" t="s">
        <v>52</v>
      </c>
      <c r="AX781" s="2" t="s">
        <v>52</v>
      </c>
      <c r="AY781" s="2" t="s">
        <v>52</v>
      </c>
    </row>
    <row r="782" spans="1:51" ht="30" customHeight="1">
      <c r="A782" s="9"/>
      <c r="B782" s="9"/>
      <c r="C782" s="9"/>
      <c r="D782" s="9"/>
      <c r="E782" s="12"/>
      <c r="F782" s="13"/>
      <c r="G782" s="12"/>
      <c r="H782" s="13"/>
      <c r="I782" s="12"/>
      <c r="J782" s="13"/>
      <c r="K782" s="12"/>
      <c r="L782" s="13"/>
      <c r="M782" s="9"/>
    </row>
    <row r="783" spans="1:51" ht="30" customHeight="1">
      <c r="A783" s="32" t="s">
        <v>2200</v>
      </c>
      <c r="B783" s="32"/>
      <c r="C783" s="32"/>
      <c r="D783" s="32"/>
      <c r="E783" s="33"/>
      <c r="F783" s="34"/>
      <c r="G783" s="33"/>
      <c r="H783" s="34"/>
      <c r="I783" s="33"/>
      <c r="J783" s="34"/>
      <c r="K783" s="33"/>
      <c r="L783" s="34"/>
      <c r="M783" s="32"/>
      <c r="N783" s="1" t="s">
        <v>709</v>
      </c>
    </row>
    <row r="784" spans="1:51" ht="30" customHeight="1">
      <c r="A784" s="8" t="s">
        <v>708</v>
      </c>
      <c r="B784" s="8" t="s">
        <v>52</v>
      </c>
      <c r="C784" s="8" t="s">
        <v>255</v>
      </c>
      <c r="D784" s="9">
        <v>1</v>
      </c>
      <c r="E784" s="12">
        <f>단가대비표!O260</f>
        <v>750</v>
      </c>
      <c r="F784" s="13">
        <f>TRUNC(E784*D784,1)</f>
        <v>750</v>
      </c>
      <c r="G784" s="12">
        <f>단가대비표!P260</f>
        <v>0</v>
      </c>
      <c r="H784" s="13">
        <f>TRUNC(G784*D784,1)</f>
        <v>0</v>
      </c>
      <c r="I784" s="12">
        <f>단가대비표!V260</f>
        <v>0</v>
      </c>
      <c r="J784" s="13">
        <f>TRUNC(I784*D784,1)</f>
        <v>0</v>
      </c>
      <c r="K784" s="12">
        <f>TRUNC(E784+G784+I784,1)</f>
        <v>750</v>
      </c>
      <c r="L784" s="13">
        <f>TRUNC(F784+H784+J784,1)</f>
        <v>750</v>
      </c>
      <c r="M784" s="8" t="s">
        <v>52</v>
      </c>
      <c r="N784" s="2" t="s">
        <v>709</v>
      </c>
      <c r="O784" s="2" t="s">
        <v>2202</v>
      </c>
      <c r="P784" s="2" t="s">
        <v>63</v>
      </c>
      <c r="Q784" s="2" t="s">
        <v>63</v>
      </c>
      <c r="R784" s="2" t="s">
        <v>62</v>
      </c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2" t="s">
        <v>52</v>
      </c>
      <c r="AW784" s="2" t="s">
        <v>2203</v>
      </c>
      <c r="AX784" s="2" t="s">
        <v>52</v>
      </c>
      <c r="AY784" s="2" t="s">
        <v>52</v>
      </c>
    </row>
    <row r="785" spans="1:51" ht="30" customHeight="1">
      <c r="A785" s="8" t="s">
        <v>995</v>
      </c>
      <c r="B785" s="8" t="s">
        <v>52</v>
      </c>
      <c r="C785" s="8" t="s">
        <v>52</v>
      </c>
      <c r="D785" s="9"/>
      <c r="E785" s="12"/>
      <c r="F785" s="13">
        <f>TRUNC(SUMIF(N784:N784, N783, F784:F784),0)</f>
        <v>750</v>
      </c>
      <c r="G785" s="12"/>
      <c r="H785" s="13">
        <f>TRUNC(SUMIF(N784:N784, N783, H784:H784),0)</f>
        <v>0</v>
      </c>
      <c r="I785" s="12"/>
      <c r="J785" s="13">
        <f>TRUNC(SUMIF(N784:N784, N783, J784:J784),0)</f>
        <v>0</v>
      </c>
      <c r="K785" s="12"/>
      <c r="L785" s="13">
        <f>F785+H785+J785</f>
        <v>750</v>
      </c>
      <c r="M785" s="8" t="s">
        <v>52</v>
      </c>
      <c r="N785" s="2" t="s">
        <v>118</v>
      </c>
      <c r="O785" s="2" t="s">
        <v>118</v>
      </c>
      <c r="P785" s="2" t="s">
        <v>52</v>
      </c>
      <c r="Q785" s="2" t="s">
        <v>52</v>
      </c>
      <c r="R785" s="2" t="s">
        <v>52</v>
      </c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2" t="s">
        <v>52</v>
      </c>
      <c r="AW785" s="2" t="s">
        <v>52</v>
      </c>
      <c r="AX785" s="2" t="s">
        <v>52</v>
      </c>
      <c r="AY785" s="2" t="s">
        <v>52</v>
      </c>
    </row>
    <row r="786" spans="1:51" ht="30" customHeight="1">
      <c r="A786" s="9"/>
      <c r="B786" s="9"/>
      <c r="C786" s="9"/>
      <c r="D786" s="9"/>
      <c r="E786" s="12"/>
      <c r="F786" s="13"/>
      <c r="G786" s="12"/>
      <c r="H786" s="13"/>
      <c r="I786" s="12"/>
      <c r="J786" s="13"/>
      <c r="K786" s="12"/>
      <c r="L786" s="13"/>
      <c r="M786" s="9"/>
    </row>
    <row r="787" spans="1:51" ht="30" customHeight="1">
      <c r="A787" s="32" t="s">
        <v>2204</v>
      </c>
      <c r="B787" s="32"/>
      <c r="C787" s="32"/>
      <c r="D787" s="32"/>
      <c r="E787" s="33"/>
      <c r="F787" s="34"/>
      <c r="G787" s="33"/>
      <c r="H787" s="34"/>
      <c r="I787" s="33"/>
      <c r="J787" s="34"/>
      <c r="K787" s="33"/>
      <c r="L787" s="34"/>
      <c r="M787" s="32"/>
      <c r="N787" s="1" t="s">
        <v>715</v>
      </c>
    </row>
    <row r="788" spans="1:51" ht="30" customHeight="1">
      <c r="A788" s="8" t="s">
        <v>2206</v>
      </c>
      <c r="B788" s="8" t="s">
        <v>2207</v>
      </c>
      <c r="C788" s="8" t="s">
        <v>70</v>
      </c>
      <c r="D788" s="9">
        <v>1</v>
      </c>
      <c r="E788" s="12">
        <f>일위대가목록!E250</f>
        <v>126</v>
      </c>
      <c r="F788" s="13">
        <f>TRUNC(E788*D788,1)</f>
        <v>126</v>
      </c>
      <c r="G788" s="12">
        <f>일위대가목록!F250</f>
        <v>1970</v>
      </c>
      <c r="H788" s="13">
        <f>TRUNC(G788*D788,1)</f>
        <v>1970</v>
      </c>
      <c r="I788" s="12">
        <f>일위대가목록!G250</f>
        <v>0</v>
      </c>
      <c r="J788" s="13">
        <f>TRUNC(I788*D788,1)</f>
        <v>0</v>
      </c>
      <c r="K788" s="12">
        <f t="shared" ref="K788:L790" si="142">TRUNC(E788+G788+I788,1)</f>
        <v>2096</v>
      </c>
      <c r="L788" s="13">
        <f t="shared" si="142"/>
        <v>2096</v>
      </c>
      <c r="M788" s="8" t="s">
        <v>52</v>
      </c>
      <c r="N788" s="2" t="s">
        <v>715</v>
      </c>
      <c r="O788" s="2" t="s">
        <v>2208</v>
      </c>
      <c r="P788" s="2" t="s">
        <v>62</v>
      </c>
      <c r="Q788" s="2" t="s">
        <v>63</v>
      </c>
      <c r="R788" s="2" t="s">
        <v>63</v>
      </c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2" t="s">
        <v>52</v>
      </c>
      <c r="AW788" s="2" t="s">
        <v>2209</v>
      </c>
      <c r="AX788" s="2" t="s">
        <v>52</v>
      </c>
      <c r="AY788" s="2" t="s">
        <v>52</v>
      </c>
    </row>
    <row r="789" spans="1:51" ht="30" customHeight="1">
      <c r="A789" s="8" t="s">
        <v>2210</v>
      </c>
      <c r="B789" s="8" t="s">
        <v>52</v>
      </c>
      <c r="C789" s="8" t="s">
        <v>70</v>
      </c>
      <c r="D789" s="9">
        <v>1</v>
      </c>
      <c r="E789" s="12">
        <f>일위대가목록!E251</f>
        <v>1099</v>
      </c>
      <c r="F789" s="13">
        <f>TRUNC(E789*D789,1)</f>
        <v>1099</v>
      </c>
      <c r="G789" s="12">
        <f>일위대가목록!F251</f>
        <v>0</v>
      </c>
      <c r="H789" s="13">
        <f>TRUNC(G789*D789,1)</f>
        <v>0</v>
      </c>
      <c r="I789" s="12">
        <f>일위대가목록!G251</f>
        <v>0</v>
      </c>
      <c r="J789" s="13">
        <f>TRUNC(I789*D789,1)</f>
        <v>0</v>
      </c>
      <c r="K789" s="12">
        <f t="shared" si="142"/>
        <v>1099</v>
      </c>
      <c r="L789" s="13">
        <f t="shared" si="142"/>
        <v>1099</v>
      </c>
      <c r="M789" s="8" t="s">
        <v>52</v>
      </c>
      <c r="N789" s="2" t="s">
        <v>715</v>
      </c>
      <c r="O789" s="2" t="s">
        <v>2211</v>
      </c>
      <c r="P789" s="2" t="s">
        <v>62</v>
      </c>
      <c r="Q789" s="2" t="s">
        <v>63</v>
      </c>
      <c r="R789" s="2" t="s">
        <v>63</v>
      </c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2" t="s">
        <v>52</v>
      </c>
      <c r="AW789" s="2" t="s">
        <v>2212</v>
      </c>
      <c r="AX789" s="2" t="s">
        <v>52</v>
      </c>
      <c r="AY789" s="2" t="s">
        <v>52</v>
      </c>
    </row>
    <row r="790" spans="1:51" ht="30" customHeight="1">
      <c r="A790" s="8" t="s">
        <v>2213</v>
      </c>
      <c r="B790" s="8" t="s">
        <v>2214</v>
      </c>
      <c r="C790" s="8" t="s">
        <v>70</v>
      </c>
      <c r="D790" s="9">
        <v>1</v>
      </c>
      <c r="E790" s="12">
        <f>일위대가목록!E252</f>
        <v>0</v>
      </c>
      <c r="F790" s="13">
        <f>TRUNC(E790*D790,1)</f>
        <v>0</v>
      </c>
      <c r="G790" s="12">
        <f>일위대가목록!F252</f>
        <v>13741</v>
      </c>
      <c r="H790" s="13">
        <f>TRUNC(G790*D790,1)</f>
        <v>13741</v>
      </c>
      <c r="I790" s="12">
        <f>일위대가목록!G252</f>
        <v>0</v>
      </c>
      <c r="J790" s="13">
        <f>TRUNC(I790*D790,1)</f>
        <v>0</v>
      </c>
      <c r="K790" s="12">
        <f t="shared" si="142"/>
        <v>13741</v>
      </c>
      <c r="L790" s="13">
        <f t="shared" si="142"/>
        <v>13741</v>
      </c>
      <c r="M790" s="8" t="s">
        <v>52</v>
      </c>
      <c r="N790" s="2" t="s">
        <v>715</v>
      </c>
      <c r="O790" s="2" t="s">
        <v>2215</v>
      </c>
      <c r="P790" s="2" t="s">
        <v>62</v>
      </c>
      <c r="Q790" s="2" t="s">
        <v>63</v>
      </c>
      <c r="R790" s="2" t="s">
        <v>63</v>
      </c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2" t="s">
        <v>52</v>
      </c>
      <c r="AW790" s="2" t="s">
        <v>2216</v>
      </c>
      <c r="AX790" s="2" t="s">
        <v>52</v>
      </c>
      <c r="AY790" s="2" t="s">
        <v>52</v>
      </c>
    </row>
    <row r="791" spans="1:51" ht="30" customHeight="1">
      <c r="A791" s="8" t="s">
        <v>995</v>
      </c>
      <c r="B791" s="8" t="s">
        <v>52</v>
      </c>
      <c r="C791" s="8" t="s">
        <v>52</v>
      </c>
      <c r="D791" s="9"/>
      <c r="E791" s="12"/>
      <c r="F791" s="13">
        <f>TRUNC(SUMIF(N788:N790, N787, F788:F790),0)</f>
        <v>1225</v>
      </c>
      <c r="G791" s="12"/>
      <c r="H791" s="13">
        <f>TRUNC(SUMIF(N788:N790, N787, H788:H790),0)</f>
        <v>15711</v>
      </c>
      <c r="I791" s="12"/>
      <c r="J791" s="13">
        <f>TRUNC(SUMIF(N788:N790, N787, J788:J790),0)</f>
        <v>0</v>
      </c>
      <c r="K791" s="12"/>
      <c r="L791" s="13">
        <f>F791+H791+J791</f>
        <v>16936</v>
      </c>
      <c r="M791" s="8" t="s">
        <v>52</v>
      </c>
      <c r="N791" s="2" t="s">
        <v>118</v>
      </c>
      <c r="O791" s="2" t="s">
        <v>118</v>
      </c>
      <c r="P791" s="2" t="s">
        <v>52</v>
      </c>
      <c r="Q791" s="2" t="s">
        <v>52</v>
      </c>
      <c r="R791" s="2" t="s">
        <v>52</v>
      </c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2" t="s">
        <v>52</v>
      </c>
      <c r="AW791" s="2" t="s">
        <v>52</v>
      </c>
      <c r="AX791" s="2" t="s">
        <v>52</v>
      </c>
      <c r="AY791" s="2" t="s">
        <v>52</v>
      </c>
    </row>
    <row r="792" spans="1:51" ht="30" customHeight="1">
      <c r="A792" s="9"/>
      <c r="B792" s="9"/>
      <c r="C792" s="9"/>
      <c r="D792" s="9"/>
      <c r="E792" s="12"/>
      <c r="F792" s="13"/>
      <c r="G792" s="12"/>
      <c r="H792" s="13"/>
      <c r="I792" s="12"/>
      <c r="J792" s="13"/>
      <c r="K792" s="12"/>
      <c r="L792" s="13"/>
      <c r="M792" s="9"/>
    </row>
    <row r="793" spans="1:51" ht="30" customHeight="1">
      <c r="A793" s="32" t="s">
        <v>2217</v>
      </c>
      <c r="B793" s="32"/>
      <c r="C793" s="32"/>
      <c r="D793" s="32"/>
      <c r="E793" s="33"/>
      <c r="F793" s="34"/>
      <c r="G793" s="33"/>
      <c r="H793" s="34"/>
      <c r="I793" s="33"/>
      <c r="J793" s="34"/>
      <c r="K793" s="33"/>
      <c r="L793" s="34"/>
      <c r="M793" s="32"/>
      <c r="N793" s="1" t="s">
        <v>718</v>
      </c>
    </row>
    <row r="794" spans="1:51" ht="30" customHeight="1">
      <c r="A794" s="8" t="s">
        <v>2206</v>
      </c>
      <c r="B794" s="8" t="s">
        <v>2219</v>
      </c>
      <c r="C794" s="8" t="s">
        <v>70</v>
      </c>
      <c r="D794" s="9">
        <v>1</v>
      </c>
      <c r="E794" s="12">
        <f>일위대가목록!E253</f>
        <v>1478</v>
      </c>
      <c r="F794" s="13">
        <f>TRUNC(E794*D794,1)</f>
        <v>1478</v>
      </c>
      <c r="G794" s="12">
        <f>일위대가목록!F253</f>
        <v>7711</v>
      </c>
      <c r="H794" s="13">
        <f>TRUNC(G794*D794,1)</f>
        <v>7711</v>
      </c>
      <c r="I794" s="12">
        <f>일위대가목록!G253</f>
        <v>154</v>
      </c>
      <c r="J794" s="13">
        <f>TRUNC(I794*D794,1)</f>
        <v>154</v>
      </c>
      <c r="K794" s="12">
        <f t="shared" ref="K794:L796" si="143">TRUNC(E794+G794+I794,1)</f>
        <v>9343</v>
      </c>
      <c r="L794" s="13">
        <f t="shared" si="143"/>
        <v>9343</v>
      </c>
      <c r="M794" s="8" t="s">
        <v>52</v>
      </c>
      <c r="N794" s="2" t="s">
        <v>718</v>
      </c>
      <c r="O794" s="2" t="s">
        <v>2220</v>
      </c>
      <c r="P794" s="2" t="s">
        <v>62</v>
      </c>
      <c r="Q794" s="2" t="s">
        <v>63</v>
      </c>
      <c r="R794" s="2" t="s">
        <v>63</v>
      </c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2" t="s">
        <v>52</v>
      </c>
      <c r="AW794" s="2" t="s">
        <v>2221</v>
      </c>
      <c r="AX794" s="2" t="s">
        <v>52</v>
      </c>
      <c r="AY794" s="2" t="s">
        <v>52</v>
      </c>
    </row>
    <row r="795" spans="1:51" ht="30" customHeight="1">
      <c r="A795" s="8" t="s">
        <v>2210</v>
      </c>
      <c r="B795" s="8" t="s">
        <v>52</v>
      </c>
      <c r="C795" s="8" t="s">
        <v>70</v>
      </c>
      <c r="D795" s="9">
        <v>1</v>
      </c>
      <c r="E795" s="12">
        <f>일위대가목록!E251</f>
        <v>1099</v>
      </c>
      <c r="F795" s="13">
        <f>TRUNC(E795*D795,1)</f>
        <v>1099</v>
      </c>
      <c r="G795" s="12">
        <f>일위대가목록!F251</f>
        <v>0</v>
      </c>
      <c r="H795" s="13">
        <f>TRUNC(G795*D795,1)</f>
        <v>0</v>
      </c>
      <c r="I795" s="12">
        <f>일위대가목록!G251</f>
        <v>0</v>
      </c>
      <c r="J795" s="13">
        <f>TRUNC(I795*D795,1)</f>
        <v>0</v>
      </c>
      <c r="K795" s="12">
        <f t="shared" si="143"/>
        <v>1099</v>
      </c>
      <c r="L795" s="13">
        <f t="shared" si="143"/>
        <v>1099</v>
      </c>
      <c r="M795" s="8" t="s">
        <v>52</v>
      </c>
      <c r="N795" s="2" t="s">
        <v>718</v>
      </c>
      <c r="O795" s="2" t="s">
        <v>2211</v>
      </c>
      <c r="P795" s="2" t="s">
        <v>62</v>
      </c>
      <c r="Q795" s="2" t="s">
        <v>63</v>
      </c>
      <c r="R795" s="2" t="s">
        <v>63</v>
      </c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2" t="s">
        <v>52</v>
      </c>
      <c r="AW795" s="2" t="s">
        <v>2222</v>
      </c>
      <c r="AX795" s="2" t="s">
        <v>52</v>
      </c>
      <c r="AY795" s="2" t="s">
        <v>52</v>
      </c>
    </row>
    <row r="796" spans="1:51" ht="30" customHeight="1">
      <c r="A796" s="8" t="s">
        <v>2213</v>
      </c>
      <c r="B796" s="8" t="s">
        <v>2214</v>
      </c>
      <c r="C796" s="8" t="s">
        <v>70</v>
      </c>
      <c r="D796" s="9">
        <v>1</v>
      </c>
      <c r="E796" s="12">
        <f>일위대가목록!E252</f>
        <v>0</v>
      </c>
      <c r="F796" s="13">
        <f>TRUNC(E796*D796,1)</f>
        <v>0</v>
      </c>
      <c r="G796" s="12">
        <f>일위대가목록!F252</f>
        <v>13741</v>
      </c>
      <c r="H796" s="13">
        <f>TRUNC(G796*D796,1)</f>
        <v>13741</v>
      </c>
      <c r="I796" s="12">
        <f>일위대가목록!G252</f>
        <v>0</v>
      </c>
      <c r="J796" s="13">
        <f>TRUNC(I796*D796,1)</f>
        <v>0</v>
      </c>
      <c r="K796" s="12">
        <f t="shared" si="143"/>
        <v>13741</v>
      </c>
      <c r="L796" s="13">
        <f t="shared" si="143"/>
        <v>13741</v>
      </c>
      <c r="M796" s="8" t="s">
        <v>52</v>
      </c>
      <c r="N796" s="2" t="s">
        <v>718</v>
      </c>
      <c r="O796" s="2" t="s">
        <v>2215</v>
      </c>
      <c r="P796" s="2" t="s">
        <v>62</v>
      </c>
      <c r="Q796" s="2" t="s">
        <v>63</v>
      </c>
      <c r="R796" s="2" t="s">
        <v>63</v>
      </c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2" t="s">
        <v>52</v>
      </c>
      <c r="AW796" s="2" t="s">
        <v>2223</v>
      </c>
      <c r="AX796" s="2" t="s">
        <v>52</v>
      </c>
      <c r="AY796" s="2" t="s">
        <v>52</v>
      </c>
    </row>
    <row r="797" spans="1:51" ht="30" customHeight="1">
      <c r="A797" s="8" t="s">
        <v>995</v>
      </c>
      <c r="B797" s="8" t="s">
        <v>52</v>
      </c>
      <c r="C797" s="8" t="s">
        <v>52</v>
      </c>
      <c r="D797" s="9"/>
      <c r="E797" s="12"/>
      <c r="F797" s="13">
        <f>TRUNC(SUMIF(N794:N796, N793, F794:F796),0)</f>
        <v>2577</v>
      </c>
      <c r="G797" s="12"/>
      <c r="H797" s="13">
        <f>TRUNC(SUMIF(N794:N796, N793, H794:H796),0)</f>
        <v>21452</v>
      </c>
      <c r="I797" s="12"/>
      <c r="J797" s="13">
        <f>TRUNC(SUMIF(N794:N796, N793, J794:J796),0)</f>
        <v>154</v>
      </c>
      <c r="K797" s="12"/>
      <c r="L797" s="13">
        <f>F797+H797+J797</f>
        <v>24183</v>
      </c>
      <c r="M797" s="8" t="s">
        <v>52</v>
      </c>
      <c r="N797" s="2" t="s">
        <v>118</v>
      </c>
      <c r="O797" s="2" t="s">
        <v>118</v>
      </c>
      <c r="P797" s="2" t="s">
        <v>52</v>
      </c>
      <c r="Q797" s="2" t="s">
        <v>52</v>
      </c>
      <c r="R797" s="2" t="s">
        <v>52</v>
      </c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2" t="s">
        <v>52</v>
      </c>
      <c r="AW797" s="2" t="s">
        <v>52</v>
      </c>
      <c r="AX797" s="2" t="s">
        <v>52</v>
      </c>
      <c r="AY797" s="2" t="s">
        <v>52</v>
      </c>
    </row>
    <row r="798" spans="1:51" ht="30" customHeight="1">
      <c r="A798" s="9"/>
      <c r="B798" s="9"/>
      <c r="C798" s="9"/>
      <c r="D798" s="9"/>
      <c r="E798" s="12"/>
      <c r="F798" s="13"/>
      <c r="G798" s="12"/>
      <c r="H798" s="13"/>
      <c r="I798" s="12"/>
      <c r="J798" s="13"/>
      <c r="K798" s="12"/>
      <c r="L798" s="13"/>
      <c r="M798" s="9"/>
    </row>
    <row r="799" spans="1:51" ht="30" customHeight="1">
      <c r="A799" s="32" t="s">
        <v>2224</v>
      </c>
      <c r="B799" s="32"/>
      <c r="C799" s="32"/>
      <c r="D799" s="32"/>
      <c r="E799" s="33"/>
      <c r="F799" s="34"/>
      <c r="G799" s="33"/>
      <c r="H799" s="34"/>
      <c r="I799" s="33"/>
      <c r="J799" s="34"/>
      <c r="K799" s="33"/>
      <c r="L799" s="34"/>
      <c r="M799" s="32"/>
      <c r="N799" s="1" t="s">
        <v>722</v>
      </c>
    </row>
    <row r="800" spans="1:51" ht="30" customHeight="1">
      <c r="A800" s="8" t="s">
        <v>2206</v>
      </c>
      <c r="B800" s="8" t="s">
        <v>2207</v>
      </c>
      <c r="C800" s="8" t="s">
        <v>70</v>
      </c>
      <c r="D800" s="9">
        <v>1</v>
      </c>
      <c r="E800" s="12">
        <f>일위대가목록!E250</f>
        <v>126</v>
      </c>
      <c r="F800" s="13">
        <f>TRUNC(E800*D800,1)</f>
        <v>126</v>
      </c>
      <c r="G800" s="12">
        <f>일위대가목록!F250</f>
        <v>1970</v>
      </c>
      <c r="H800" s="13">
        <f>TRUNC(G800*D800,1)</f>
        <v>1970</v>
      </c>
      <c r="I800" s="12">
        <f>일위대가목록!G250</f>
        <v>0</v>
      </c>
      <c r="J800" s="13">
        <f>TRUNC(I800*D800,1)</f>
        <v>0</v>
      </c>
      <c r="K800" s="12">
        <f t="shared" ref="K800:L802" si="144">TRUNC(E800+G800+I800,1)</f>
        <v>2096</v>
      </c>
      <c r="L800" s="13">
        <f t="shared" si="144"/>
        <v>2096</v>
      </c>
      <c r="M800" s="8" t="s">
        <v>52</v>
      </c>
      <c r="N800" s="2" t="s">
        <v>722</v>
      </c>
      <c r="O800" s="2" t="s">
        <v>2208</v>
      </c>
      <c r="P800" s="2" t="s">
        <v>62</v>
      </c>
      <c r="Q800" s="2" t="s">
        <v>63</v>
      </c>
      <c r="R800" s="2" t="s">
        <v>63</v>
      </c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2" t="s">
        <v>52</v>
      </c>
      <c r="AW800" s="2" t="s">
        <v>2226</v>
      </c>
      <c r="AX800" s="2" t="s">
        <v>52</v>
      </c>
      <c r="AY800" s="2" t="s">
        <v>52</v>
      </c>
    </row>
    <row r="801" spans="1:51" ht="30" customHeight="1">
      <c r="A801" s="8" t="s">
        <v>2227</v>
      </c>
      <c r="B801" s="8" t="s">
        <v>2228</v>
      </c>
      <c r="C801" s="8" t="s">
        <v>70</v>
      </c>
      <c r="D801" s="9">
        <v>1</v>
      </c>
      <c r="E801" s="12">
        <f>일위대가목록!E254</f>
        <v>1060</v>
      </c>
      <c r="F801" s="13">
        <f>TRUNC(E801*D801,1)</f>
        <v>1060</v>
      </c>
      <c r="G801" s="12">
        <f>일위대가목록!F254</f>
        <v>0</v>
      </c>
      <c r="H801" s="13">
        <f>TRUNC(G801*D801,1)</f>
        <v>0</v>
      </c>
      <c r="I801" s="12">
        <f>일위대가목록!G254</f>
        <v>0</v>
      </c>
      <c r="J801" s="13">
        <f>TRUNC(I801*D801,1)</f>
        <v>0</v>
      </c>
      <c r="K801" s="12">
        <f t="shared" si="144"/>
        <v>1060</v>
      </c>
      <c r="L801" s="13">
        <f t="shared" si="144"/>
        <v>1060</v>
      </c>
      <c r="M801" s="8" t="s">
        <v>52</v>
      </c>
      <c r="N801" s="2" t="s">
        <v>722</v>
      </c>
      <c r="O801" s="2" t="s">
        <v>2229</v>
      </c>
      <c r="P801" s="2" t="s">
        <v>62</v>
      </c>
      <c r="Q801" s="2" t="s">
        <v>63</v>
      </c>
      <c r="R801" s="2" t="s">
        <v>63</v>
      </c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2" t="s">
        <v>52</v>
      </c>
      <c r="AW801" s="2" t="s">
        <v>2230</v>
      </c>
      <c r="AX801" s="2" t="s">
        <v>52</v>
      </c>
      <c r="AY801" s="2" t="s">
        <v>52</v>
      </c>
    </row>
    <row r="802" spans="1:51" ht="30" customHeight="1">
      <c r="A802" s="8" t="s">
        <v>2231</v>
      </c>
      <c r="B802" s="8" t="s">
        <v>2232</v>
      </c>
      <c r="C802" s="8" t="s">
        <v>70</v>
      </c>
      <c r="D802" s="9">
        <v>1</v>
      </c>
      <c r="E802" s="12">
        <f>일위대가목록!E255</f>
        <v>0</v>
      </c>
      <c r="F802" s="13">
        <f>TRUNC(E802*D802,1)</f>
        <v>0</v>
      </c>
      <c r="G802" s="12">
        <f>일위대가목록!F255</f>
        <v>7394</v>
      </c>
      <c r="H802" s="13">
        <f>TRUNC(G802*D802,1)</f>
        <v>7394</v>
      </c>
      <c r="I802" s="12">
        <f>일위대가목록!G255</f>
        <v>0</v>
      </c>
      <c r="J802" s="13">
        <f>TRUNC(I802*D802,1)</f>
        <v>0</v>
      </c>
      <c r="K802" s="12">
        <f t="shared" si="144"/>
        <v>7394</v>
      </c>
      <c r="L802" s="13">
        <f t="shared" si="144"/>
        <v>7394</v>
      </c>
      <c r="M802" s="8" t="s">
        <v>52</v>
      </c>
      <c r="N802" s="2" t="s">
        <v>722</v>
      </c>
      <c r="O802" s="2" t="s">
        <v>2233</v>
      </c>
      <c r="P802" s="2" t="s">
        <v>62</v>
      </c>
      <c r="Q802" s="2" t="s">
        <v>63</v>
      </c>
      <c r="R802" s="2" t="s">
        <v>63</v>
      </c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2" t="s">
        <v>52</v>
      </c>
      <c r="AW802" s="2" t="s">
        <v>2234</v>
      </c>
      <c r="AX802" s="2" t="s">
        <v>52</v>
      </c>
      <c r="AY802" s="2" t="s">
        <v>52</v>
      </c>
    </row>
    <row r="803" spans="1:51" ht="30" customHeight="1">
      <c r="A803" s="8" t="s">
        <v>995</v>
      </c>
      <c r="B803" s="8" t="s">
        <v>52</v>
      </c>
      <c r="C803" s="8" t="s">
        <v>52</v>
      </c>
      <c r="D803" s="9"/>
      <c r="E803" s="12"/>
      <c r="F803" s="13">
        <f>TRUNC(SUMIF(N800:N802, N799, F800:F802),0)</f>
        <v>1186</v>
      </c>
      <c r="G803" s="12"/>
      <c r="H803" s="13">
        <f>TRUNC(SUMIF(N800:N802, N799, H800:H802),0)</f>
        <v>9364</v>
      </c>
      <c r="I803" s="12"/>
      <c r="J803" s="13">
        <f>TRUNC(SUMIF(N800:N802, N799, J800:J802),0)</f>
        <v>0</v>
      </c>
      <c r="K803" s="12"/>
      <c r="L803" s="13">
        <f>F803+H803+J803</f>
        <v>10550</v>
      </c>
      <c r="M803" s="8" t="s">
        <v>52</v>
      </c>
      <c r="N803" s="2" t="s">
        <v>118</v>
      </c>
      <c r="O803" s="2" t="s">
        <v>118</v>
      </c>
      <c r="P803" s="2" t="s">
        <v>52</v>
      </c>
      <c r="Q803" s="2" t="s">
        <v>52</v>
      </c>
      <c r="R803" s="2" t="s">
        <v>52</v>
      </c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2" t="s">
        <v>52</v>
      </c>
      <c r="AW803" s="2" t="s">
        <v>52</v>
      </c>
      <c r="AX803" s="2" t="s">
        <v>52</v>
      </c>
      <c r="AY803" s="2" t="s">
        <v>52</v>
      </c>
    </row>
    <row r="804" spans="1:51" ht="30" customHeight="1">
      <c r="A804" s="9"/>
      <c r="B804" s="9"/>
      <c r="C804" s="9"/>
      <c r="D804" s="9"/>
      <c r="E804" s="12"/>
      <c r="F804" s="13"/>
      <c r="G804" s="12"/>
      <c r="H804" s="13"/>
      <c r="I804" s="12"/>
      <c r="J804" s="13"/>
      <c r="K804" s="12"/>
      <c r="L804" s="13"/>
      <c r="M804" s="9"/>
    </row>
    <row r="805" spans="1:51" ht="30" customHeight="1">
      <c r="A805" s="32" t="s">
        <v>2235</v>
      </c>
      <c r="B805" s="32"/>
      <c r="C805" s="32"/>
      <c r="D805" s="32"/>
      <c r="E805" s="33"/>
      <c r="F805" s="34"/>
      <c r="G805" s="33"/>
      <c r="H805" s="34"/>
      <c r="I805" s="33"/>
      <c r="J805" s="34"/>
      <c r="K805" s="33"/>
      <c r="L805" s="34"/>
      <c r="M805" s="32"/>
      <c r="N805" s="1" t="s">
        <v>725</v>
      </c>
    </row>
    <row r="806" spans="1:51" ht="30" customHeight="1">
      <c r="A806" s="8" t="s">
        <v>2237</v>
      </c>
      <c r="B806" s="8" t="s">
        <v>2238</v>
      </c>
      <c r="C806" s="8" t="s">
        <v>70</v>
      </c>
      <c r="D806" s="9">
        <v>1</v>
      </c>
      <c r="E806" s="12">
        <f>일위대가목록!E256</f>
        <v>57</v>
      </c>
      <c r="F806" s="13">
        <f>TRUNC(E806*D806,1)</f>
        <v>57</v>
      </c>
      <c r="G806" s="12">
        <f>일위대가목록!F256</f>
        <v>1970</v>
      </c>
      <c r="H806" s="13">
        <f>TRUNC(G806*D806,1)</f>
        <v>1970</v>
      </c>
      <c r="I806" s="12">
        <f>일위대가목록!G256</f>
        <v>0</v>
      </c>
      <c r="J806" s="13">
        <f>TRUNC(I806*D806,1)</f>
        <v>0</v>
      </c>
      <c r="K806" s="12">
        <f t="shared" ref="K806:L808" si="145">TRUNC(E806+G806+I806,1)</f>
        <v>2027</v>
      </c>
      <c r="L806" s="13">
        <f t="shared" si="145"/>
        <v>2027</v>
      </c>
      <c r="M806" s="8" t="s">
        <v>52</v>
      </c>
      <c r="N806" s="2" t="s">
        <v>725</v>
      </c>
      <c r="O806" s="2" t="s">
        <v>2239</v>
      </c>
      <c r="P806" s="2" t="s">
        <v>62</v>
      </c>
      <c r="Q806" s="2" t="s">
        <v>63</v>
      </c>
      <c r="R806" s="2" t="s">
        <v>63</v>
      </c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2" t="s">
        <v>52</v>
      </c>
      <c r="AW806" s="2" t="s">
        <v>2240</v>
      </c>
      <c r="AX806" s="2" t="s">
        <v>52</v>
      </c>
      <c r="AY806" s="2" t="s">
        <v>52</v>
      </c>
    </row>
    <row r="807" spans="1:51" ht="30" customHeight="1">
      <c r="A807" s="8" t="s">
        <v>2241</v>
      </c>
      <c r="B807" s="8" t="s">
        <v>2242</v>
      </c>
      <c r="C807" s="8" t="s">
        <v>70</v>
      </c>
      <c r="D807" s="9">
        <v>1</v>
      </c>
      <c r="E807" s="12">
        <f>일위대가목록!E257</f>
        <v>1165</v>
      </c>
      <c r="F807" s="13">
        <f>TRUNC(E807*D807,1)</f>
        <v>1165</v>
      </c>
      <c r="G807" s="12">
        <f>일위대가목록!F257</f>
        <v>0</v>
      </c>
      <c r="H807" s="13">
        <f>TRUNC(G807*D807,1)</f>
        <v>0</v>
      </c>
      <c r="I807" s="12">
        <f>일위대가목록!G257</f>
        <v>0</v>
      </c>
      <c r="J807" s="13">
        <f>TRUNC(I807*D807,1)</f>
        <v>0</v>
      </c>
      <c r="K807" s="12">
        <f t="shared" si="145"/>
        <v>1165</v>
      </c>
      <c r="L807" s="13">
        <f t="shared" si="145"/>
        <v>1165</v>
      </c>
      <c r="M807" s="8" t="s">
        <v>52</v>
      </c>
      <c r="N807" s="2" t="s">
        <v>725</v>
      </c>
      <c r="O807" s="2" t="s">
        <v>2243</v>
      </c>
      <c r="P807" s="2" t="s">
        <v>62</v>
      </c>
      <c r="Q807" s="2" t="s">
        <v>63</v>
      </c>
      <c r="R807" s="2" t="s">
        <v>63</v>
      </c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2" t="s">
        <v>52</v>
      </c>
      <c r="AW807" s="2" t="s">
        <v>2244</v>
      </c>
      <c r="AX807" s="2" t="s">
        <v>52</v>
      </c>
      <c r="AY807" s="2" t="s">
        <v>52</v>
      </c>
    </row>
    <row r="808" spans="1:51" ht="30" customHeight="1">
      <c r="A808" s="8" t="s">
        <v>2231</v>
      </c>
      <c r="B808" s="8" t="s">
        <v>2245</v>
      </c>
      <c r="C808" s="8" t="s">
        <v>70</v>
      </c>
      <c r="D808" s="9">
        <v>1</v>
      </c>
      <c r="E808" s="12">
        <f>일위대가목록!E258</f>
        <v>0</v>
      </c>
      <c r="F808" s="13">
        <f>TRUNC(E808*D808,1)</f>
        <v>0</v>
      </c>
      <c r="G808" s="12">
        <f>일위대가목록!F258</f>
        <v>4929</v>
      </c>
      <c r="H808" s="13">
        <f>TRUNC(G808*D808,1)</f>
        <v>4929</v>
      </c>
      <c r="I808" s="12">
        <f>일위대가목록!G258</f>
        <v>0</v>
      </c>
      <c r="J808" s="13">
        <f>TRUNC(I808*D808,1)</f>
        <v>0</v>
      </c>
      <c r="K808" s="12">
        <f t="shared" si="145"/>
        <v>4929</v>
      </c>
      <c r="L808" s="13">
        <f t="shared" si="145"/>
        <v>4929</v>
      </c>
      <c r="M808" s="8" t="s">
        <v>52</v>
      </c>
      <c r="N808" s="2" t="s">
        <v>725</v>
      </c>
      <c r="O808" s="2" t="s">
        <v>2246</v>
      </c>
      <c r="P808" s="2" t="s">
        <v>62</v>
      </c>
      <c r="Q808" s="2" t="s">
        <v>63</v>
      </c>
      <c r="R808" s="2" t="s">
        <v>63</v>
      </c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2" t="s">
        <v>52</v>
      </c>
      <c r="AW808" s="2" t="s">
        <v>2247</v>
      </c>
      <c r="AX808" s="2" t="s">
        <v>52</v>
      </c>
      <c r="AY808" s="2" t="s">
        <v>52</v>
      </c>
    </row>
    <row r="809" spans="1:51" ht="30" customHeight="1">
      <c r="A809" s="8" t="s">
        <v>995</v>
      </c>
      <c r="B809" s="8" t="s">
        <v>52</v>
      </c>
      <c r="C809" s="8" t="s">
        <v>52</v>
      </c>
      <c r="D809" s="9"/>
      <c r="E809" s="12"/>
      <c r="F809" s="13">
        <f>TRUNC(SUMIF(N806:N808, N805, F806:F808),0)</f>
        <v>1222</v>
      </c>
      <c r="G809" s="12"/>
      <c r="H809" s="13">
        <f>TRUNC(SUMIF(N806:N808, N805, H806:H808),0)</f>
        <v>6899</v>
      </c>
      <c r="I809" s="12"/>
      <c r="J809" s="13">
        <f>TRUNC(SUMIF(N806:N808, N805, J806:J808),0)</f>
        <v>0</v>
      </c>
      <c r="K809" s="12"/>
      <c r="L809" s="13">
        <f>F809+H809+J809</f>
        <v>8121</v>
      </c>
      <c r="M809" s="8" t="s">
        <v>52</v>
      </c>
      <c r="N809" s="2" t="s">
        <v>118</v>
      </c>
      <c r="O809" s="2" t="s">
        <v>118</v>
      </c>
      <c r="P809" s="2" t="s">
        <v>52</v>
      </c>
      <c r="Q809" s="2" t="s">
        <v>52</v>
      </c>
      <c r="R809" s="2" t="s">
        <v>52</v>
      </c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2" t="s">
        <v>52</v>
      </c>
      <c r="AW809" s="2" t="s">
        <v>52</v>
      </c>
      <c r="AX809" s="2" t="s">
        <v>52</v>
      </c>
      <c r="AY809" s="2" t="s">
        <v>52</v>
      </c>
    </row>
    <row r="810" spans="1:51" ht="30" customHeight="1">
      <c r="A810" s="9"/>
      <c r="B810" s="9"/>
      <c r="C810" s="9"/>
      <c r="D810" s="9"/>
      <c r="E810" s="12"/>
      <c r="F810" s="13"/>
      <c r="G810" s="12"/>
      <c r="H810" s="13"/>
      <c r="I810" s="12"/>
      <c r="J810" s="13"/>
      <c r="K810" s="12"/>
      <c r="L810" s="13"/>
      <c r="M810" s="9"/>
    </row>
    <row r="811" spans="1:51" ht="30" customHeight="1">
      <c r="A811" s="32" t="s">
        <v>2248</v>
      </c>
      <c r="B811" s="32"/>
      <c r="C811" s="32"/>
      <c r="D811" s="32"/>
      <c r="E811" s="33"/>
      <c r="F811" s="34"/>
      <c r="G811" s="33"/>
      <c r="H811" s="34"/>
      <c r="I811" s="33"/>
      <c r="J811" s="34"/>
      <c r="K811" s="33"/>
      <c r="L811" s="34"/>
      <c r="M811" s="32"/>
      <c r="N811" s="1" t="s">
        <v>728</v>
      </c>
    </row>
    <row r="812" spans="1:51" ht="30" customHeight="1">
      <c r="A812" s="8" t="s">
        <v>2237</v>
      </c>
      <c r="B812" s="8" t="s">
        <v>2219</v>
      </c>
      <c r="C812" s="8" t="s">
        <v>70</v>
      </c>
      <c r="D812" s="9">
        <v>1</v>
      </c>
      <c r="E812" s="12">
        <f>일위대가목록!E259</f>
        <v>849</v>
      </c>
      <c r="F812" s="13">
        <f>TRUNC(E812*D812,1)</f>
        <v>849</v>
      </c>
      <c r="G812" s="12">
        <f>일위대가목록!F259</f>
        <v>7711</v>
      </c>
      <c r="H812" s="13">
        <f>TRUNC(G812*D812,1)</f>
        <v>7711</v>
      </c>
      <c r="I812" s="12">
        <f>일위대가목록!G259</f>
        <v>154</v>
      </c>
      <c r="J812" s="13">
        <f>TRUNC(I812*D812,1)</f>
        <v>154</v>
      </c>
      <c r="K812" s="12">
        <f t="shared" ref="K812:L814" si="146">TRUNC(E812+G812+I812,1)</f>
        <v>8714</v>
      </c>
      <c r="L812" s="13">
        <f t="shared" si="146"/>
        <v>8714</v>
      </c>
      <c r="M812" s="8" t="s">
        <v>52</v>
      </c>
      <c r="N812" s="2" t="s">
        <v>728</v>
      </c>
      <c r="O812" s="2" t="s">
        <v>2250</v>
      </c>
      <c r="P812" s="2" t="s">
        <v>62</v>
      </c>
      <c r="Q812" s="2" t="s">
        <v>63</v>
      </c>
      <c r="R812" s="2" t="s">
        <v>63</v>
      </c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2" t="s">
        <v>52</v>
      </c>
      <c r="AW812" s="2" t="s">
        <v>2251</v>
      </c>
      <c r="AX812" s="2" t="s">
        <v>52</v>
      </c>
      <c r="AY812" s="2" t="s">
        <v>52</v>
      </c>
    </row>
    <row r="813" spans="1:51" ht="30" customHeight="1">
      <c r="A813" s="8" t="s">
        <v>2241</v>
      </c>
      <c r="B813" s="8" t="s">
        <v>2242</v>
      </c>
      <c r="C813" s="8" t="s">
        <v>70</v>
      </c>
      <c r="D813" s="9">
        <v>1</v>
      </c>
      <c r="E813" s="12">
        <f>일위대가목록!E257</f>
        <v>1165</v>
      </c>
      <c r="F813" s="13">
        <f>TRUNC(E813*D813,1)</f>
        <v>1165</v>
      </c>
      <c r="G813" s="12">
        <f>일위대가목록!F257</f>
        <v>0</v>
      </c>
      <c r="H813" s="13">
        <f>TRUNC(G813*D813,1)</f>
        <v>0</v>
      </c>
      <c r="I813" s="12">
        <f>일위대가목록!G257</f>
        <v>0</v>
      </c>
      <c r="J813" s="13">
        <f>TRUNC(I813*D813,1)</f>
        <v>0</v>
      </c>
      <c r="K813" s="12">
        <f t="shared" si="146"/>
        <v>1165</v>
      </c>
      <c r="L813" s="13">
        <f t="shared" si="146"/>
        <v>1165</v>
      </c>
      <c r="M813" s="8" t="s">
        <v>52</v>
      </c>
      <c r="N813" s="2" t="s">
        <v>728</v>
      </c>
      <c r="O813" s="2" t="s">
        <v>2243</v>
      </c>
      <c r="P813" s="2" t="s">
        <v>62</v>
      </c>
      <c r="Q813" s="2" t="s">
        <v>63</v>
      </c>
      <c r="R813" s="2" t="s">
        <v>63</v>
      </c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2" t="s">
        <v>52</v>
      </c>
      <c r="AW813" s="2" t="s">
        <v>2252</v>
      </c>
      <c r="AX813" s="2" t="s">
        <v>52</v>
      </c>
      <c r="AY813" s="2" t="s">
        <v>52</v>
      </c>
    </row>
    <row r="814" spans="1:51" ht="30" customHeight="1">
      <c r="A814" s="8" t="s">
        <v>2231</v>
      </c>
      <c r="B814" s="8" t="s">
        <v>2245</v>
      </c>
      <c r="C814" s="8" t="s">
        <v>70</v>
      </c>
      <c r="D814" s="9">
        <v>1</v>
      </c>
      <c r="E814" s="12">
        <f>일위대가목록!E258</f>
        <v>0</v>
      </c>
      <c r="F814" s="13">
        <f>TRUNC(E814*D814,1)</f>
        <v>0</v>
      </c>
      <c r="G814" s="12">
        <f>일위대가목록!F258</f>
        <v>4929</v>
      </c>
      <c r="H814" s="13">
        <f>TRUNC(G814*D814,1)</f>
        <v>4929</v>
      </c>
      <c r="I814" s="12">
        <f>일위대가목록!G258</f>
        <v>0</v>
      </c>
      <c r="J814" s="13">
        <f>TRUNC(I814*D814,1)</f>
        <v>0</v>
      </c>
      <c r="K814" s="12">
        <f t="shared" si="146"/>
        <v>4929</v>
      </c>
      <c r="L814" s="13">
        <f t="shared" si="146"/>
        <v>4929</v>
      </c>
      <c r="M814" s="8" t="s">
        <v>52</v>
      </c>
      <c r="N814" s="2" t="s">
        <v>728</v>
      </c>
      <c r="O814" s="2" t="s">
        <v>2246</v>
      </c>
      <c r="P814" s="2" t="s">
        <v>62</v>
      </c>
      <c r="Q814" s="2" t="s">
        <v>63</v>
      </c>
      <c r="R814" s="2" t="s">
        <v>63</v>
      </c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2" t="s">
        <v>52</v>
      </c>
      <c r="AW814" s="2" t="s">
        <v>2253</v>
      </c>
      <c r="AX814" s="2" t="s">
        <v>52</v>
      </c>
      <c r="AY814" s="2" t="s">
        <v>52</v>
      </c>
    </row>
    <row r="815" spans="1:51" ht="30" customHeight="1">
      <c r="A815" s="8" t="s">
        <v>995</v>
      </c>
      <c r="B815" s="8" t="s">
        <v>52</v>
      </c>
      <c r="C815" s="8" t="s">
        <v>52</v>
      </c>
      <c r="D815" s="9"/>
      <c r="E815" s="12"/>
      <c r="F815" s="13">
        <f>TRUNC(SUMIF(N812:N814, N811, F812:F814),0)</f>
        <v>2014</v>
      </c>
      <c r="G815" s="12"/>
      <c r="H815" s="13">
        <f>TRUNC(SUMIF(N812:N814, N811, H812:H814),0)</f>
        <v>12640</v>
      </c>
      <c r="I815" s="12"/>
      <c r="J815" s="13">
        <f>TRUNC(SUMIF(N812:N814, N811, J812:J814),0)</f>
        <v>154</v>
      </c>
      <c r="K815" s="12"/>
      <c r="L815" s="13">
        <f>F815+H815+J815</f>
        <v>14808</v>
      </c>
      <c r="M815" s="8" t="s">
        <v>52</v>
      </c>
      <c r="N815" s="2" t="s">
        <v>118</v>
      </c>
      <c r="O815" s="2" t="s">
        <v>118</v>
      </c>
      <c r="P815" s="2" t="s">
        <v>52</v>
      </c>
      <c r="Q815" s="2" t="s">
        <v>52</v>
      </c>
      <c r="R815" s="2" t="s">
        <v>52</v>
      </c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2" t="s">
        <v>52</v>
      </c>
      <c r="AW815" s="2" t="s">
        <v>52</v>
      </c>
      <c r="AX815" s="2" t="s">
        <v>52</v>
      </c>
      <c r="AY815" s="2" t="s">
        <v>52</v>
      </c>
    </row>
    <row r="816" spans="1:51" ht="30" customHeight="1">
      <c r="A816" s="9"/>
      <c r="B816" s="9"/>
      <c r="C816" s="9"/>
      <c r="D816" s="9"/>
      <c r="E816" s="12"/>
      <c r="F816" s="13"/>
      <c r="G816" s="12"/>
      <c r="H816" s="13"/>
      <c r="I816" s="12"/>
      <c r="J816" s="13"/>
      <c r="K816" s="12"/>
      <c r="L816" s="13"/>
      <c r="M816" s="9"/>
    </row>
    <row r="817" spans="1:51" ht="30" customHeight="1">
      <c r="A817" s="32" t="s">
        <v>2254</v>
      </c>
      <c r="B817" s="32"/>
      <c r="C817" s="32"/>
      <c r="D817" s="32"/>
      <c r="E817" s="33"/>
      <c r="F817" s="34"/>
      <c r="G817" s="33"/>
      <c r="H817" s="34"/>
      <c r="I817" s="33"/>
      <c r="J817" s="34"/>
      <c r="K817" s="33"/>
      <c r="L817" s="34"/>
      <c r="M817" s="32"/>
      <c r="N817" s="1" t="s">
        <v>732</v>
      </c>
    </row>
    <row r="818" spans="1:51" ht="30" customHeight="1">
      <c r="A818" s="8" t="s">
        <v>2206</v>
      </c>
      <c r="B818" s="8" t="s">
        <v>2207</v>
      </c>
      <c r="C818" s="8" t="s">
        <v>70</v>
      </c>
      <c r="D818" s="9">
        <v>1</v>
      </c>
      <c r="E818" s="12">
        <f>일위대가목록!E250</f>
        <v>126</v>
      </c>
      <c r="F818" s="13">
        <f>TRUNC(E818*D818,1)</f>
        <v>126</v>
      </c>
      <c r="G818" s="12">
        <f>일위대가목록!F250</f>
        <v>1970</v>
      </c>
      <c r="H818" s="13">
        <f>TRUNC(G818*D818,1)</f>
        <v>1970</v>
      </c>
      <c r="I818" s="12">
        <f>일위대가목록!G250</f>
        <v>0</v>
      </c>
      <c r="J818" s="13">
        <f>TRUNC(I818*D818,1)</f>
        <v>0</v>
      </c>
      <c r="K818" s="12">
        <f t="shared" ref="K818:L821" si="147">TRUNC(E818+G818+I818,1)</f>
        <v>2096</v>
      </c>
      <c r="L818" s="13">
        <f t="shared" si="147"/>
        <v>2096</v>
      </c>
      <c r="M818" s="8" t="s">
        <v>52</v>
      </c>
      <c r="N818" s="2" t="s">
        <v>732</v>
      </c>
      <c r="O818" s="2" t="s">
        <v>2208</v>
      </c>
      <c r="P818" s="2" t="s">
        <v>62</v>
      </c>
      <c r="Q818" s="2" t="s">
        <v>63</v>
      </c>
      <c r="R818" s="2" t="s">
        <v>63</v>
      </c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2" t="s">
        <v>52</v>
      </c>
      <c r="AW818" s="2" t="s">
        <v>2256</v>
      </c>
      <c r="AX818" s="2" t="s">
        <v>52</v>
      </c>
      <c r="AY818" s="2" t="s">
        <v>52</v>
      </c>
    </row>
    <row r="819" spans="1:51" ht="30" customHeight="1">
      <c r="A819" s="8" t="s">
        <v>2257</v>
      </c>
      <c r="B819" s="8" t="s">
        <v>52</v>
      </c>
      <c r="C819" s="8" t="s">
        <v>1156</v>
      </c>
      <c r="D819" s="9">
        <v>0.57299999999999995</v>
      </c>
      <c r="E819" s="12">
        <f>단가대비표!O252</f>
        <v>5488</v>
      </c>
      <c r="F819" s="13">
        <f>TRUNC(E819*D819,1)</f>
        <v>3144.6</v>
      </c>
      <c r="G819" s="12">
        <f>단가대비표!P252</f>
        <v>0</v>
      </c>
      <c r="H819" s="13">
        <f>TRUNC(G819*D819,1)</f>
        <v>0</v>
      </c>
      <c r="I819" s="12">
        <f>단가대비표!V252</f>
        <v>0</v>
      </c>
      <c r="J819" s="13">
        <f>TRUNC(I819*D819,1)</f>
        <v>0</v>
      </c>
      <c r="K819" s="12">
        <f t="shared" si="147"/>
        <v>5488</v>
      </c>
      <c r="L819" s="13">
        <f t="shared" si="147"/>
        <v>3144.6</v>
      </c>
      <c r="M819" s="8" t="s">
        <v>52</v>
      </c>
      <c r="N819" s="2" t="s">
        <v>732</v>
      </c>
      <c r="O819" s="2" t="s">
        <v>2258</v>
      </c>
      <c r="P819" s="2" t="s">
        <v>63</v>
      </c>
      <c r="Q819" s="2" t="s">
        <v>63</v>
      </c>
      <c r="R819" s="2" t="s">
        <v>62</v>
      </c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2" t="s">
        <v>52</v>
      </c>
      <c r="AW819" s="2" t="s">
        <v>2259</v>
      </c>
      <c r="AX819" s="2" t="s">
        <v>52</v>
      </c>
      <c r="AY819" s="2" t="s">
        <v>52</v>
      </c>
    </row>
    <row r="820" spans="1:51" ht="30" customHeight="1">
      <c r="A820" s="8" t="s">
        <v>2260</v>
      </c>
      <c r="B820" s="8" t="s">
        <v>52</v>
      </c>
      <c r="C820" s="8" t="s">
        <v>1156</v>
      </c>
      <c r="D820" s="9">
        <v>0.111</v>
      </c>
      <c r="E820" s="12">
        <f>단가대비표!O251</f>
        <v>3500</v>
      </c>
      <c r="F820" s="13">
        <f>TRUNC(E820*D820,1)</f>
        <v>388.5</v>
      </c>
      <c r="G820" s="12">
        <f>단가대비표!P251</f>
        <v>0</v>
      </c>
      <c r="H820" s="13">
        <f>TRUNC(G820*D820,1)</f>
        <v>0</v>
      </c>
      <c r="I820" s="12">
        <f>단가대비표!V251</f>
        <v>0</v>
      </c>
      <c r="J820" s="13">
        <f>TRUNC(I820*D820,1)</f>
        <v>0</v>
      </c>
      <c r="K820" s="12">
        <f t="shared" si="147"/>
        <v>3500</v>
      </c>
      <c r="L820" s="13">
        <f t="shared" si="147"/>
        <v>388.5</v>
      </c>
      <c r="M820" s="8" t="s">
        <v>52</v>
      </c>
      <c r="N820" s="2" t="s">
        <v>732</v>
      </c>
      <c r="O820" s="2" t="s">
        <v>2261</v>
      </c>
      <c r="P820" s="2" t="s">
        <v>63</v>
      </c>
      <c r="Q820" s="2" t="s">
        <v>63</v>
      </c>
      <c r="R820" s="2" t="s">
        <v>62</v>
      </c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2" t="s">
        <v>52</v>
      </c>
      <c r="AW820" s="2" t="s">
        <v>2262</v>
      </c>
      <c r="AX820" s="2" t="s">
        <v>52</v>
      </c>
      <c r="AY820" s="2" t="s">
        <v>52</v>
      </c>
    </row>
    <row r="821" spans="1:51" ht="30" customHeight="1">
      <c r="A821" s="8" t="s">
        <v>2263</v>
      </c>
      <c r="B821" s="8" t="s">
        <v>731</v>
      </c>
      <c r="C821" s="8" t="s">
        <v>70</v>
      </c>
      <c r="D821" s="9">
        <v>1</v>
      </c>
      <c r="E821" s="12">
        <f>일위대가목록!E260</f>
        <v>0</v>
      </c>
      <c r="F821" s="13">
        <f>TRUNC(E821*D821,1)</f>
        <v>0</v>
      </c>
      <c r="G821" s="12">
        <f>일위대가목록!F260</f>
        <v>11712</v>
      </c>
      <c r="H821" s="13">
        <f>TRUNC(G821*D821,1)</f>
        <v>11712</v>
      </c>
      <c r="I821" s="12">
        <f>일위대가목록!G260</f>
        <v>117</v>
      </c>
      <c r="J821" s="13">
        <f>TRUNC(I821*D821,1)</f>
        <v>117</v>
      </c>
      <c r="K821" s="12">
        <f t="shared" si="147"/>
        <v>11829</v>
      </c>
      <c r="L821" s="13">
        <f t="shared" si="147"/>
        <v>11829</v>
      </c>
      <c r="M821" s="8" t="s">
        <v>52</v>
      </c>
      <c r="N821" s="2" t="s">
        <v>732</v>
      </c>
      <c r="O821" s="2" t="s">
        <v>2264</v>
      </c>
      <c r="P821" s="2" t="s">
        <v>62</v>
      </c>
      <c r="Q821" s="2" t="s">
        <v>63</v>
      </c>
      <c r="R821" s="2" t="s">
        <v>63</v>
      </c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2" t="s">
        <v>52</v>
      </c>
      <c r="AW821" s="2" t="s">
        <v>2265</v>
      </c>
      <c r="AX821" s="2" t="s">
        <v>52</v>
      </c>
      <c r="AY821" s="2" t="s">
        <v>52</v>
      </c>
    </row>
    <row r="822" spans="1:51" ht="30" customHeight="1">
      <c r="A822" s="8" t="s">
        <v>995</v>
      </c>
      <c r="B822" s="8" t="s">
        <v>52</v>
      </c>
      <c r="C822" s="8" t="s">
        <v>52</v>
      </c>
      <c r="D822" s="9"/>
      <c r="E822" s="12"/>
      <c r="F822" s="13">
        <f>TRUNC(SUMIF(N818:N821, N817, F818:F821),0)</f>
        <v>3659</v>
      </c>
      <c r="G822" s="12"/>
      <c r="H822" s="13">
        <f>TRUNC(SUMIF(N818:N821, N817, H818:H821),0)</f>
        <v>13682</v>
      </c>
      <c r="I822" s="12"/>
      <c r="J822" s="13">
        <f>TRUNC(SUMIF(N818:N821, N817, J818:J821),0)</f>
        <v>117</v>
      </c>
      <c r="K822" s="12"/>
      <c r="L822" s="13">
        <f>F822+H822+J822</f>
        <v>17458</v>
      </c>
      <c r="M822" s="8" t="s">
        <v>52</v>
      </c>
      <c r="N822" s="2" t="s">
        <v>118</v>
      </c>
      <c r="O822" s="2" t="s">
        <v>118</v>
      </c>
      <c r="P822" s="2" t="s">
        <v>52</v>
      </c>
      <c r="Q822" s="2" t="s">
        <v>52</v>
      </c>
      <c r="R822" s="2" t="s">
        <v>52</v>
      </c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2" t="s">
        <v>52</v>
      </c>
      <c r="AW822" s="2" t="s">
        <v>52</v>
      </c>
      <c r="AX822" s="2" t="s">
        <v>52</v>
      </c>
      <c r="AY822" s="2" t="s">
        <v>52</v>
      </c>
    </row>
    <row r="823" spans="1:51" ht="30" customHeight="1">
      <c r="A823" s="9"/>
      <c r="B823" s="9"/>
      <c r="C823" s="9"/>
      <c r="D823" s="9"/>
      <c r="E823" s="12"/>
      <c r="F823" s="13"/>
      <c r="G823" s="12"/>
      <c r="H823" s="13"/>
      <c r="I823" s="12"/>
      <c r="J823" s="13"/>
      <c r="K823" s="12"/>
      <c r="L823" s="13"/>
      <c r="M823" s="9"/>
    </row>
    <row r="824" spans="1:51" ht="30" customHeight="1">
      <c r="A824" s="32" t="s">
        <v>2266</v>
      </c>
      <c r="B824" s="32"/>
      <c r="C824" s="32"/>
      <c r="D824" s="32"/>
      <c r="E824" s="33"/>
      <c r="F824" s="34"/>
      <c r="G824" s="33"/>
      <c r="H824" s="34"/>
      <c r="I824" s="33"/>
      <c r="J824" s="34"/>
      <c r="K824" s="33"/>
      <c r="L824" s="34"/>
      <c r="M824" s="32"/>
      <c r="N824" s="1" t="s">
        <v>735</v>
      </c>
    </row>
    <row r="825" spans="1:51" ht="30" customHeight="1">
      <c r="A825" s="8" t="s">
        <v>2206</v>
      </c>
      <c r="B825" s="8" t="s">
        <v>2268</v>
      </c>
      <c r="C825" s="8" t="s">
        <v>70</v>
      </c>
      <c r="D825" s="9">
        <v>1</v>
      </c>
      <c r="E825" s="12">
        <f>일위대가목록!E261</f>
        <v>126</v>
      </c>
      <c r="F825" s="13">
        <f>TRUNC(E825*D825,1)</f>
        <v>126</v>
      </c>
      <c r="G825" s="12">
        <f>일위대가목록!F261</f>
        <v>2364</v>
      </c>
      <c r="H825" s="13">
        <f>TRUNC(G825*D825,1)</f>
        <v>2364</v>
      </c>
      <c r="I825" s="12">
        <f>일위대가목록!G261</f>
        <v>0</v>
      </c>
      <c r="J825" s="13">
        <f>TRUNC(I825*D825,1)</f>
        <v>0</v>
      </c>
      <c r="K825" s="12">
        <f t="shared" ref="K825:L828" si="148">TRUNC(E825+G825+I825,1)</f>
        <v>2490</v>
      </c>
      <c r="L825" s="13">
        <f t="shared" si="148"/>
        <v>2490</v>
      </c>
      <c r="M825" s="8" t="s">
        <v>52</v>
      </c>
      <c r="N825" s="2" t="s">
        <v>735</v>
      </c>
      <c r="O825" s="2" t="s">
        <v>2269</v>
      </c>
      <c r="P825" s="2" t="s">
        <v>62</v>
      </c>
      <c r="Q825" s="2" t="s">
        <v>63</v>
      </c>
      <c r="R825" s="2" t="s">
        <v>63</v>
      </c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2" t="s">
        <v>52</v>
      </c>
      <c r="AW825" s="2" t="s">
        <v>2270</v>
      </c>
      <c r="AX825" s="2" t="s">
        <v>52</v>
      </c>
      <c r="AY825" s="2" t="s">
        <v>52</v>
      </c>
    </row>
    <row r="826" spans="1:51" ht="30" customHeight="1">
      <c r="A826" s="8" t="s">
        <v>2257</v>
      </c>
      <c r="B826" s="8" t="s">
        <v>52</v>
      </c>
      <c r="C826" s="8" t="s">
        <v>1156</v>
      </c>
      <c r="D826" s="9">
        <v>0.65800000000000003</v>
      </c>
      <c r="E826" s="12">
        <f>단가대비표!O252</f>
        <v>5488</v>
      </c>
      <c r="F826" s="13">
        <f>TRUNC(E826*D826,1)</f>
        <v>3611.1</v>
      </c>
      <c r="G826" s="12">
        <f>단가대비표!P252</f>
        <v>0</v>
      </c>
      <c r="H826" s="13">
        <f>TRUNC(G826*D826,1)</f>
        <v>0</v>
      </c>
      <c r="I826" s="12">
        <f>단가대비표!V252</f>
        <v>0</v>
      </c>
      <c r="J826" s="13">
        <f>TRUNC(I826*D826,1)</f>
        <v>0</v>
      </c>
      <c r="K826" s="12">
        <f t="shared" si="148"/>
        <v>5488</v>
      </c>
      <c r="L826" s="13">
        <f t="shared" si="148"/>
        <v>3611.1</v>
      </c>
      <c r="M826" s="8" t="s">
        <v>52</v>
      </c>
      <c r="N826" s="2" t="s">
        <v>735</v>
      </c>
      <c r="O826" s="2" t="s">
        <v>2258</v>
      </c>
      <c r="P826" s="2" t="s">
        <v>63</v>
      </c>
      <c r="Q826" s="2" t="s">
        <v>63</v>
      </c>
      <c r="R826" s="2" t="s">
        <v>62</v>
      </c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2" t="s">
        <v>52</v>
      </c>
      <c r="AW826" s="2" t="s">
        <v>2271</v>
      </c>
      <c r="AX826" s="2" t="s">
        <v>52</v>
      </c>
      <c r="AY826" s="2" t="s">
        <v>52</v>
      </c>
    </row>
    <row r="827" spans="1:51" ht="30" customHeight="1">
      <c r="A827" s="8" t="s">
        <v>2260</v>
      </c>
      <c r="B827" s="8" t="s">
        <v>52</v>
      </c>
      <c r="C827" s="8" t="s">
        <v>1156</v>
      </c>
      <c r="D827" s="9">
        <v>0.127</v>
      </c>
      <c r="E827" s="12">
        <f>단가대비표!O251</f>
        <v>3500</v>
      </c>
      <c r="F827" s="13">
        <f>TRUNC(E827*D827,1)</f>
        <v>444.5</v>
      </c>
      <c r="G827" s="12">
        <f>단가대비표!P251</f>
        <v>0</v>
      </c>
      <c r="H827" s="13">
        <f>TRUNC(G827*D827,1)</f>
        <v>0</v>
      </c>
      <c r="I827" s="12">
        <f>단가대비표!V251</f>
        <v>0</v>
      </c>
      <c r="J827" s="13">
        <f>TRUNC(I827*D827,1)</f>
        <v>0</v>
      </c>
      <c r="K827" s="12">
        <f t="shared" si="148"/>
        <v>3500</v>
      </c>
      <c r="L827" s="13">
        <f t="shared" si="148"/>
        <v>444.5</v>
      </c>
      <c r="M827" s="8" t="s">
        <v>52</v>
      </c>
      <c r="N827" s="2" t="s">
        <v>735</v>
      </c>
      <c r="O827" s="2" t="s">
        <v>2261</v>
      </c>
      <c r="P827" s="2" t="s">
        <v>63</v>
      </c>
      <c r="Q827" s="2" t="s">
        <v>63</v>
      </c>
      <c r="R827" s="2" t="s">
        <v>62</v>
      </c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2" t="s">
        <v>52</v>
      </c>
      <c r="AW827" s="2" t="s">
        <v>2272</v>
      </c>
      <c r="AX827" s="2" t="s">
        <v>52</v>
      </c>
      <c r="AY827" s="2" t="s">
        <v>52</v>
      </c>
    </row>
    <row r="828" spans="1:51" ht="30" customHeight="1">
      <c r="A828" s="8" t="s">
        <v>2263</v>
      </c>
      <c r="B828" s="8" t="s">
        <v>734</v>
      </c>
      <c r="C828" s="8" t="s">
        <v>70</v>
      </c>
      <c r="D828" s="9">
        <v>1</v>
      </c>
      <c r="E828" s="12">
        <f>일위대가목록!E262</f>
        <v>0</v>
      </c>
      <c r="F828" s="13">
        <f>TRUNC(E828*D828,1)</f>
        <v>0</v>
      </c>
      <c r="G828" s="12">
        <f>일위대가목록!F262</f>
        <v>14054</v>
      </c>
      <c r="H828" s="13">
        <f>TRUNC(G828*D828,1)</f>
        <v>14054</v>
      </c>
      <c r="I828" s="12">
        <f>일위대가목록!G262</f>
        <v>117</v>
      </c>
      <c r="J828" s="13">
        <f>TRUNC(I828*D828,1)</f>
        <v>117</v>
      </c>
      <c r="K828" s="12">
        <f t="shared" si="148"/>
        <v>14171</v>
      </c>
      <c r="L828" s="13">
        <f t="shared" si="148"/>
        <v>14171</v>
      </c>
      <c r="M828" s="8" t="s">
        <v>52</v>
      </c>
      <c r="N828" s="2" t="s">
        <v>735</v>
      </c>
      <c r="O828" s="2" t="s">
        <v>2273</v>
      </c>
      <c r="P828" s="2" t="s">
        <v>62</v>
      </c>
      <c r="Q828" s="2" t="s">
        <v>63</v>
      </c>
      <c r="R828" s="2" t="s">
        <v>63</v>
      </c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2" t="s">
        <v>52</v>
      </c>
      <c r="AW828" s="2" t="s">
        <v>2274</v>
      </c>
      <c r="AX828" s="2" t="s">
        <v>52</v>
      </c>
      <c r="AY828" s="2" t="s">
        <v>52</v>
      </c>
    </row>
    <row r="829" spans="1:51" ht="30" customHeight="1">
      <c r="A829" s="8" t="s">
        <v>995</v>
      </c>
      <c r="B829" s="8" t="s">
        <v>52</v>
      </c>
      <c r="C829" s="8" t="s">
        <v>52</v>
      </c>
      <c r="D829" s="9"/>
      <c r="E829" s="12"/>
      <c r="F829" s="13">
        <f>TRUNC(SUMIF(N825:N828, N824, F825:F828),0)</f>
        <v>4181</v>
      </c>
      <c r="G829" s="12"/>
      <c r="H829" s="13">
        <f>TRUNC(SUMIF(N825:N828, N824, H825:H828),0)</f>
        <v>16418</v>
      </c>
      <c r="I829" s="12"/>
      <c r="J829" s="13">
        <f>TRUNC(SUMIF(N825:N828, N824, J825:J828),0)</f>
        <v>117</v>
      </c>
      <c r="K829" s="12"/>
      <c r="L829" s="13">
        <f>F829+H829+J829</f>
        <v>20716</v>
      </c>
      <c r="M829" s="8" t="s">
        <v>52</v>
      </c>
      <c r="N829" s="2" t="s">
        <v>118</v>
      </c>
      <c r="O829" s="2" t="s">
        <v>118</v>
      </c>
      <c r="P829" s="2" t="s">
        <v>52</v>
      </c>
      <c r="Q829" s="2" t="s">
        <v>52</v>
      </c>
      <c r="R829" s="2" t="s">
        <v>52</v>
      </c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2" t="s">
        <v>52</v>
      </c>
      <c r="AW829" s="2" t="s">
        <v>52</v>
      </c>
      <c r="AX829" s="2" t="s">
        <v>52</v>
      </c>
      <c r="AY829" s="2" t="s">
        <v>52</v>
      </c>
    </row>
    <row r="830" spans="1:51" ht="30" customHeight="1">
      <c r="A830" s="9"/>
      <c r="B830" s="9"/>
      <c r="C830" s="9"/>
      <c r="D830" s="9"/>
      <c r="E830" s="12"/>
      <c r="F830" s="13"/>
      <c r="G830" s="12"/>
      <c r="H830" s="13"/>
      <c r="I830" s="12"/>
      <c r="J830" s="13"/>
      <c r="K830" s="12"/>
      <c r="L830" s="13"/>
      <c r="M830" s="9"/>
    </row>
    <row r="831" spans="1:51" ht="30" customHeight="1">
      <c r="A831" s="32" t="s">
        <v>2275</v>
      </c>
      <c r="B831" s="32"/>
      <c r="C831" s="32"/>
      <c r="D831" s="32"/>
      <c r="E831" s="33"/>
      <c r="F831" s="34"/>
      <c r="G831" s="33"/>
      <c r="H831" s="34"/>
      <c r="I831" s="33"/>
      <c r="J831" s="34"/>
      <c r="K831" s="33"/>
      <c r="L831" s="34"/>
      <c r="M831" s="32"/>
      <c r="N831" s="1" t="s">
        <v>739</v>
      </c>
    </row>
    <row r="832" spans="1:51" ht="30" customHeight="1">
      <c r="A832" s="8" t="s">
        <v>2206</v>
      </c>
      <c r="B832" s="8" t="s">
        <v>2207</v>
      </c>
      <c r="C832" s="8" t="s">
        <v>70</v>
      </c>
      <c r="D832" s="9">
        <v>1</v>
      </c>
      <c r="E832" s="12">
        <f>일위대가목록!E250</f>
        <v>126</v>
      </c>
      <c r="F832" s="13">
        <f>TRUNC(E832*D832,1)</f>
        <v>126</v>
      </c>
      <c r="G832" s="12">
        <f>일위대가목록!F250</f>
        <v>1970</v>
      </c>
      <c r="H832" s="13">
        <f>TRUNC(G832*D832,1)</f>
        <v>1970</v>
      </c>
      <c r="I832" s="12">
        <f>일위대가목록!G250</f>
        <v>0</v>
      </c>
      <c r="J832" s="13">
        <f>TRUNC(I832*D832,1)</f>
        <v>0</v>
      </c>
      <c r="K832" s="12">
        <f t="shared" ref="K832:L834" si="149">TRUNC(E832+G832+I832,1)</f>
        <v>2096</v>
      </c>
      <c r="L832" s="13">
        <f t="shared" si="149"/>
        <v>2096</v>
      </c>
      <c r="M832" s="8" t="s">
        <v>52</v>
      </c>
      <c r="N832" s="2" t="s">
        <v>739</v>
      </c>
      <c r="O832" s="2" t="s">
        <v>2208</v>
      </c>
      <c r="P832" s="2" t="s">
        <v>62</v>
      </c>
      <c r="Q832" s="2" t="s">
        <v>63</v>
      </c>
      <c r="R832" s="2" t="s">
        <v>63</v>
      </c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2" t="s">
        <v>52</v>
      </c>
      <c r="AW832" s="2" t="s">
        <v>2277</v>
      </c>
      <c r="AX832" s="2" t="s">
        <v>52</v>
      </c>
      <c r="AY832" s="2" t="s">
        <v>52</v>
      </c>
    </row>
    <row r="833" spans="1:51" ht="30" customHeight="1">
      <c r="A833" s="8" t="s">
        <v>2278</v>
      </c>
      <c r="B833" s="8" t="s">
        <v>2279</v>
      </c>
      <c r="C833" s="8" t="s">
        <v>70</v>
      </c>
      <c r="D833" s="9">
        <v>1</v>
      </c>
      <c r="E833" s="12">
        <f>일위대가목록!E263</f>
        <v>1195</v>
      </c>
      <c r="F833" s="13">
        <f>TRUNC(E833*D833,1)</f>
        <v>1195</v>
      </c>
      <c r="G833" s="12">
        <f>일위대가목록!F263</f>
        <v>0</v>
      </c>
      <c r="H833" s="13">
        <f>TRUNC(G833*D833,1)</f>
        <v>0</v>
      </c>
      <c r="I833" s="12">
        <f>일위대가목록!G263</f>
        <v>0</v>
      </c>
      <c r="J833" s="13">
        <f>TRUNC(I833*D833,1)</f>
        <v>0</v>
      </c>
      <c r="K833" s="12">
        <f t="shared" si="149"/>
        <v>1195</v>
      </c>
      <c r="L833" s="13">
        <f t="shared" si="149"/>
        <v>1195</v>
      </c>
      <c r="M833" s="8" t="s">
        <v>52</v>
      </c>
      <c r="N833" s="2" t="s">
        <v>739</v>
      </c>
      <c r="O833" s="2" t="s">
        <v>2280</v>
      </c>
      <c r="P833" s="2" t="s">
        <v>62</v>
      </c>
      <c r="Q833" s="2" t="s">
        <v>63</v>
      </c>
      <c r="R833" s="2" t="s">
        <v>63</v>
      </c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2" t="s">
        <v>52</v>
      </c>
      <c r="AW833" s="2" t="s">
        <v>2281</v>
      </c>
      <c r="AX833" s="2" t="s">
        <v>52</v>
      </c>
      <c r="AY833" s="2" t="s">
        <v>52</v>
      </c>
    </row>
    <row r="834" spans="1:51" ht="30" customHeight="1">
      <c r="A834" s="8" t="s">
        <v>2282</v>
      </c>
      <c r="B834" s="8" t="s">
        <v>2279</v>
      </c>
      <c r="C834" s="8" t="s">
        <v>70</v>
      </c>
      <c r="D834" s="9">
        <v>1</v>
      </c>
      <c r="E834" s="12">
        <f>일위대가목록!E264</f>
        <v>0</v>
      </c>
      <c r="F834" s="13">
        <f>TRUNC(E834*D834,1)</f>
        <v>0</v>
      </c>
      <c r="G834" s="12">
        <f>일위대가목록!F264</f>
        <v>6597</v>
      </c>
      <c r="H834" s="13">
        <f>TRUNC(G834*D834,1)</f>
        <v>6597</v>
      </c>
      <c r="I834" s="12">
        <f>일위대가목록!G264</f>
        <v>0</v>
      </c>
      <c r="J834" s="13">
        <f>TRUNC(I834*D834,1)</f>
        <v>0</v>
      </c>
      <c r="K834" s="12">
        <f t="shared" si="149"/>
        <v>6597</v>
      </c>
      <c r="L834" s="13">
        <f t="shared" si="149"/>
        <v>6597</v>
      </c>
      <c r="M834" s="8" t="s">
        <v>52</v>
      </c>
      <c r="N834" s="2" t="s">
        <v>739</v>
      </c>
      <c r="O834" s="2" t="s">
        <v>2283</v>
      </c>
      <c r="P834" s="2" t="s">
        <v>62</v>
      </c>
      <c r="Q834" s="2" t="s">
        <v>63</v>
      </c>
      <c r="R834" s="2" t="s">
        <v>63</v>
      </c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2" t="s">
        <v>52</v>
      </c>
      <c r="AW834" s="2" t="s">
        <v>2284</v>
      </c>
      <c r="AX834" s="2" t="s">
        <v>52</v>
      </c>
      <c r="AY834" s="2" t="s">
        <v>52</v>
      </c>
    </row>
    <row r="835" spans="1:51" ht="30" customHeight="1">
      <c r="A835" s="8" t="s">
        <v>995</v>
      </c>
      <c r="B835" s="8" t="s">
        <v>52</v>
      </c>
      <c r="C835" s="8" t="s">
        <v>52</v>
      </c>
      <c r="D835" s="9"/>
      <c r="E835" s="12"/>
      <c r="F835" s="13">
        <f>TRUNC(SUMIF(N832:N834, N831, F832:F834),0)</f>
        <v>1321</v>
      </c>
      <c r="G835" s="12"/>
      <c r="H835" s="13">
        <f>TRUNC(SUMIF(N832:N834, N831, H832:H834),0)</f>
        <v>8567</v>
      </c>
      <c r="I835" s="12"/>
      <c r="J835" s="13">
        <f>TRUNC(SUMIF(N832:N834, N831, J832:J834),0)</f>
        <v>0</v>
      </c>
      <c r="K835" s="12"/>
      <c r="L835" s="13">
        <f>F835+H835+J835</f>
        <v>9888</v>
      </c>
      <c r="M835" s="8" t="s">
        <v>52</v>
      </c>
      <c r="N835" s="2" t="s">
        <v>118</v>
      </c>
      <c r="O835" s="2" t="s">
        <v>118</v>
      </c>
      <c r="P835" s="2" t="s">
        <v>52</v>
      </c>
      <c r="Q835" s="2" t="s">
        <v>52</v>
      </c>
      <c r="R835" s="2" t="s">
        <v>52</v>
      </c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2" t="s">
        <v>52</v>
      </c>
      <c r="AW835" s="2" t="s">
        <v>52</v>
      </c>
      <c r="AX835" s="2" t="s">
        <v>52</v>
      </c>
      <c r="AY835" s="2" t="s">
        <v>52</v>
      </c>
    </row>
    <row r="836" spans="1:51" ht="30" customHeight="1">
      <c r="A836" s="9"/>
      <c r="B836" s="9"/>
      <c r="C836" s="9"/>
      <c r="D836" s="9"/>
      <c r="E836" s="12"/>
      <c r="F836" s="13"/>
      <c r="G836" s="12"/>
      <c r="H836" s="13"/>
      <c r="I836" s="12"/>
      <c r="J836" s="13"/>
      <c r="K836" s="12"/>
      <c r="L836" s="13"/>
      <c r="M836" s="9"/>
    </row>
    <row r="837" spans="1:51" ht="30" customHeight="1">
      <c r="A837" s="32" t="s">
        <v>2285</v>
      </c>
      <c r="B837" s="32"/>
      <c r="C837" s="32"/>
      <c r="D837" s="32"/>
      <c r="E837" s="33"/>
      <c r="F837" s="34"/>
      <c r="G837" s="33"/>
      <c r="H837" s="34"/>
      <c r="I837" s="33"/>
      <c r="J837" s="34"/>
      <c r="K837" s="33"/>
      <c r="L837" s="34"/>
      <c r="M837" s="32"/>
      <c r="N837" s="1" t="s">
        <v>742</v>
      </c>
    </row>
    <row r="838" spans="1:51" ht="30" customHeight="1">
      <c r="A838" s="8" t="s">
        <v>2206</v>
      </c>
      <c r="B838" s="8" t="s">
        <v>2219</v>
      </c>
      <c r="C838" s="8" t="s">
        <v>70</v>
      </c>
      <c r="D838" s="9">
        <v>1</v>
      </c>
      <c r="E838" s="12">
        <f>일위대가목록!E253</f>
        <v>1478</v>
      </c>
      <c r="F838" s="13">
        <f>TRUNC(E838*D838,1)</f>
        <v>1478</v>
      </c>
      <c r="G838" s="12">
        <f>일위대가목록!F253</f>
        <v>7711</v>
      </c>
      <c r="H838" s="13">
        <f>TRUNC(G838*D838,1)</f>
        <v>7711</v>
      </c>
      <c r="I838" s="12">
        <f>일위대가목록!G253</f>
        <v>154</v>
      </c>
      <c r="J838" s="13">
        <f>TRUNC(I838*D838,1)</f>
        <v>154</v>
      </c>
      <c r="K838" s="12">
        <f t="shared" ref="K838:L840" si="150">TRUNC(E838+G838+I838,1)</f>
        <v>9343</v>
      </c>
      <c r="L838" s="13">
        <f t="shared" si="150"/>
        <v>9343</v>
      </c>
      <c r="M838" s="8" t="s">
        <v>52</v>
      </c>
      <c r="N838" s="2" t="s">
        <v>742</v>
      </c>
      <c r="O838" s="2" t="s">
        <v>2220</v>
      </c>
      <c r="P838" s="2" t="s">
        <v>62</v>
      </c>
      <c r="Q838" s="2" t="s">
        <v>63</v>
      </c>
      <c r="R838" s="2" t="s">
        <v>63</v>
      </c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2" t="s">
        <v>52</v>
      </c>
      <c r="AW838" s="2" t="s">
        <v>2287</v>
      </c>
      <c r="AX838" s="2" t="s">
        <v>52</v>
      </c>
      <c r="AY838" s="2" t="s">
        <v>52</v>
      </c>
    </row>
    <row r="839" spans="1:51" ht="30" customHeight="1">
      <c r="A839" s="8" t="s">
        <v>2278</v>
      </c>
      <c r="B839" s="8" t="s">
        <v>2279</v>
      </c>
      <c r="C839" s="8" t="s">
        <v>70</v>
      </c>
      <c r="D839" s="9">
        <v>1</v>
      </c>
      <c r="E839" s="12">
        <f>일위대가목록!E263</f>
        <v>1195</v>
      </c>
      <c r="F839" s="13">
        <f>TRUNC(E839*D839,1)</f>
        <v>1195</v>
      </c>
      <c r="G839" s="12">
        <f>일위대가목록!F263</f>
        <v>0</v>
      </c>
      <c r="H839" s="13">
        <f>TRUNC(G839*D839,1)</f>
        <v>0</v>
      </c>
      <c r="I839" s="12">
        <f>일위대가목록!G263</f>
        <v>0</v>
      </c>
      <c r="J839" s="13">
        <f>TRUNC(I839*D839,1)</f>
        <v>0</v>
      </c>
      <c r="K839" s="12">
        <f t="shared" si="150"/>
        <v>1195</v>
      </c>
      <c r="L839" s="13">
        <f t="shared" si="150"/>
        <v>1195</v>
      </c>
      <c r="M839" s="8" t="s">
        <v>52</v>
      </c>
      <c r="N839" s="2" t="s">
        <v>742</v>
      </c>
      <c r="O839" s="2" t="s">
        <v>2280</v>
      </c>
      <c r="P839" s="2" t="s">
        <v>62</v>
      </c>
      <c r="Q839" s="2" t="s">
        <v>63</v>
      </c>
      <c r="R839" s="2" t="s">
        <v>63</v>
      </c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2" t="s">
        <v>52</v>
      </c>
      <c r="AW839" s="2" t="s">
        <v>2288</v>
      </c>
      <c r="AX839" s="2" t="s">
        <v>52</v>
      </c>
      <c r="AY839" s="2" t="s">
        <v>52</v>
      </c>
    </row>
    <row r="840" spans="1:51" ht="30" customHeight="1">
      <c r="A840" s="8" t="s">
        <v>2282</v>
      </c>
      <c r="B840" s="8" t="s">
        <v>2279</v>
      </c>
      <c r="C840" s="8" t="s">
        <v>70</v>
      </c>
      <c r="D840" s="9">
        <v>1</v>
      </c>
      <c r="E840" s="12">
        <f>일위대가목록!E264</f>
        <v>0</v>
      </c>
      <c r="F840" s="13">
        <f>TRUNC(E840*D840,1)</f>
        <v>0</v>
      </c>
      <c r="G840" s="12">
        <f>일위대가목록!F264</f>
        <v>6597</v>
      </c>
      <c r="H840" s="13">
        <f>TRUNC(G840*D840,1)</f>
        <v>6597</v>
      </c>
      <c r="I840" s="12">
        <f>일위대가목록!G264</f>
        <v>0</v>
      </c>
      <c r="J840" s="13">
        <f>TRUNC(I840*D840,1)</f>
        <v>0</v>
      </c>
      <c r="K840" s="12">
        <f t="shared" si="150"/>
        <v>6597</v>
      </c>
      <c r="L840" s="13">
        <f t="shared" si="150"/>
        <v>6597</v>
      </c>
      <c r="M840" s="8" t="s">
        <v>52</v>
      </c>
      <c r="N840" s="2" t="s">
        <v>742</v>
      </c>
      <c r="O840" s="2" t="s">
        <v>2283</v>
      </c>
      <c r="P840" s="2" t="s">
        <v>62</v>
      </c>
      <c r="Q840" s="2" t="s">
        <v>63</v>
      </c>
      <c r="R840" s="2" t="s">
        <v>63</v>
      </c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2" t="s">
        <v>52</v>
      </c>
      <c r="AW840" s="2" t="s">
        <v>2289</v>
      </c>
      <c r="AX840" s="2" t="s">
        <v>52</v>
      </c>
      <c r="AY840" s="2" t="s">
        <v>52</v>
      </c>
    </row>
    <row r="841" spans="1:51" ht="30" customHeight="1">
      <c r="A841" s="8" t="s">
        <v>995</v>
      </c>
      <c r="B841" s="8" t="s">
        <v>52</v>
      </c>
      <c r="C841" s="8" t="s">
        <v>52</v>
      </c>
      <c r="D841" s="9"/>
      <c r="E841" s="12"/>
      <c r="F841" s="13">
        <f>TRUNC(SUMIF(N838:N840, N837, F838:F840),0)</f>
        <v>2673</v>
      </c>
      <c r="G841" s="12"/>
      <c r="H841" s="13">
        <f>TRUNC(SUMIF(N838:N840, N837, H838:H840),0)</f>
        <v>14308</v>
      </c>
      <c r="I841" s="12"/>
      <c r="J841" s="13">
        <f>TRUNC(SUMIF(N838:N840, N837, J838:J840),0)</f>
        <v>154</v>
      </c>
      <c r="K841" s="12"/>
      <c r="L841" s="13">
        <f>F841+H841+J841</f>
        <v>17135</v>
      </c>
      <c r="M841" s="8" t="s">
        <v>52</v>
      </c>
      <c r="N841" s="2" t="s">
        <v>118</v>
      </c>
      <c r="O841" s="2" t="s">
        <v>118</v>
      </c>
      <c r="P841" s="2" t="s">
        <v>52</v>
      </c>
      <c r="Q841" s="2" t="s">
        <v>52</v>
      </c>
      <c r="R841" s="2" t="s">
        <v>52</v>
      </c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2" t="s">
        <v>52</v>
      </c>
      <c r="AW841" s="2" t="s">
        <v>52</v>
      </c>
      <c r="AX841" s="2" t="s">
        <v>52</v>
      </c>
      <c r="AY841" s="2" t="s">
        <v>52</v>
      </c>
    </row>
    <row r="842" spans="1:51" ht="30" customHeight="1">
      <c r="A842" s="9"/>
      <c r="B842" s="9"/>
      <c r="C842" s="9"/>
      <c r="D842" s="9"/>
      <c r="E842" s="12"/>
      <c r="F842" s="13"/>
      <c r="G842" s="12"/>
      <c r="H842" s="13"/>
      <c r="I842" s="12"/>
      <c r="J842" s="13"/>
      <c r="K842" s="12"/>
      <c r="L842" s="13"/>
      <c r="M842" s="9"/>
    </row>
    <row r="843" spans="1:51" ht="30" customHeight="1">
      <c r="A843" s="32" t="s">
        <v>2290</v>
      </c>
      <c r="B843" s="32"/>
      <c r="C843" s="32"/>
      <c r="D843" s="32"/>
      <c r="E843" s="33"/>
      <c r="F843" s="34"/>
      <c r="G843" s="33"/>
      <c r="H843" s="34"/>
      <c r="I843" s="33"/>
      <c r="J843" s="34"/>
      <c r="K843" s="33"/>
      <c r="L843" s="34"/>
      <c r="M843" s="32"/>
      <c r="N843" s="1" t="s">
        <v>745</v>
      </c>
    </row>
    <row r="844" spans="1:51" ht="30" customHeight="1">
      <c r="A844" s="8" t="s">
        <v>2292</v>
      </c>
      <c r="B844" s="8" t="s">
        <v>2293</v>
      </c>
      <c r="C844" s="8" t="s">
        <v>70</v>
      </c>
      <c r="D844" s="9">
        <v>1</v>
      </c>
      <c r="E844" s="12">
        <f>일위대가목록!E265</f>
        <v>3477</v>
      </c>
      <c r="F844" s="13">
        <f>TRUNC(E844*D844,1)</f>
        <v>3477</v>
      </c>
      <c r="G844" s="12">
        <f>일위대가목록!F265</f>
        <v>7586</v>
      </c>
      <c r="H844" s="13">
        <f>TRUNC(G844*D844,1)</f>
        <v>7586</v>
      </c>
      <c r="I844" s="12">
        <f>일위대가목록!G265</f>
        <v>650</v>
      </c>
      <c r="J844" s="13">
        <f>TRUNC(I844*D844,1)</f>
        <v>650</v>
      </c>
      <c r="K844" s="12">
        <f>TRUNC(E844+G844+I844,1)</f>
        <v>11713</v>
      </c>
      <c r="L844" s="13">
        <f>TRUNC(F844+H844+J844,1)</f>
        <v>11713</v>
      </c>
      <c r="M844" s="8" t="s">
        <v>52</v>
      </c>
      <c r="N844" s="2" t="s">
        <v>745</v>
      </c>
      <c r="O844" s="2" t="s">
        <v>2294</v>
      </c>
      <c r="P844" s="2" t="s">
        <v>62</v>
      </c>
      <c r="Q844" s="2" t="s">
        <v>63</v>
      </c>
      <c r="R844" s="2" t="s">
        <v>63</v>
      </c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2" t="s">
        <v>52</v>
      </c>
      <c r="AW844" s="2" t="s">
        <v>2295</v>
      </c>
      <c r="AX844" s="2" t="s">
        <v>52</v>
      </c>
      <c r="AY844" s="2" t="s">
        <v>52</v>
      </c>
    </row>
    <row r="845" spans="1:51" ht="30" customHeight="1">
      <c r="A845" s="8" t="s">
        <v>995</v>
      </c>
      <c r="B845" s="8" t="s">
        <v>52</v>
      </c>
      <c r="C845" s="8" t="s">
        <v>52</v>
      </c>
      <c r="D845" s="9"/>
      <c r="E845" s="12"/>
      <c r="F845" s="13">
        <f>TRUNC(SUMIF(N844:N844, N843, F844:F844),0)</f>
        <v>3477</v>
      </c>
      <c r="G845" s="12"/>
      <c r="H845" s="13">
        <f>TRUNC(SUMIF(N844:N844, N843, H844:H844),0)</f>
        <v>7586</v>
      </c>
      <c r="I845" s="12"/>
      <c r="J845" s="13">
        <f>TRUNC(SUMIF(N844:N844, N843, J844:J844),0)</f>
        <v>650</v>
      </c>
      <c r="K845" s="12"/>
      <c r="L845" s="13">
        <f>F845+H845+J845</f>
        <v>11713</v>
      </c>
      <c r="M845" s="8" t="s">
        <v>52</v>
      </c>
      <c r="N845" s="2" t="s">
        <v>118</v>
      </c>
      <c r="O845" s="2" t="s">
        <v>118</v>
      </c>
      <c r="P845" s="2" t="s">
        <v>52</v>
      </c>
      <c r="Q845" s="2" t="s">
        <v>52</v>
      </c>
      <c r="R845" s="2" t="s">
        <v>52</v>
      </c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2" t="s">
        <v>52</v>
      </c>
      <c r="AW845" s="2" t="s">
        <v>52</v>
      </c>
      <c r="AX845" s="2" t="s">
        <v>52</v>
      </c>
      <c r="AY845" s="2" t="s">
        <v>52</v>
      </c>
    </row>
    <row r="846" spans="1:51" ht="30" customHeight="1">
      <c r="A846" s="9"/>
      <c r="B846" s="9"/>
      <c r="C846" s="9"/>
      <c r="D846" s="9"/>
      <c r="E846" s="12"/>
      <c r="F846" s="13"/>
      <c r="G846" s="12"/>
      <c r="H846" s="13"/>
      <c r="I846" s="12"/>
      <c r="J846" s="13"/>
      <c r="K846" s="12"/>
      <c r="L846" s="13"/>
      <c r="M846" s="9"/>
    </row>
    <row r="847" spans="1:51" ht="30" customHeight="1">
      <c r="A847" s="32" t="s">
        <v>2296</v>
      </c>
      <c r="B847" s="32"/>
      <c r="C847" s="32"/>
      <c r="D847" s="32"/>
      <c r="E847" s="33"/>
      <c r="F847" s="34"/>
      <c r="G847" s="33"/>
      <c r="H847" s="34"/>
      <c r="I847" s="33"/>
      <c r="J847" s="34"/>
      <c r="K847" s="33"/>
      <c r="L847" s="34"/>
      <c r="M847" s="32"/>
      <c r="N847" s="1" t="s">
        <v>748</v>
      </c>
    </row>
    <row r="848" spans="1:51" ht="30" customHeight="1">
      <c r="A848" s="8" t="s">
        <v>2298</v>
      </c>
      <c r="B848" s="8" t="s">
        <v>52</v>
      </c>
      <c r="C848" s="8" t="s">
        <v>359</v>
      </c>
      <c r="D848" s="9">
        <v>1</v>
      </c>
      <c r="E848" s="12">
        <f>단가대비표!O237</f>
        <v>300000</v>
      </c>
      <c r="F848" s="13">
        <f>TRUNC(E848*D848,1)</f>
        <v>300000</v>
      </c>
      <c r="G848" s="12">
        <f>단가대비표!P237</f>
        <v>0</v>
      </c>
      <c r="H848" s="13">
        <f>TRUNC(G848*D848,1)</f>
        <v>0</v>
      </c>
      <c r="I848" s="12">
        <f>단가대비표!V237</f>
        <v>0</v>
      </c>
      <c r="J848" s="13">
        <f>TRUNC(I848*D848,1)</f>
        <v>0</v>
      </c>
      <c r="K848" s="12">
        <f>TRUNC(E848+G848+I848,1)</f>
        <v>300000</v>
      </c>
      <c r="L848" s="13">
        <f>TRUNC(F848+H848+J848,1)</f>
        <v>300000</v>
      </c>
      <c r="M848" s="8" t="s">
        <v>52</v>
      </c>
      <c r="N848" s="2" t="s">
        <v>748</v>
      </c>
      <c r="O848" s="2" t="s">
        <v>2299</v>
      </c>
      <c r="P848" s="2" t="s">
        <v>63</v>
      </c>
      <c r="Q848" s="2" t="s">
        <v>63</v>
      </c>
      <c r="R848" s="2" t="s">
        <v>62</v>
      </c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2" t="s">
        <v>52</v>
      </c>
      <c r="AW848" s="2" t="s">
        <v>2300</v>
      </c>
      <c r="AX848" s="2" t="s">
        <v>52</v>
      </c>
      <c r="AY848" s="2" t="s">
        <v>52</v>
      </c>
    </row>
    <row r="849" spans="1:51" ht="30" customHeight="1">
      <c r="A849" s="8" t="s">
        <v>995</v>
      </c>
      <c r="B849" s="8" t="s">
        <v>52</v>
      </c>
      <c r="C849" s="8" t="s">
        <v>52</v>
      </c>
      <c r="D849" s="9"/>
      <c r="E849" s="12"/>
      <c r="F849" s="13">
        <f>TRUNC(SUMIF(N848:N848, N847, F848:F848),0)</f>
        <v>300000</v>
      </c>
      <c r="G849" s="12"/>
      <c r="H849" s="13">
        <f>TRUNC(SUMIF(N848:N848, N847, H848:H848),0)</f>
        <v>0</v>
      </c>
      <c r="I849" s="12"/>
      <c r="J849" s="13">
        <f>TRUNC(SUMIF(N848:N848, N847, J848:J848),0)</f>
        <v>0</v>
      </c>
      <c r="K849" s="12"/>
      <c r="L849" s="13">
        <f>F849+H849+J849</f>
        <v>300000</v>
      </c>
      <c r="M849" s="8" t="s">
        <v>52</v>
      </c>
      <c r="N849" s="2" t="s">
        <v>118</v>
      </c>
      <c r="O849" s="2" t="s">
        <v>118</v>
      </c>
      <c r="P849" s="2" t="s">
        <v>52</v>
      </c>
      <c r="Q849" s="2" t="s">
        <v>52</v>
      </c>
      <c r="R849" s="2" t="s">
        <v>52</v>
      </c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2" t="s">
        <v>52</v>
      </c>
      <c r="AW849" s="2" t="s">
        <v>52</v>
      </c>
      <c r="AX849" s="2" t="s">
        <v>52</v>
      </c>
      <c r="AY849" s="2" t="s">
        <v>52</v>
      </c>
    </row>
    <row r="850" spans="1:51" ht="30" customHeight="1">
      <c r="A850" s="9"/>
      <c r="B850" s="9"/>
      <c r="C850" s="9"/>
      <c r="D850" s="9"/>
      <c r="E850" s="12"/>
      <c r="F850" s="13"/>
      <c r="G850" s="12"/>
      <c r="H850" s="13"/>
      <c r="I850" s="12"/>
      <c r="J850" s="13"/>
      <c r="K850" s="12"/>
      <c r="L850" s="13"/>
      <c r="M850" s="9"/>
    </row>
    <row r="851" spans="1:51" ht="30" customHeight="1">
      <c r="A851" s="32" t="s">
        <v>2301</v>
      </c>
      <c r="B851" s="32"/>
      <c r="C851" s="32"/>
      <c r="D851" s="32"/>
      <c r="E851" s="33"/>
      <c r="F851" s="34"/>
      <c r="G851" s="33"/>
      <c r="H851" s="34"/>
      <c r="I851" s="33"/>
      <c r="J851" s="34"/>
      <c r="K851" s="33"/>
      <c r="L851" s="34"/>
      <c r="M851" s="32"/>
      <c r="N851" s="1" t="s">
        <v>751</v>
      </c>
    </row>
    <row r="852" spans="1:51" ht="30" customHeight="1">
      <c r="A852" s="8" t="s">
        <v>2292</v>
      </c>
      <c r="B852" s="8" t="s">
        <v>2303</v>
      </c>
      <c r="C852" s="8" t="s">
        <v>255</v>
      </c>
      <c r="D852" s="9">
        <v>1</v>
      </c>
      <c r="E852" s="12">
        <f>일위대가목록!E268</f>
        <v>433</v>
      </c>
      <c r="F852" s="13">
        <f>TRUNC(E852*D852,1)</f>
        <v>433</v>
      </c>
      <c r="G852" s="12">
        <f>일위대가목록!F268</f>
        <v>204</v>
      </c>
      <c r="H852" s="13">
        <f>TRUNC(G852*D852,1)</f>
        <v>204</v>
      </c>
      <c r="I852" s="12">
        <f>일위대가목록!G268</f>
        <v>17</v>
      </c>
      <c r="J852" s="13">
        <f>TRUNC(I852*D852,1)</f>
        <v>17</v>
      </c>
      <c r="K852" s="12">
        <f>TRUNC(E852+G852+I852,1)</f>
        <v>654</v>
      </c>
      <c r="L852" s="13">
        <f>TRUNC(F852+H852+J852,1)</f>
        <v>654</v>
      </c>
      <c r="M852" s="8" t="s">
        <v>52</v>
      </c>
      <c r="N852" s="2" t="s">
        <v>751</v>
      </c>
      <c r="O852" s="2" t="s">
        <v>2304</v>
      </c>
      <c r="P852" s="2" t="s">
        <v>62</v>
      </c>
      <c r="Q852" s="2" t="s">
        <v>63</v>
      </c>
      <c r="R852" s="2" t="s">
        <v>63</v>
      </c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2" t="s">
        <v>52</v>
      </c>
      <c r="AW852" s="2" t="s">
        <v>2305</v>
      </c>
      <c r="AX852" s="2" t="s">
        <v>52</v>
      </c>
      <c r="AY852" s="2" t="s">
        <v>52</v>
      </c>
    </row>
    <row r="853" spans="1:51" ht="30" customHeight="1">
      <c r="A853" s="8" t="s">
        <v>995</v>
      </c>
      <c r="B853" s="8" t="s">
        <v>52</v>
      </c>
      <c r="C853" s="8" t="s">
        <v>52</v>
      </c>
      <c r="D853" s="9"/>
      <c r="E853" s="12"/>
      <c r="F853" s="13">
        <f>TRUNC(SUMIF(N852:N852, N851, F852:F852),0)</f>
        <v>433</v>
      </c>
      <c r="G853" s="12"/>
      <c r="H853" s="13">
        <f>TRUNC(SUMIF(N852:N852, N851, H852:H852),0)</f>
        <v>204</v>
      </c>
      <c r="I853" s="12"/>
      <c r="J853" s="13">
        <f>TRUNC(SUMIF(N852:N852, N851, J852:J852),0)</f>
        <v>17</v>
      </c>
      <c r="K853" s="12"/>
      <c r="L853" s="13">
        <f>F853+H853+J853</f>
        <v>654</v>
      </c>
      <c r="M853" s="8" t="s">
        <v>52</v>
      </c>
      <c r="N853" s="2" t="s">
        <v>118</v>
      </c>
      <c r="O853" s="2" t="s">
        <v>118</v>
      </c>
      <c r="P853" s="2" t="s">
        <v>52</v>
      </c>
      <c r="Q853" s="2" t="s">
        <v>52</v>
      </c>
      <c r="R853" s="2" t="s">
        <v>52</v>
      </c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2" t="s">
        <v>52</v>
      </c>
      <c r="AW853" s="2" t="s">
        <v>52</v>
      </c>
      <c r="AX853" s="2" t="s">
        <v>52</v>
      </c>
      <c r="AY853" s="2" t="s">
        <v>52</v>
      </c>
    </row>
    <row r="854" spans="1:51" ht="30" customHeight="1">
      <c r="A854" s="9"/>
      <c r="B854" s="9"/>
      <c r="C854" s="9"/>
      <c r="D854" s="9"/>
      <c r="E854" s="12"/>
      <c r="F854" s="13"/>
      <c r="G854" s="12"/>
      <c r="H854" s="13"/>
      <c r="I854" s="12"/>
      <c r="J854" s="13"/>
      <c r="K854" s="12"/>
      <c r="L854" s="13"/>
      <c r="M854" s="9"/>
    </row>
    <row r="855" spans="1:51" ht="30" customHeight="1">
      <c r="A855" s="32" t="s">
        <v>2306</v>
      </c>
      <c r="B855" s="32"/>
      <c r="C855" s="32"/>
      <c r="D855" s="32"/>
      <c r="E855" s="33"/>
      <c r="F855" s="34"/>
      <c r="G855" s="33"/>
      <c r="H855" s="34"/>
      <c r="I855" s="33"/>
      <c r="J855" s="34"/>
      <c r="K855" s="33"/>
      <c r="L855" s="34"/>
      <c r="M855" s="32"/>
      <c r="N855" s="1" t="s">
        <v>790</v>
      </c>
    </row>
    <row r="856" spans="1:51" ht="30" customHeight="1">
      <c r="A856" s="8" t="s">
        <v>2308</v>
      </c>
      <c r="B856" s="8" t="s">
        <v>789</v>
      </c>
      <c r="C856" s="8" t="s">
        <v>70</v>
      </c>
      <c r="D856" s="9">
        <v>1.05</v>
      </c>
      <c r="E856" s="12">
        <f>단가대비표!O149</f>
        <v>25600</v>
      </c>
      <c r="F856" s="13">
        <f>TRUNC(E856*D856,1)</f>
        <v>26880</v>
      </c>
      <c r="G856" s="12">
        <f>단가대비표!P149</f>
        <v>0</v>
      </c>
      <c r="H856" s="13">
        <f>TRUNC(G856*D856,1)</f>
        <v>0</v>
      </c>
      <c r="I856" s="12">
        <f>단가대비표!V149</f>
        <v>0</v>
      </c>
      <c r="J856" s="13">
        <f>TRUNC(I856*D856,1)</f>
        <v>0</v>
      </c>
      <c r="K856" s="12">
        <f>TRUNC(E856+G856+I856,1)</f>
        <v>25600</v>
      </c>
      <c r="L856" s="13">
        <f>TRUNC(F856+H856+J856,1)</f>
        <v>26880</v>
      </c>
      <c r="M856" s="8" t="s">
        <v>52</v>
      </c>
      <c r="N856" s="2" t="s">
        <v>790</v>
      </c>
      <c r="O856" s="2" t="s">
        <v>2309</v>
      </c>
      <c r="P856" s="2" t="s">
        <v>63</v>
      </c>
      <c r="Q856" s="2" t="s">
        <v>63</v>
      </c>
      <c r="R856" s="2" t="s">
        <v>62</v>
      </c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2" t="s">
        <v>52</v>
      </c>
      <c r="AW856" s="2" t="s">
        <v>2310</v>
      </c>
      <c r="AX856" s="2" t="s">
        <v>52</v>
      </c>
      <c r="AY856" s="2" t="s">
        <v>52</v>
      </c>
    </row>
    <row r="857" spans="1:51" ht="30" customHeight="1">
      <c r="A857" s="8" t="s">
        <v>2311</v>
      </c>
      <c r="B857" s="8" t="s">
        <v>2312</v>
      </c>
      <c r="C857" s="8" t="s">
        <v>70</v>
      </c>
      <c r="D857" s="9">
        <v>1</v>
      </c>
      <c r="E857" s="12">
        <f>일위대가목록!E270</f>
        <v>724</v>
      </c>
      <c r="F857" s="13">
        <f>TRUNC(E857*D857,1)</f>
        <v>724</v>
      </c>
      <c r="G857" s="12">
        <f>일위대가목록!F270</f>
        <v>12557</v>
      </c>
      <c r="H857" s="13">
        <f>TRUNC(G857*D857,1)</f>
        <v>12557</v>
      </c>
      <c r="I857" s="12">
        <f>일위대가목록!G270</f>
        <v>0</v>
      </c>
      <c r="J857" s="13">
        <f>TRUNC(I857*D857,1)</f>
        <v>0</v>
      </c>
      <c r="K857" s="12">
        <f>TRUNC(E857+G857+I857,1)</f>
        <v>13281</v>
      </c>
      <c r="L857" s="13">
        <f>TRUNC(F857+H857+J857,1)</f>
        <v>13281</v>
      </c>
      <c r="M857" s="8" t="s">
        <v>52</v>
      </c>
      <c r="N857" s="2" t="s">
        <v>790</v>
      </c>
      <c r="O857" s="2" t="s">
        <v>2313</v>
      </c>
      <c r="P857" s="2" t="s">
        <v>62</v>
      </c>
      <c r="Q857" s="2" t="s">
        <v>63</v>
      </c>
      <c r="R857" s="2" t="s">
        <v>63</v>
      </c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2" t="s">
        <v>52</v>
      </c>
      <c r="AW857" s="2" t="s">
        <v>2314</v>
      </c>
      <c r="AX857" s="2" t="s">
        <v>52</v>
      </c>
      <c r="AY857" s="2" t="s">
        <v>52</v>
      </c>
    </row>
    <row r="858" spans="1:51" ht="30" customHeight="1">
      <c r="A858" s="8" t="s">
        <v>995</v>
      </c>
      <c r="B858" s="8" t="s">
        <v>52</v>
      </c>
      <c r="C858" s="8" t="s">
        <v>52</v>
      </c>
      <c r="D858" s="9"/>
      <c r="E858" s="12"/>
      <c r="F858" s="13">
        <f>TRUNC(SUMIF(N856:N857, N855, F856:F857),0)</f>
        <v>27604</v>
      </c>
      <c r="G858" s="12"/>
      <c r="H858" s="13">
        <f>TRUNC(SUMIF(N856:N857, N855, H856:H857),0)</f>
        <v>12557</v>
      </c>
      <c r="I858" s="12"/>
      <c r="J858" s="13">
        <f>TRUNC(SUMIF(N856:N857, N855, J856:J857),0)</f>
        <v>0</v>
      </c>
      <c r="K858" s="12"/>
      <c r="L858" s="13">
        <f>F858+H858+J858</f>
        <v>40161</v>
      </c>
      <c r="M858" s="8" t="s">
        <v>52</v>
      </c>
      <c r="N858" s="2" t="s">
        <v>118</v>
      </c>
      <c r="O858" s="2" t="s">
        <v>118</v>
      </c>
      <c r="P858" s="2" t="s">
        <v>52</v>
      </c>
      <c r="Q858" s="2" t="s">
        <v>52</v>
      </c>
      <c r="R858" s="2" t="s">
        <v>52</v>
      </c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2" t="s">
        <v>52</v>
      </c>
      <c r="AW858" s="2" t="s">
        <v>52</v>
      </c>
      <c r="AX858" s="2" t="s">
        <v>52</v>
      </c>
      <c r="AY858" s="2" t="s">
        <v>52</v>
      </c>
    </row>
    <row r="859" spans="1:51" ht="30" customHeight="1">
      <c r="A859" s="9"/>
      <c r="B859" s="9"/>
      <c r="C859" s="9"/>
      <c r="D859" s="9"/>
      <c r="E859" s="12"/>
      <c r="F859" s="13"/>
      <c r="G859" s="12"/>
      <c r="H859" s="13"/>
      <c r="I859" s="12"/>
      <c r="J859" s="13"/>
      <c r="K859" s="12"/>
      <c r="L859" s="13"/>
      <c r="M859" s="9"/>
    </row>
    <row r="860" spans="1:51" ht="30" customHeight="1">
      <c r="A860" s="32" t="s">
        <v>2315</v>
      </c>
      <c r="B860" s="32"/>
      <c r="C860" s="32"/>
      <c r="D860" s="32"/>
      <c r="E860" s="33"/>
      <c r="F860" s="34"/>
      <c r="G860" s="33"/>
      <c r="H860" s="34"/>
      <c r="I860" s="33"/>
      <c r="J860" s="34"/>
      <c r="K860" s="33"/>
      <c r="L860" s="34"/>
      <c r="M860" s="32"/>
      <c r="N860" s="1" t="s">
        <v>794</v>
      </c>
    </row>
    <row r="861" spans="1:51" ht="30" customHeight="1">
      <c r="A861" s="8" t="s">
        <v>2317</v>
      </c>
      <c r="B861" s="8" t="s">
        <v>2318</v>
      </c>
      <c r="C861" s="8" t="s">
        <v>70</v>
      </c>
      <c r="D861" s="9">
        <v>1.05</v>
      </c>
      <c r="E861" s="12">
        <f>단가대비표!O132</f>
        <v>8200</v>
      </c>
      <c r="F861" s="13">
        <f>TRUNC(E861*D861,1)</f>
        <v>8610</v>
      </c>
      <c r="G861" s="12">
        <f>단가대비표!P132</f>
        <v>0</v>
      </c>
      <c r="H861" s="13">
        <f>TRUNC(G861*D861,1)</f>
        <v>0</v>
      </c>
      <c r="I861" s="12">
        <f>단가대비표!V132</f>
        <v>0</v>
      </c>
      <c r="J861" s="13">
        <f>TRUNC(I861*D861,1)</f>
        <v>0</v>
      </c>
      <c r="K861" s="12">
        <f t="shared" ref="K861:L863" si="151">TRUNC(E861+G861+I861,1)</f>
        <v>8200</v>
      </c>
      <c r="L861" s="13">
        <f t="shared" si="151"/>
        <v>8610</v>
      </c>
      <c r="M861" s="8" t="s">
        <v>52</v>
      </c>
      <c r="N861" s="2" t="s">
        <v>794</v>
      </c>
      <c r="O861" s="2" t="s">
        <v>2319</v>
      </c>
      <c r="P861" s="2" t="s">
        <v>63</v>
      </c>
      <c r="Q861" s="2" t="s">
        <v>63</v>
      </c>
      <c r="R861" s="2" t="s">
        <v>62</v>
      </c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2" t="s">
        <v>52</v>
      </c>
      <c r="AW861" s="2" t="s">
        <v>2320</v>
      </c>
      <c r="AX861" s="2" t="s">
        <v>52</v>
      </c>
      <c r="AY861" s="2" t="s">
        <v>52</v>
      </c>
    </row>
    <row r="862" spans="1:51" ht="30" customHeight="1">
      <c r="A862" s="8" t="s">
        <v>1719</v>
      </c>
      <c r="B862" s="8" t="s">
        <v>2321</v>
      </c>
      <c r="C862" s="8" t="s">
        <v>614</v>
      </c>
      <c r="D862" s="9">
        <v>42.33</v>
      </c>
      <c r="E862" s="12">
        <f>단가대비표!O145</f>
        <v>3.5</v>
      </c>
      <c r="F862" s="13">
        <f>TRUNC(E862*D862,1)</f>
        <v>148.1</v>
      </c>
      <c r="G862" s="12">
        <f>단가대비표!P145</f>
        <v>0</v>
      </c>
      <c r="H862" s="13">
        <f>TRUNC(G862*D862,1)</f>
        <v>0</v>
      </c>
      <c r="I862" s="12">
        <f>단가대비표!V145</f>
        <v>0</v>
      </c>
      <c r="J862" s="13">
        <f>TRUNC(I862*D862,1)</f>
        <v>0</v>
      </c>
      <c r="K862" s="12">
        <f t="shared" si="151"/>
        <v>3.5</v>
      </c>
      <c r="L862" s="13">
        <f t="shared" si="151"/>
        <v>148.1</v>
      </c>
      <c r="M862" s="8" t="s">
        <v>2322</v>
      </c>
      <c r="N862" s="2" t="s">
        <v>794</v>
      </c>
      <c r="O862" s="2" t="s">
        <v>2323</v>
      </c>
      <c r="P862" s="2" t="s">
        <v>63</v>
      </c>
      <c r="Q862" s="2" t="s">
        <v>63</v>
      </c>
      <c r="R862" s="2" t="s">
        <v>62</v>
      </c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2" t="s">
        <v>52</v>
      </c>
      <c r="AW862" s="2" t="s">
        <v>2324</v>
      </c>
      <c r="AX862" s="2" t="s">
        <v>52</v>
      </c>
      <c r="AY862" s="2" t="s">
        <v>52</v>
      </c>
    </row>
    <row r="863" spans="1:51" ht="30" customHeight="1">
      <c r="A863" s="8" t="s">
        <v>2325</v>
      </c>
      <c r="B863" s="8" t="s">
        <v>52</v>
      </c>
      <c r="C863" s="8" t="s">
        <v>70</v>
      </c>
      <c r="D863" s="9">
        <v>1</v>
      </c>
      <c r="E863" s="12">
        <f>일위대가목록!E271</f>
        <v>0</v>
      </c>
      <c r="F863" s="13">
        <f>TRUNC(E863*D863,1)</f>
        <v>0</v>
      </c>
      <c r="G863" s="12">
        <f>일위대가목록!F271</f>
        <v>10734</v>
      </c>
      <c r="H863" s="13">
        <f>TRUNC(G863*D863,1)</f>
        <v>10734</v>
      </c>
      <c r="I863" s="12">
        <f>일위대가목록!G271</f>
        <v>322</v>
      </c>
      <c r="J863" s="13">
        <f>TRUNC(I863*D863,1)</f>
        <v>322</v>
      </c>
      <c r="K863" s="12">
        <f t="shared" si="151"/>
        <v>11056</v>
      </c>
      <c r="L863" s="13">
        <f t="shared" si="151"/>
        <v>11056</v>
      </c>
      <c r="M863" s="8" t="s">
        <v>52</v>
      </c>
      <c r="N863" s="2" t="s">
        <v>794</v>
      </c>
      <c r="O863" s="2" t="s">
        <v>2326</v>
      </c>
      <c r="P863" s="2" t="s">
        <v>62</v>
      </c>
      <c r="Q863" s="2" t="s">
        <v>63</v>
      </c>
      <c r="R863" s="2" t="s">
        <v>63</v>
      </c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2" t="s">
        <v>52</v>
      </c>
      <c r="AW863" s="2" t="s">
        <v>2327</v>
      </c>
      <c r="AX863" s="2" t="s">
        <v>52</v>
      </c>
      <c r="AY863" s="2" t="s">
        <v>52</v>
      </c>
    </row>
    <row r="864" spans="1:51" ht="30" customHeight="1">
      <c r="A864" s="8" t="s">
        <v>995</v>
      </c>
      <c r="B864" s="8" t="s">
        <v>52</v>
      </c>
      <c r="C864" s="8" t="s">
        <v>52</v>
      </c>
      <c r="D864" s="9"/>
      <c r="E864" s="12"/>
      <c r="F864" s="13">
        <f>TRUNC(SUMIF(N861:N863, N860, F861:F863),0)</f>
        <v>8758</v>
      </c>
      <c r="G864" s="12"/>
      <c r="H864" s="13">
        <f>TRUNC(SUMIF(N861:N863, N860, H861:H863),0)</f>
        <v>10734</v>
      </c>
      <c r="I864" s="12"/>
      <c r="J864" s="13">
        <f>TRUNC(SUMIF(N861:N863, N860, J861:J863),0)</f>
        <v>322</v>
      </c>
      <c r="K864" s="12"/>
      <c r="L864" s="13">
        <f>F864+H864+J864</f>
        <v>19814</v>
      </c>
      <c r="M864" s="8" t="s">
        <v>52</v>
      </c>
      <c r="N864" s="2" t="s">
        <v>118</v>
      </c>
      <c r="O864" s="2" t="s">
        <v>118</v>
      </c>
      <c r="P864" s="2" t="s">
        <v>52</v>
      </c>
      <c r="Q864" s="2" t="s">
        <v>52</v>
      </c>
      <c r="R864" s="2" t="s">
        <v>52</v>
      </c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2" t="s">
        <v>52</v>
      </c>
      <c r="AW864" s="2" t="s">
        <v>52</v>
      </c>
      <c r="AX864" s="2" t="s">
        <v>52</v>
      </c>
      <c r="AY864" s="2" t="s">
        <v>52</v>
      </c>
    </row>
    <row r="865" spans="1:51" ht="30" customHeight="1">
      <c r="A865" s="9"/>
      <c r="B865" s="9"/>
      <c r="C865" s="9"/>
      <c r="D865" s="9"/>
      <c r="E865" s="12"/>
      <c r="F865" s="13"/>
      <c r="G865" s="12"/>
      <c r="H865" s="13"/>
      <c r="I865" s="12"/>
      <c r="J865" s="13"/>
      <c r="K865" s="12"/>
      <c r="L865" s="13"/>
      <c r="M865" s="9"/>
    </row>
    <row r="866" spans="1:51" ht="30" customHeight="1">
      <c r="A866" s="32" t="s">
        <v>2328</v>
      </c>
      <c r="B866" s="32"/>
      <c r="C866" s="32"/>
      <c r="D866" s="32"/>
      <c r="E866" s="33"/>
      <c r="F866" s="34"/>
      <c r="G866" s="33"/>
      <c r="H866" s="34"/>
      <c r="I866" s="33"/>
      <c r="J866" s="34"/>
      <c r="K866" s="33"/>
      <c r="L866" s="34"/>
      <c r="M866" s="32"/>
      <c r="N866" s="1" t="s">
        <v>798</v>
      </c>
    </row>
    <row r="867" spans="1:51" ht="30" customHeight="1">
      <c r="A867" s="8" t="s">
        <v>2317</v>
      </c>
      <c r="B867" s="8" t="s">
        <v>2330</v>
      </c>
      <c r="C867" s="8" t="s">
        <v>70</v>
      </c>
      <c r="D867" s="9">
        <v>1.05</v>
      </c>
      <c r="E867" s="12">
        <f>단가대비표!O135</f>
        <v>4200</v>
      </c>
      <c r="F867" s="13">
        <f>TRUNC(E867*D867,1)</f>
        <v>4410</v>
      </c>
      <c r="G867" s="12">
        <f>단가대비표!P135</f>
        <v>0</v>
      </c>
      <c r="H867" s="13">
        <f>TRUNC(G867*D867,1)</f>
        <v>0</v>
      </c>
      <c r="I867" s="12">
        <f>단가대비표!V135</f>
        <v>0</v>
      </c>
      <c r="J867" s="13">
        <f>TRUNC(I867*D867,1)</f>
        <v>0</v>
      </c>
      <c r="K867" s="12">
        <f t="shared" ref="K867:L869" si="152">TRUNC(E867+G867+I867,1)</f>
        <v>4200</v>
      </c>
      <c r="L867" s="13">
        <f t="shared" si="152"/>
        <v>4410</v>
      </c>
      <c r="M867" s="8" t="s">
        <v>52</v>
      </c>
      <c r="N867" s="2" t="s">
        <v>798</v>
      </c>
      <c r="O867" s="2" t="s">
        <v>2331</v>
      </c>
      <c r="P867" s="2" t="s">
        <v>63</v>
      </c>
      <c r="Q867" s="2" t="s">
        <v>63</v>
      </c>
      <c r="R867" s="2" t="s">
        <v>62</v>
      </c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2" t="s">
        <v>52</v>
      </c>
      <c r="AW867" s="2" t="s">
        <v>2332</v>
      </c>
      <c r="AX867" s="2" t="s">
        <v>52</v>
      </c>
      <c r="AY867" s="2" t="s">
        <v>52</v>
      </c>
    </row>
    <row r="868" spans="1:51" ht="30" customHeight="1">
      <c r="A868" s="8" t="s">
        <v>1719</v>
      </c>
      <c r="B868" s="8" t="s">
        <v>2321</v>
      </c>
      <c r="C868" s="8" t="s">
        <v>614</v>
      </c>
      <c r="D868" s="9">
        <v>42.33</v>
      </c>
      <c r="E868" s="12">
        <f>단가대비표!O145</f>
        <v>3.5</v>
      </c>
      <c r="F868" s="13">
        <f>TRUNC(E868*D868,1)</f>
        <v>148.1</v>
      </c>
      <c r="G868" s="12">
        <f>단가대비표!P145</f>
        <v>0</v>
      </c>
      <c r="H868" s="13">
        <f>TRUNC(G868*D868,1)</f>
        <v>0</v>
      </c>
      <c r="I868" s="12">
        <f>단가대비표!V145</f>
        <v>0</v>
      </c>
      <c r="J868" s="13">
        <f>TRUNC(I868*D868,1)</f>
        <v>0</v>
      </c>
      <c r="K868" s="12">
        <f t="shared" si="152"/>
        <v>3.5</v>
      </c>
      <c r="L868" s="13">
        <f t="shared" si="152"/>
        <v>148.1</v>
      </c>
      <c r="M868" s="8" t="s">
        <v>2322</v>
      </c>
      <c r="N868" s="2" t="s">
        <v>798</v>
      </c>
      <c r="O868" s="2" t="s">
        <v>2323</v>
      </c>
      <c r="P868" s="2" t="s">
        <v>63</v>
      </c>
      <c r="Q868" s="2" t="s">
        <v>63</v>
      </c>
      <c r="R868" s="2" t="s">
        <v>62</v>
      </c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2" t="s">
        <v>52</v>
      </c>
      <c r="AW868" s="2" t="s">
        <v>2333</v>
      </c>
      <c r="AX868" s="2" t="s">
        <v>52</v>
      </c>
      <c r="AY868" s="2" t="s">
        <v>52</v>
      </c>
    </row>
    <row r="869" spans="1:51" ht="30" customHeight="1">
      <c r="A869" s="8" t="s">
        <v>2325</v>
      </c>
      <c r="B869" s="8" t="s">
        <v>52</v>
      </c>
      <c r="C869" s="8" t="s">
        <v>70</v>
      </c>
      <c r="D869" s="9">
        <v>1</v>
      </c>
      <c r="E869" s="12">
        <f>일위대가목록!E271</f>
        <v>0</v>
      </c>
      <c r="F869" s="13">
        <f>TRUNC(E869*D869,1)</f>
        <v>0</v>
      </c>
      <c r="G869" s="12">
        <f>일위대가목록!F271</f>
        <v>10734</v>
      </c>
      <c r="H869" s="13">
        <f>TRUNC(G869*D869,1)</f>
        <v>10734</v>
      </c>
      <c r="I869" s="12">
        <f>일위대가목록!G271</f>
        <v>322</v>
      </c>
      <c r="J869" s="13">
        <f>TRUNC(I869*D869,1)</f>
        <v>322</v>
      </c>
      <c r="K869" s="12">
        <f t="shared" si="152"/>
        <v>11056</v>
      </c>
      <c r="L869" s="13">
        <f t="shared" si="152"/>
        <v>11056</v>
      </c>
      <c r="M869" s="8" t="s">
        <v>52</v>
      </c>
      <c r="N869" s="2" t="s">
        <v>798</v>
      </c>
      <c r="O869" s="2" t="s">
        <v>2326</v>
      </c>
      <c r="P869" s="2" t="s">
        <v>62</v>
      </c>
      <c r="Q869" s="2" t="s">
        <v>63</v>
      </c>
      <c r="R869" s="2" t="s">
        <v>63</v>
      </c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2" t="s">
        <v>52</v>
      </c>
      <c r="AW869" s="2" t="s">
        <v>2334</v>
      </c>
      <c r="AX869" s="2" t="s">
        <v>52</v>
      </c>
      <c r="AY869" s="2" t="s">
        <v>52</v>
      </c>
    </row>
    <row r="870" spans="1:51" ht="30" customHeight="1">
      <c r="A870" s="8" t="s">
        <v>995</v>
      </c>
      <c r="B870" s="8" t="s">
        <v>52</v>
      </c>
      <c r="C870" s="8" t="s">
        <v>52</v>
      </c>
      <c r="D870" s="9"/>
      <c r="E870" s="12"/>
      <c r="F870" s="13">
        <f>TRUNC(SUMIF(N867:N869, N866, F867:F869),0)</f>
        <v>4558</v>
      </c>
      <c r="G870" s="12"/>
      <c r="H870" s="13">
        <f>TRUNC(SUMIF(N867:N869, N866, H867:H869),0)</f>
        <v>10734</v>
      </c>
      <c r="I870" s="12"/>
      <c r="J870" s="13">
        <f>TRUNC(SUMIF(N867:N869, N866, J867:J869),0)</f>
        <v>322</v>
      </c>
      <c r="K870" s="12"/>
      <c r="L870" s="13">
        <f>F870+H870+J870</f>
        <v>15614</v>
      </c>
      <c r="M870" s="8" t="s">
        <v>52</v>
      </c>
      <c r="N870" s="2" t="s">
        <v>118</v>
      </c>
      <c r="O870" s="2" t="s">
        <v>118</v>
      </c>
      <c r="P870" s="2" t="s">
        <v>52</v>
      </c>
      <c r="Q870" s="2" t="s">
        <v>52</v>
      </c>
      <c r="R870" s="2" t="s">
        <v>52</v>
      </c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2" t="s">
        <v>52</v>
      </c>
      <c r="AW870" s="2" t="s">
        <v>52</v>
      </c>
      <c r="AX870" s="2" t="s">
        <v>52</v>
      </c>
      <c r="AY870" s="2" t="s">
        <v>52</v>
      </c>
    </row>
    <row r="871" spans="1:51" ht="30" customHeight="1">
      <c r="A871" s="9"/>
      <c r="B871" s="9"/>
      <c r="C871" s="9"/>
      <c r="D871" s="9"/>
      <c r="E871" s="12"/>
      <c r="F871" s="13"/>
      <c r="G871" s="12"/>
      <c r="H871" s="13"/>
      <c r="I871" s="12"/>
      <c r="J871" s="13"/>
      <c r="K871" s="12"/>
      <c r="L871" s="13"/>
      <c r="M871" s="9"/>
    </row>
    <row r="872" spans="1:51" ht="30" customHeight="1">
      <c r="A872" s="32" t="s">
        <v>2335</v>
      </c>
      <c r="B872" s="32"/>
      <c r="C872" s="32"/>
      <c r="D872" s="32"/>
      <c r="E872" s="33"/>
      <c r="F872" s="34"/>
      <c r="G872" s="33"/>
      <c r="H872" s="34"/>
      <c r="I872" s="33"/>
      <c r="J872" s="34"/>
      <c r="K872" s="33"/>
      <c r="L872" s="34"/>
      <c r="M872" s="32"/>
      <c r="N872" s="1" t="s">
        <v>802</v>
      </c>
    </row>
    <row r="873" spans="1:51" ht="30" customHeight="1">
      <c r="A873" s="8" t="s">
        <v>2337</v>
      </c>
      <c r="B873" s="8" t="s">
        <v>2338</v>
      </c>
      <c r="C873" s="8" t="s">
        <v>70</v>
      </c>
      <c r="D873" s="9">
        <v>1.1000000000000001</v>
      </c>
      <c r="E873" s="12">
        <f>단가대비표!O113</f>
        <v>28800</v>
      </c>
      <c r="F873" s="13">
        <f>TRUNC(E873*D873,1)</f>
        <v>31680</v>
      </c>
      <c r="G873" s="12">
        <f>단가대비표!P113</f>
        <v>0</v>
      </c>
      <c r="H873" s="13">
        <f>TRUNC(G873*D873,1)</f>
        <v>0</v>
      </c>
      <c r="I873" s="12">
        <f>단가대비표!V113</f>
        <v>0</v>
      </c>
      <c r="J873" s="13">
        <f>TRUNC(I873*D873,1)</f>
        <v>0</v>
      </c>
      <c r="K873" s="12">
        <f t="shared" ref="K873:L875" si="153">TRUNC(E873+G873+I873,1)</f>
        <v>28800</v>
      </c>
      <c r="L873" s="13">
        <f t="shared" si="153"/>
        <v>31680</v>
      </c>
      <c r="M873" s="8" t="s">
        <v>52</v>
      </c>
      <c r="N873" s="2" t="s">
        <v>802</v>
      </c>
      <c r="O873" s="2" t="s">
        <v>2339</v>
      </c>
      <c r="P873" s="2" t="s">
        <v>63</v>
      </c>
      <c r="Q873" s="2" t="s">
        <v>63</v>
      </c>
      <c r="R873" s="2" t="s">
        <v>62</v>
      </c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2" t="s">
        <v>52</v>
      </c>
      <c r="AW873" s="2" t="s">
        <v>2340</v>
      </c>
      <c r="AX873" s="2" t="s">
        <v>52</v>
      </c>
      <c r="AY873" s="2" t="s">
        <v>52</v>
      </c>
    </row>
    <row r="874" spans="1:51" ht="30" customHeight="1">
      <c r="A874" s="8" t="s">
        <v>2341</v>
      </c>
      <c r="B874" s="8" t="s">
        <v>2342</v>
      </c>
      <c r="C874" s="8" t="s">
        <v>221</v>
      </c>
      <c r="D874" s="9">
        <v>0.3</v>
      </c>
      <c r="E874" s="12">
        <f>단가대비표!O240</f>
        <v>2070</v>
      </c>
      <c r="F874" s="13">
        <f>TRUNC(E874*D874,1)</f>
        <v>621</v>
      </c>
      <c r="G874" s="12">
        <f>단가대비표!P240</f>
        <v>0</v>
      </c>
      <c r="H874" s="13">
        <f>TRUNC(G874*D874,1)</f>
        <v>0</v>
      </c>
      <c r="I874" s="12">
        <f>단가대비표!V240</f>
        <v>0</v>
      </c>
      <c r="J874" s="13">
        <f>TRUNC(I874*D874,1)</f>
        <v>0</v>
      </c>
      <c r="K874" s="12">
        <f t="shared" si="153"/>
        <v>2070</v>
      </c>
      <c r="L874" s="13">
        <f t="shared" si="153"/>
        <v>621</v>
      </c>
      <c r="M874" s="8" t="s">
        <v>52</v>
      </c>
      <c r="N874" s="2" t="s">
        <v>802</v>
      </c>
      <c r="O874" s="2" t="s">
        <v>2343</v>
      </c>
      <c r="P874" s="2" t="s">
        <v>63</v>
      </c>
      <c r="Q874" s="2" t="s">
        <v>63</v>
      </c>
      <c r="R874" s="2" t="s">
        <v>62</v>
      </c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2" t="s">
        <v>52</v>
      </c>
      <c r="AW874" s="2" t="s">
        <v>2344</v>
      </c>
      <c r="AX874" s="2" t="s">
        <v>52</v>
      </c>
      <c r="AY874" s="2" t="s">
        <v>52</v>
      </c>
    </row>
    <row r="875" spans="1:51" ht="30" customHeight="1">
      <c r="A875" s="8" t="s">
        <v>2345</v>
      </c>
      <c r="B875" s="8" t="s">
        <v>2346</v>
      </c>
      <c r="C875" s="8" t="s">
        <v>70</v>
      </c>
      <c r="D875" s="9">
        <v>1</v>
      </c>
      <c r="E875" s="12">
        <f>일위대가목록!E272</f>
        <v>0</v>
      </c>
      <c r="F875" s="13">
        <f>TRUNC(E875*D875,1)</f>
        <v>0</v>
      </c>
      <c r="G875" s="12">
        <f>일위대가목록!F272</f>
        <v>12061</v>
      </c>
      <c r="H875" s="13">
        <f>TRUNC(G875*D875,1)</f>
        <v>12061</v>
      </c>
      <c r="I875" s="12">
        <f>일위대가목록!G272</f>
        <v>0</v>
      </c>
      <c r="J875" s="13">
        <f>TRUNC(I875*D875,1)</f>
        <v>0</v>
      </c>
      <c r="K875" s="12">
        <f t="shared" si="153"/>
        <v>12061</v>
      </c>
      <c r="L875" s="13">
        <f t="shared" si="153"/>
        <v>12061</v>
      </c>
      <c r="M875" s="8" t="s">
        <v>52</v>
      </c>
      <c r="N875" s="2" t="s">
        <v>802</v>
      </c>
      <c r="O875" s="2" t="s">
        <v>2347</v>
      </c>
      <c r="P875" s="2" t="s">
        <v>62</v>
      </c>
      <c r="Q875" s="2" t="s">
        <v>63</v>
      </c>
      <c r="R875" s="2" t="s">
        <v>63</v>
      </c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2" t="s">
        <v>52</v>
      </c>
      <c r="AW875" s="2" t="s">
        <v>2348</v>
      </c>
      <c r="AX875" s="2" t="s">
        <v>52</v>
      </c>
      <c r="AY875" s="2" t="s">
        <v>52</v>
      </c>
    </row>
    <row r="876" spans="1:51" ht="30" customHeight="1">
      <c r="A876" s="8" t="s">
        <v>995</v>
      </c>
      <c r="B876" s="8" t="s">
        <v>52</v>
      </c>
      <c r="C876" s="8" t="s">
        <v>52</v>
      </c>
      <c r="D876" s="9"/>
      <c r="E876" s="12"/>
      <c r="F876" s="13">
        <f>TRUNC(SUMIF(N873:N875, N872, F873:F875),0)</f>
        <v>32301</v>
      </c>
      <c r="G876" s="12"/>
      <c r="H876" s="13">
        <f>TRUNC(SUMIF(N873:N875, N872, H873:H875),0)</f>
        <v>12061</v>
      </c>
      <c r="I876" s="12"/>
      <c r="J876" s="13">
        <f>TRUNC(SUMIF(N873:N875, N872, J873:J875),0)</f>
        <v>0</v>
      </c>
      <c r="K876" s="12"/>
      <c r="L876" s="13">
        <f>F876+H876+J876</f>
        <v>44362</v>
      </c>
      <c r="M876" s="8" t="s">
        <v>52</v>
      </c>
      <c r="N876" s="2" t="s">
        <v>118</v>
      </c>
      <c r="O876" s="2" t="s">
        <v>118</v>
      </c>
      <c r="P876" s="2" t="s">
        <v>52</v>
      </c>
      <c r="Q876" s="2" t="s">
        <v>52</v>
      </c>
      <c r="R876" s="2" t="s">
        <v>52</v>
      </c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2" t="s">
        <v>52</v>
      </c>
      <c r="AW876" s="2" t="s">
        <v>52</v>
      </c>
      <c r="AX876" s="2" t="s">
        <v>52</v>
      </c>
      <c r="AY876" s="2" t="s">
        <v>52</v>
      </c>
    </row>
    <row r="877" spans="1:51" ht="30" customHeight="1">
      <c r="A877" s="9"/>
      <c r="B877" s="9"/>
      <c r="C877" s="9"/>
      <c r="D877" s="9"/>
      <c r="E877" s="12"/>
      <c r="F877" s="13"/>
      <c r="G877" s="12"/>
      <c r="H877" s="13"/>
      <c r="I877" s="12"/>
      <c r="J877" s="13"/>
      <c r="K877" s="12"/>
      <c r="L877" s="13"/>
      <c r="M877" s="9"/>
    </row>
    <row r="878" spans="1:51" ht="30" customHeight="1">
      <c r="A878" s="32" t="s">
        <v>2349</v>
      </c>
      <c r="B878" s="32"/>
      <c r="C878" s="32"/>
      <c r="D878" s="32"/>
      <c r="E878" s="33"/>
      <c r="F878" s="34"/>
      <c r="G878" s="33"/>
      <c r="H878" s="34"/>
      <c r="I878" s="33"/>
      <c r="J878" s="34"/>
      <c r="K878" s="33"/>
      <c r="L878" s="34"/>
      <c r="M878" s="32"/>
      <c r="N878" s="1" t="s">
        <v>806</v>
      </c>
    </row>
    <row r="879" spans="1:51" ht="30" customHeight="1">
      <c r="A879" s="8" t="s">
        <v>2337</v>
      </c>
      <c r="B879" s="8" t="s">
        <v>2351</v>
      </c>
      <c r="C879" s="8" t="s">
        <v>70</v>
      </c>
      <c r="D879" s="9">
        <v>1.1000000000000001</v>
      </c>
      <c r="E879" s="12">
        <f>단가대비표!O114</f>
        <v>41600</v>
      </c>
      <c r="F879" s="13">
        <f>TRUNC(E879*D879,1)</f>
        <v>45760</v>
      </c>
      <c r="G879" s="12">
        <f>단가대비표!P114</f>
        <v>0</v>
      </c>
      <c r="H879" s="13">
        <f>TRUNC(G879*D879,1)</f>
        <v>0</v>
      </c>
      <c r="I879" s="12">
        <f>단가대비표!V114</f>
        <v>0</v>
      </c>
      <c r="J879" s="13">
        <f>TRUNC(I879*D879,1)</f>
        <v>0</v>
      </c>
      <c r="K879" s="12">
        <f>TRUNC(E879+G879+I879,1)</f>
        <v>41600</v>
      </c>
      <c r="L879" s="13">
        <f>TRUNC(F879+H879+J879,1)</f>
        <v>45760</v>
      </c>
      <c r="M879" s="8" t="s">
        <v>52</v>
      </c>
      <c r="N879" s="2" t="s">
        <v>806</v>
      </c>
      <c r="O879" s="2" t="s">
        <v>2352</v>
      </c>
      <c r="P879" s="2" t="s">
        <v>63</v>
      </c>
      <c r="Q879" s="2" t="s">
        <v>63</v>
      </c>
      <c r="R879" s="2" t="s">
        <v>62</v>
      </c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2" t="s">
        <v>52</v>
      </c>
      <c r="AW879" s="2" t="s">
        <v>2353</v>
      </c>
      <c r="AX879" s="2" t="s">
        <v>52</v>
      </c>
      <c r="AY879" s="2" t="s">
        <v>52</v>
      </c>
    </row>
    <row r="880" spans="1:51" ht="30" customHeight="1">
      <c r="A880" s="8" t="s">
        <v>2354</v>
      </c>
      <c r="B880" s="8" t="s">
        <v>2355</v>
      </c>
      <c r="C880" s="8" t="s">
        <v>70</v>
      </c>
      <c r="D880" s="9">
        <v>1</v>
      </c>
      <c r="E880" s="12">
        <f>일위대가목록!E273</f>
        <v>0</v>
      </c>
      <c r="F880" s="13">
        <f>TRUNC(E880*D880,1)</f>
        <v>0</v>
      </c>
      <c r="G880" s="12">
        <f>일위대가목록!F273</f>
        <v>7703</v>
      </c>
      <c r="H880" s="13">
        <f>TRUNC(G880*D880,1)</f>
        <v>7703</v>
      </c>
      <c r="I880" s="12">
        <f>일위대가목록!G273</f>
        <v>0</v>
      </c>
      <c r="J880" s="13">
        <f>TRUNC(I880*D880,1)</f>
        <v>0</v>
      </c>
      <c r="K880" s="12">
        <f>TRUNC(E880+G880+I880,1)</f>
        <v>7703</v>
      </c>
      <c r="L880" s="13">
        <f>TRUNC(F880+H880+J880,1)</f>
        <v>7703</v>
      </c>
      <c r="M880" s="8" t="s">
        <v>52</v>
      </c>
      <c r="N880" s="2" t="s">
        <v>806</v>
      </c>
      <c r="O880" s="2" t="s">
        <v>2356</v>
      </c>
      <c r="P880" s="2" t="s">
        <v>62</v>
      </c>
      <c r="Q880" s="2" t="s">
        <v>63</v>
      </c>
      <c r="R880" s="2" t="s">
        <v>63</v>
      </c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2" t="s">
        <v>52</v>
      </c>
      <c r="AW880" s="2" t="s">
        <v>2357</v>
      </c>
      <c r="AX880" s="2" t="s">
        <v>52</v>
      </c>
      <c r="AY880" s="2" t="s">
        <v>52</v>
      </c>
    </row>
    <row r="881" spans="1:51" ht="30" customHeight="1">
      <c r="A881" s="8" t="s">
        <v>995</v>
      </c>
      <c r="B881" s="8" t="s">
        <v>52</v>
      </c>
      <c r="C881" s="8" t="s">
        <v>52</v>
      </c>
      <c r="D881" s="9"/>
      <c r="E881" s="12"/>
      <c r="F881" s="13">
        <f>TRUNC(SUMIF(N879:N880, N878, F879:F880),0)</f>
        <v>45760</v>
      </c>
      <c r="G881" s="12"/>
      <c r="H881" s="13">
        <f>TRUNC(SUMIF(N879:N880, N878, H879:H880),0)</f>
        <v>7703</v>
      </c>
      <c r="I881" s="12"/>
      <c r="J881" s="13">
        <f>TRUNC(SUMIF(N879:N880, N878, J879:J880),0)</f>
        <v>0</v>
      </c>
      <c r="K881" s="12"/>
      <c r="L881" s="13">
        <f>F881+H881+J881</f>
        <v>53463</v>
      </c>
      <c r="M881" s="8" t="s">
        <v>52</v>
      </c>
      <c r="N881" s="2" t="s">
        <v>118</v>
      </c>
      <c r="O881" s="2" t="s">
        <v>118</v>
      </c>
      <c r="P881" s="2" t="s">
        <v>52</v>
      </c>
      <c r="Q881" s="2" t="s">
        <v>52</v>
      </c>
      <c r="R881" s="2" t="s">
        <v>52</v>
      </c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2" t="s">
        <v>52</v>
      </c>
      <c r="AW881" s="2" t="s">
        <v>52</v>
      </c>
      <c r="AX881" s="2" t="s">
        <v>52</v>
      </c>
      <c r="AY881" s="2" t="s">
        <v>52</v>
      </c>
    </row>
    <row r="882" spans="1:51" ht="30" customHeight="1">
      <c r="A882" s="9"/>
      <c r="B882" s="9"/>
      <c r="C882" s="9"/>
      <c r="D882" s="9"/>
      <c r="E882" s="12"/>
      <c r="F882" s="13"/>
      <c r="G882" s="12"/>
      <c r="H882" s="13"/>
      <c r="I882" s="12"/>
      <c r="J882" s="13"/>
      <c r="K882" s="12"/>
      <c r="L882" s="13"/>
      <c r="M882" s="9"/>
    </row>
    <row r="883" spans="1:51" ht="30" customHeight="1">
      <c r="A883" s="32" t="s">
        <v>2358</v>
      </c>
      <c r="B883" s="32"/>
      <c r="C883" s="32"/>
      <c r="D883" s="32"/>
      <c r="E883" s="33"/>
      <c r="F883" s="34"/>
      <c r="G883" s="33"/>
      <c r="H883" s="34"/>
      <c r="I883" s="33"/>
      <c r="J883" s="34"/>
      <c r="K883" s="33"/>
      <c r="L883" s="34"/>
      <c r="M883" s="32"/>
      <c r="N883" s="1" t="s">
        <v>809</v>
      </c>
    </row>
    <row r="884" spans="1:51" ht="30" customHeight="1">
      <c r="A884" s="8" t="s">
        <v>2337</v>
      </c>
      <c r="B884" s="8" t="s">
        <v>2360</v>
      </c>
      <c r="C884" s="8" t="s">
        <v>70</v>
      </c>
      <c r="D884" s="9">
        <v>1.1000000000000001</v>
      </c>
      <c r="E884" s="12">
        <f>단가대비표!O115</f>
        <v>57600</v>
      </c>
      <c r="F884" s="13">
        <f>TRUNC(E884*D884,1)</f>
        <v>63360</v>
      </c>
      <c r="G884" s="12">
        <f>단가대비표!P115</f>
        <v>0</v>
      </c>
      <c r="H884" s="13">
        <f>TRUNC(G884*D884,1)</f>
        <v>0</v>
      </c>
      <c r="I884" s="12">
        <f>단가대비표!V115</f>
        <v>0</v>
      </c>
      <c r="J884" s="13">
        <f>TRUNC(I884*D884,1)</f>
        <v>0</v>
      </c>
      <c r="K884" s="12">
        <f>TRUNC(E884+G884+I884,1)</f>
        <v>57600</v>
      </c>
      <c r="L884" s="13">
        <f>TRUNC(F884+H884+J884,1)</f>
        <v>63360</v>
      </c>
      <c r="M884" s="8" t="s">
        <v>52</v>
      </c>
      <c r="N884" s="2" t="s">
        <v>809</v>
      </c>
      <c r="O884" s="2" t="s">
        <v>2361</v>
      </c>
      <c r="P884" s="2" t="s">
        <v>63</v>
      </c>
      <c r="Q884" s="2" t="s">
        <v>63</v>
      </c>
      <c r="R884" s="2" t="s">
        <v>62</v>
      </c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2" t="s">
        <v>52</v>
      </c>
      <c r="AW884" s="2" t="s">
        <v>2362</v>
      </c>
      <c r="AX884" s="2" t="s">
        <v>52</v>
      </c>
      <c r="AY884" s="2" t="s">
        <v>52</v>
      </c>
    </row>
    <row r="885" spans="1:51" ht="30" customHeight="1">
      <c r="A885" s="8" t="s">
        <v>2354</v>
      </c>
      <c r="B885" s="8" t="s">
        <v>2355</v>
      </c>
      <c r="C885" s="8" t="s">
        <v>70</v>
      </c>
      <c r="D885" s="9">
        <v>1</v>
      </c>
      <c r="E885" s="12">
        <f>일위대가목록!E273</f>
        <v>0</v>
      </c>
      <c r="F885" s="13">
        <f>TRUNC(E885*D885,1)</f>
        <v>0</v>
      </c>
      <c r="G885" s="12">
        <f>일위대가목록!F273</f>
        <v>7703</v>
      </c>
      <c r="H885" s="13">
        <f>TRUNC(G885*D885,1)</f>
        <v>7703</v>
      </c>
      <c r="I885" s="12">
        <f>일위대가목록!G273</f>
        <v>0</v>
      </c>
      <c r="J885" s="13">
        <f>TRUNC(I885*D885,1)</f>
        <v>0</v>
      </c>
      <c r="K885" s="12">
        <f>TRUNC(E885+G885+I885,1)</f>
        <v>7703</v>
      </c>
      <c r="L885" s="13">
        <f>TRUNC(F885+H885+J885,1)</f>
        <v>7703</v>
      </c>
      <c r="M885" s="8" t="s">
        <v>52</v>
      </c>
      <c r="N885" s="2" t="s">
        <v>809</v>
      </c>
      <c r="O885" s="2" t="s">
        <v>2356</v>
      </c>
      <c r="P885" s="2" t="s">
        <v>62</v>
      </c>
      <c r="Q885" s="2" t="s">
        <v>63</v>
      </c>
      <c r="R885" s="2" t="s">
        <v>63</v>
      </c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2" t="s">
        <v>52</v>
      </c>
      <c r="AW885" s="2" t="s">
        <v>2363</v>
      </c>
      <c r="AX885" s="2" t="s">
        <v>52</v>
      </c>
      <c r="AY885" s="2" t="s">
        <v>52</v>
      </c>
    </row>
    <row r="886" spans="1:51" ht="30" customHeight="1">
      <c r="A886" s="8" t="s">
        <v>995</v>
      </c>
      <c r="B886" s="8" t="s">
        <v>52</v>
      </c>
      <c r="C886" s="8" t="s">
        <v>52</v>
      </c>
      <c r="D886" s="9"/>
      <c r="E886" s="12"/>
      <c r="F886" s="13">
        <f>TRUNC(SUMIF(N884:N885, N883, F884:F885),0)</f>
        <v>63360</v>
      </c>
      <c r="G886" s="12"/>
      <c r="H886" s="13">
        <f>TRUNC(SUMIF(N884:N885, N883, H884:H885),0)</f>
        <v>7703</v>
      </c>
      <c r="I886" s="12"/>
      <c r="J886" s="13">
        <f>TRUNC(SUMIF(N884:N885, N883, J884:J885),0)</f>
        <v>0</v>
      </c>
      <c r="K886" s="12"/>
      <c r="L886" s="13">
        <f>F886+H886+J886</f>
        <v>71063</v>
      </c>
      <c r="M886" s="8" t="s">
        <v>52</v>
      </c>
      <c r="N886" s="2" t="s">
        <v>118</v>
      </c>
      <c r="O886" s="2" t="s">
        <v>118</v>
      </c>
      <c r="P886" s="2" t="s">
        <v>52</v>
      </c>
      <c r="Q886" s="2" t="s">
        <v>52</v>
      </c>
      <c r="R886" s="2" t="s">
        <v>52</v>
      </c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2" t="s">
        <v>52</v>
      </c>
      <c r="AW886" s="2" t="s">
        <v>52</v>
      </c>
      <c r="AX886" s="2" t="s">
        <v>52</v>
      </c>
      <c r="AY886" s="2" t="s">
        <v>52</v>
      </c>
    </row>
    <row r="887" spans="1:51" ht="30" customHeight="1">
      <c r="A887" s="9"/>
      <c r="B887" s="9"/>
      <c r="C887" s="9"/>
      <c r="D887" s="9"/>
      <c r="E887" s="12"/>
      <c r="F887" s="13"/>
      <c r="G887" s="12"/>
      <c r="H887" s="13"/>
      <c r="I887" s="12"/>
      <c r="J887" s="13"/>
      <c r="K887" s="12"/>
      <c r="L887" s="13"/>
      <c r="M887" s="9"/>
    </row>
    <row r="888" spans="1:51" ht="30" customHeight="1">
      <c r="A888" s="32" t="s">
        <v>2364</v>
      </c>
      <c r="B888" s="32"/>
      <c r="C888" s="32"/>
      <c r="D888" s="32"/>
      <c r="E888" s="33"/>
      <c r="F888" s="34"/>
      <c r="G888" s="33"/>
      <c r="H888" s="34"/>
      <c r="I888" s="33"/>
      <c r="J888" s="34"/>
      <c r="K888" s="33"/>
      <c r="L888" s="34"/>
      <c r="M888" s="32"/>
      <c r="N888" s="1" t="s">
        <v>813</v>
      </c>
    </row>
    <row r="889" spans="1:51" ht="30" customHeight="1">
      <c r="A889" s="8" t="s">
        <v>2366</v>
      </c>
      <c r="B889" s="8" t="s">
        <v>2367</v>
      </c>
      <c r="C889" s="8" t="s">
        <v>70</v>
      </c>
      <c r="D889" s="9">
        <v>1.05</v>
      </c>
      <c r="E889" s="12">
        <f>단가대비표!O119</f>
        <v>3574</v>
      </c>
      <c r="F889" s="13">
        <f>TRUNC(E889*D889,1)</f>
        <v>3752.7</v>
      </c>
      <c r="G889" s="12">
        <f>단가대비표!P119</f>
        <v>0</v>
      </c>
      <c r="H889" s="13">
        <f>TRUNC(G889*D889,1)</f>
        <v>0</v>
      </c>
      <c r="I889" s="12">
        <f>단가대비표!V119</f>
        <v>0</v>
      </c>
      <c r="J889" s="13">
        <f>TRUNC(I889*D889,1)</f>
        <v>0</v>
      </c>
      <c r="K889" s="12">
        <f t="shared" ref="K889:L891" si="154">TRUNC(E889+G889+I889,1)</f>
        <v>3574</v>
      </c>
      <c r="L889" s="13">
        <f t="shared" si="154"/>
        <v>3752.7</v>
      </c>
      <c r="M889" s="8" t="s">
        <v>52</v>
      </c>
      <c r="N889" s="2" t="s">
        <v>813</v>
      </c>
      <c r="O889" s="2" t="s">
        <v>2368</v>
      </c>
      <c r="P889" s="2" t="s">
        <v>63</v>
      </c>
      <c r="Q889" s="2" t="s">
        <v>63</v>
      </c>
      <c r="R889" s="2" t="s">
        <v>62</v>
      </c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2" t="s">
        <v>52</v>
      </c>
      <c r="AW889" s="2" t="s">
        <v>2369</v>
      </c>
      <c r="AX889" s="2" t="s">
        <v>52</v>
      </c>
      <c r="AY889" s="2" t="s">
        <v>52</v>
      </c>
    </row>
    <row r="890" spans="1:51" ht="30" customHeight="1">
      <c r="A890" s="8" t="s">
        <v>2341</v>
      </c>
      <c r="B890" s="8" t="s">
        <v>2342</v>
      </c>
      <c r="C890" s="8" t="s">
        <v>221</v>
      </c>
      <c r="D890" s="9"/>
      <c r="E890" s="12">
        <f>단가대비표!O240</f>
        <v>2070</v>
      </c>
      <c r="F890" s="13">
        <f>TRUNC(E890*D890,1)</f>
        <v>0</v>
      </c>
      <c r="G890" s="12">
        <f>단가대비표!P240</f>
        <v>0</v>
      </c>
      <c r="H890" s="13">
        <f>TRUNC(G890*D890,1)</f>
        <v>0</v>
      </c>
      <c r="I890" s="12">
        <f>단가대비표!V240</f>
        <v>0</v>
      </c>
      <c r="J890" s="13">
        <f>TRUNC(I890*D890,1)</f>
        <v>0</v>
      </c>
      <c r="K890" s="12">
        <f t="shared" si="154"/>
        <v>2070</v>
      </c>
      <c r="L890" s="13">
        <f t="shared" si="154"/>
        <v>0</v>
      </c>
      <c r="M890" s="8" t="s">
        <v>52</v>
      </c>
      <c r="N890" s="2" t="s">
        <v>813</v>
      </c>
      <c r="O890" s="2" t="s">
        <v>2343</v>
      </c>
      <c r="P890" s="2" t="s">
        <v>63</v>
      </c>
      <c r="Q890" s="2" t="s">
        <v>63</v>
      </c>
      <c r="R890" s="2" t="s">
        <v>62</v>
      </c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2" t="s">
        <v>52</v>
      </c>
      <c r="AW890" s="2" t="s">
        <v>2370</v>
      </c>
      <c r="AX890" s="2" t="s">
        <v>52</v>
      </c>
      <c r="AY890" s="2" t="s">
        <v>52</v>
      </c>
    </row>
    <row r="891" spans="1:51" ht="30" customHeight="1">
      <c r="A891" s="8" t="s">
        <v>2371</v>
      </c>
      <c r="B891" s="8" t="s">
        <v>2372</v>
      </c>
      <c r="C891" s="8" t="s">
        <v>70</v>
      </c>
      <c r="D891" s="9">
        <v>1</v>
      </c>
      <c r="E891" s="12">
        <f>일위대가목록!E274</f>
        <v>0</v>
      </c>
      <c r="F891" s="13">
        <f>TRUNC(E891*D891,1)</f>
        <v>0</v>
      </c>
      <c r="G891" s="12">
        <f>일위대가목록!F274</f>
        <v>1957</v>
      </c>
      <c r="H891" s="13">
        <f>TRUNC(G891*D891,1)</f>
        <v>1957</v>
      </c>
      <c r="I891" s="12">
        <f>일위대가목록!G274</f>
        <v>0</v>
      </c>
      <c r="J891" s="13">
        <f>TRUNC(I891*D891,1)</f>
        <v>0</v>
      </c>
      <c r="K891" s="12">
        <f t="shared" si="154"/>
        <v>1957</v>
      </c>
      <c r="L891" s="13">
        <f t="shared" si="154"/>
        <v>1957</v>
      </c>
      <c r="M891" s="8" t="s">
        <v>52</v>
      </c>
      <c r="N891" s="2" t="s">
        <v>813</v>
      </c>
      <c r="O891" s="2" t="s">
        <v>2373</v>
      </c>
      <c r="P891" s="2" t="s">
        <v>62</v>
      </c>
      <c r="Q891" s="2" t="s">
        <v>63</v>
      </c>
      <c r="R891" s="2" t="s">
        <v>63</v>
      </c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2" t="s">
        <v>52</v>
      </c>
      <c r="AW891" s="2" t="s">
        <v>2374</v>
      </c>
      <c r="AX891" s="2" t="s">
        <v>52</v>
      </c>
      <c r="AY891" s="2" t="s">
        <v>52</v>
      </c>
    </row>
    <row r="892" spans="1:51" ht="30" customHeight="1">
      <c r="A892" s="8" t="s">
        <v>995</v>
      </c>
      <c r="B892" s="8" t="s">
        <v>52</v>
      </c>
      <c r="C892" s="8" t="s">
        <v>52</v>
      </c>
      <c r="D892" s="9"/>
      <c r="E892" s="12"/>
      <c r="F892" s="13">
        <f>TRUNC(SUMIF(N889:N891, N888, F889:F891),0)</f>
        <v>3752</v>
      </c>
      <c r="G892" s="12"/>
      <c r="H892" s="13">
        <f>TRUNC(SUMIF(N889:N891, N888, H889:H891),0)</f>
        <v>1957</v>
      </c>
      <c r="I892" s="12"/>
      <c r="J892" s="13">
        <f>TRUNC(SUMIF(N889:N891, N888, J889:J891),0)</f>
        <v>0</v>
      </c>
      <c r="K892" s="12"/>
      <c r="L892" s="13">
        <f>F892+H892+J892</f>
        <v>5709</v>
      </c>
      <c r="M892" s="8" t="s">
        <v>52</v>
      </c>
      <c r="N892" s="2" t="s">
        <v>118</v>
      </c>
      <c r="O892" s="2" t="s">
        <v>118</v>
      </c>
      <c r="P892" s="2" t="s">
        <v>52</v>
      </c>
      <c r="Q892" s="2" t="s">
        <v>52</v>
      </c>
      <c r="R892" s="2" t="s">
        <v>52</v>
      </c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2" t="s">
        <v>52</v>
      </c>
      <c r="AW892" s="2" t="s">
        <v>52</v>
      </c>
      <c r="AX892" s="2" t="s">
        <v>52</v>
      </c>
      <c r="AY892" s="2" t="s">
        <v>52</v>
      </c>
    </row>
    <row r="893" spans="1:51" ht="30" customHeight="1">
      <c r="A893" s="9"/>
      <c r="B893" s="9"/>
      <c r="C893" s="9"/>
      <c r="D893" s="9"/>
      <c r="E893" s="12"/>
      <c r="F893" s="13"/>
      <c r="G893" s="12"/>
      <c r="H893" s="13"/>
      <c r="I893" s="12"/>
      <c r="J893" s="13"/>
      <c r="K893" s="12"/>
      <c r="L893" s="13"/>
      <c r="M893" s="9"/>
    </row>
    <row r="894" spans="1:51" ht="30" customHeight="1">
      <c r="A894" s="32" t="s">
        <v>2375</v>
      </c>
      <c r="B894" s="32"/>
      <c r="C894" s="32"/>
      <c r="D894" s="32"/>
      <c r="E894" s="33"/>
      <c r="F894" s="34"/>
      <c r="G894" s="33"/>
      <c r="H894" s="34"/>
      <c r="I894" s="33"/>
      <c r="J894" s="34"/>
      <c r="K894" s="33"/>
      <c r="L894" s="34"/>
      <c r="M894" s="32"/>
      <c r="N894" s="1" t="s">
        <v>816</v>
      </c>
    </row>
    <row r="895" spans="1:51" ht="30" customHeight="1">
      <c r="A895" s="8" t="s">
        <v>2337</v>
      </c>
      <c r="B895" s="8" t="s">
        <v>2338</v>
      </c>
      <c r="C895" s="8" t="s">
        <v>70</v>
      </c>
      <c r="D895" s="9">
        <v>1.05</v>
      </c>
      <c r="E895" s="12">
        <f>단가대비표!O113</f>
        <v>28800</v>
      </c>
      <c r="F895" s="13">
        <f>TRUNC(E895*D895,1)</f>
        <v>30240</v>
      </c>
      <c r="G895" s="12">
        <f>단가대비표!P113</f>
        <v>0</v>
      </c>
      <c r="H895" s="13">
        <f>TRUNC(G895*D895,1)</f>
        <v>0</v>
      </c>
      <c r="I895" s="12">
        <f>단가대비표!V113</f>
        <v>0</v>
      </c>
      <c r="J895" s="13">
        <f>TRUNC(I895*D895,1)</f>
        <v>0</v>
      </c>
      <c r="K895" s="12">
        <f>TRUNC(E895+G895+I895,1)</f>
        <v>28800</v>
      </c>
      <c r="L895" s="13">
        <f>TRUNC(F895+H895+J895,1)</f>
        <v>30240</v>
      </c>
      <c r="M895" s="8" t="s">
        <v>52</v>
      </c>
      <c r="N895" s="2" t="s">
        <v>816</v>
      </c>
      <c r="O895" s="2" t="s">
        <v>2339</v>
      </c>
      <c r="P895" s="2" t="s">
        <v>63</v>
      </c>
      <c r="Q895" s="2" t="s">
        <v>63</v>
      </c>
      <c r="R895" s="2" t="s">
        <v>62</v>
      </c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2" t="s">
        <v>52</v>
      </c>
      <c r="AW895" s="2" t="s">
        <v>2377</v>
      </c>
      <c r="AX895" s="2" t="s">
        <v>52</v>
      </c>
      <c r="AY895" s="2" t="s">
        <v>52</v>
      </c>
    </row>
    <row r="896" spans="1:51" ht="30" customHeight="1">
      <c r="A896" s="8" t="s">
        <v>2371</v>
      </c>
      <c r="B896" s="8" t="s">
        <v>2346</v>
      </c>
      <c r="C896" s="8" t="s">
        <v>70</v>
      </c>
      <c r="D896" s="9">
        <v>1</v>
      </c>
      <c r="E896" s="12">
        <f>일위대가목록!E275</f>
        <v>0</v>
      </c>
      <c r="F896" s="13">
        <f>TRUNC(E896*D896,1)</f>
        <v>0</v>
      </c>
      <c r="G896" s="12">
        <f>일위대가목록!F275</f>
        <v>2272</v>
      </c>
      <c r="H896" s="13">
        <f>TRUNC(G896*D896,1)</f>
        <v>2272</v>
      </c>
      <c r="I896" s="12">
        <f>일위대가목록!G275</f>
        <v>0</v>
      </c>
      <c r="J896" s="13">
        <f>TRUNC(I896*D896,1)</f>
        <v>0</v>
      </c>
      <c r="K896" s="12">
        <f>TRUNC(E896+G896+I896,1)</f>
        <v>2272</v>
      </c>
      <c r="L896" s="13">
        <f>TRUNC(F896+H896+J896,1)</f>
        <v>2272</v>
      </c>
      <c r="M896" s="8" t="s">
        <v>52</v>
      </c>
      <c r="N896" s="2" t="s">
        <v>816</v>
      </c>
      <c r="O896" s="2" t="s">
        <v>2378</v>
      </c>
      <c r="P896" s="2" t="s">
        <v>62</v>
      </c>
      <c r="Q896" s="2" t="s">
        <v>63</v>
      </c>
      <c r="R896" s="2" t="s">
        <v>63</v>
      </c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2" t="s">
        <v>52</v>
      </c>
      <c r="AW896" s="2" t="s">
        <v>2379</v>
      </c>
      <c r="AX896" s="2" t="s">
        <v>52</v>
      </c>
      <c r="AY896" s="2" t="s">
        <v>52</v>
      </c>
    </row>
    <row r="897" spans="1:51" ht="30" customHeight="1">
      <c r="A897" s="8" t="s">
        <v>995</v>
      </c>
      <c r="B897" s="8" t="s">
        <v>52</v>
      </c>
      <c r="C897" s="8" t="s">
        <v>52</v>
      </c>
      <c r="D897" s="9"/>
      <c r="E897" s="12"/>
      <c r="F897" s="13">
        <f>TRUNC(SUMIF(N895:N896, N894, F895:F896),0)</f>
        <v>30240</v>
      </c>
      <c r="G897" s="12"/>
      <c r="H897" s="13">
        <f>TRUNC(SUMIF(N895:N896, N894, H895:H896),0)</f>
        <v>2272</v>
      </c>
      <c r="I897" s="12"/>
      <c r="J897" s="13">
        <f>TRUNC(SUMIF(N895:N896, N894, J895:J896),0)</f>
        <v>0</v>
      </c>
      <c r="K897" s="12"/>
      <c r="L897" s="13">
        <f>F897+H897+J897</f>
        <v>32512</v>
      </c>
      <c r="M897" s="8" t="s">
        <v>52</v>
      </c>
      <c r="N897" s="2" t="s">
        <v>118</v>
      </c>
      <c r="O897" s="2" t="s">
        <v>118</v>
      </c>
      <c r="P897" s="2" t="s">
        <v>52</v>
      </c>
      <c r="Q897" s="2" t="s">
        <v>52</v>
      </c>
      <c r="R897" s="2" t="s">
        <v>52</v>
      </c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2" t="s">
        <v>52</v>
      </c>
      <c r="AW897" s="2" t="s">
        <v>52</v>
      </c>
      <c r="AX897" s="2" t="s">
        <v>52</v>
      </c>
      <c r="AY897" s="2" t="s">
        <v>52</v>
      </c>
    </row>
    <row r="898" spans="1:51" ht="30" customHeight="1">
      <c r="A898" s="9"/>
      <c r="B898" s="9"/>
      <c r="C898" s="9"/>
      <c r="D898" s="9"/>
      <c r="E898" s="12"/>
      <c r="F898" s="13"/>
      <c r="G898" s="12"/>
      <c r="H898" s="13"/>
      <c r="I898" s="12"/>
      <c r="J898" s="13"/>
      <c r="K898" s="12"/>
      <c r="L898" s="13"/>
      <c r="M898" s="9"/>
    </row>
    <row r="899" spans="1:51" ht="30" customHeight="1">
      <c r="A899" s="32" t="s">
        <v>2380</v>
      </c>
      <c r="B899" s="32"/>
      <c r="C899" s="32"/>
      <c r="D899" s="32"/>
      <c r="E899" s="33"/>
      <c r="F899" s="34"/>
      <c r="G899" s="33"/>
      <c r="H899" s="34"/>
      <c r="I899" s="33"/>
      <c r="J899" s="34"/>
      <c r="K899" s="33"/>
      <c r="L899" s="34"/>
      <c r="M899" s="32"/>
      <c r="N899" s="1" t="s">
        <v>820</v>
      </c>
    </row>
    <row r="900" spans="1:51" ht="30" customHeight="1">
      <c r="A900" s="8" t="s">
        <v>2382</v>
      </c>
      <c r="B900" s="8" t="s">
        <v>2383</v>
      </c>
      <c r="C900" s="8" t="s">
        <v>70</v>
      </c>
      <c r="D900" s="9">
        <v>2.2999999999999998</v>
      </c>
      <c r="E900" s="12">
        <f>단가대비표!O41</f>
        <v>162</v>
      </c>
      <c r="F900" s="13">
        <f>TRUNC(E900*D900,1)</f>
        <v>372.6</v>
      </c>
      <c r="G900" s="12">
        <f>단가대비표!P41</f>
        <v>0</v>
      </c>
      <c r="H900" s="13">
        <f>TRUNC(G900*D900,1)</f>
        <v>0</v>
      </c>
      <c r="I900" s="12">
        <f>단가대비표!V41</f>
        <v>0</v>
      </c>
      <c r="J900" s="13">
        <f>TRUNC(I900*D900,1)</f>
        <v>0</v>
      </c>
      <c r="K900" s="12">
        <f>TRUNC(E900+G900+I900,1)</f>
        <v>162</v>
      </c>
      <c r="L900" s="13">
        <f>TRUNC(F900+H900+J900,1)</f>
        <v>372.6</v>
      </c>
      <c r="M900" s="8" t="s">
        <v>52</v>
      </c>
      <c r="N900" s="2" t="s">
        <v>820</v>
      </c>
      <c r="O900" s="2" t="s">
        <v>2384</v>
      </c>
      <c r="P900" s="2" t="s">
        <v>63</v>
      </c>
      <c r="Q900" s="2" t="s">
        <v>63</v>
      </c>
      <c r="R900" s="2" t="s">
        <v>62</v>
      </c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2" t="s">
        <v>52</v>
      </c>
      <c r="AW900" s="2" t="s">
        <v>2385</v>
      </c>
      <c r="AX900" s="2" t="s">
        <v>52</v>
      </c>
      <c r="AY900" s="2" t="s">
        <v>52</v>
      </c>
    </row>
    <row r="901" spans="1:51" ht="30" customHeight="1">
      <c r="A901" s="8" t="s">
        <v>2386</v>
      </c>
      <c r="B901" s="8" t="s">
        <v>330</v>
      </c>
      <c r="C901" s="8" t="s">
        <v>70</v>
      </c>
      <c r="D901" s="9">
        <v>1</v>
      </c>
      <c r="E901" s="12">
        <f>일위대가목록!E276</f>
        <v>0</v>
      </c>
      <c r="F901" s="13">
        <f>TRUNC(E901*D901,1)</f>
        <v>0</v>
      </c>
      <c r="G901" s="12">
        <f>일위대가목록!F276</f>
        <v>1073</v>
      </c>
      <c r="H901" s="13">
        <f>TRUNC(G901*D901,1)</f>
        <v>1073</v>
      </c>
      <c r="I901" s="12">
        <f>일위대가목록!G276</f>
        <v>0</v>
      </c>
      <c r="J901" s="13">
        <f>TRUNC(I901*D901,1)</f>
        <v>0</v>
      </c>
      <c r="K901" s="12">
        <f>TRUNC(E901+G901+I901,1)</f>
        <v>1073</v>
      </c>
      <c r="L901" s="13">
        <f>TRUNC(F901+H901+J901,1)</f>
        <v>1073</v>
      </c>
      <c r="M901" s="8" t="s">
        <v>52</v>
      </c>
      <c r="N901" s="2" t="s">
        <v>820</v>
      </c>
      <c r="O901" s="2" t="s">
        <v>2387</v>
      </c>
      <c r="P901" s="2" t="s">
        <v>62</v>
      </c>
      <c r="Q901" s="2" t="s">
        <v>63</v>
      </c>
      <c r="R901" s="2" t="s">
        <v>63</v>
      </c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2" t="s">
        <v>52</v>
      </c>
      <c r="AW901" s="2" t="s">
        <v>2388</v>
      </c>
      <c r="AX901" s="2" t="s">
        <v>52</v>
      </c>
      <c r="AY901" s="2" t="s">
        <v>52</v>
      </c>
    </row>
    <row r="902" spans="1:51" ht="30" customHeight="1">
      <c r="A902" s="8" t="s">
        <v>995</v>
      </c>
      <c r="B902" s="8" t="s">
        <v>52</v>
      </c>
      <c r="C902" s="8" t="s">
        <v>52</v>
      </c>
      <c r="D902" s="9"/>
      <c r="E902" s="12"/>
      <c r="F902" s="13">
        <f>TRUNC(SUMIF(N900:N901, N899, F900:F901),0)</f>
        <v>372</v>
      </c>
      <c r="G902" s="12"/>
      <c r="H902" s="13">
        <f>TRUNC(SUMIF(N900:N901, N899, H900:H901),0)</f>
        <v>1073</v>
      </c>
      <c r="I902" s="12"/>
      <c r="J902" s="13">
        <f>TRUNC(SUMIF(N900:N901, N899, J900:J901),0)</f>
        <v>0</v>
      </c>
      <c r="K902" s="12"/>
      <c r="L902" s="13">
        <f>F902+H902+J902</f>
        <v>1445</v>
      </c>
      <c r="M902" s="8" t="s">
        <v>52</v>
      </c>
      <c r="N902" s="2" t="s">
        <v>118</v>
      </c>
      <c r="O902" s="2" t="s">
        <v>118</v>
      </c>
      <c r="P902" s="2" t="s">
        <v>52</v>
      </c>
      <c r="Q902" s="2" t="s">
        <v>52</v>
      </c>
      <c r="R902" s="2" t="s">
        <v>52</v>
      </c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2" t="s">
        <v>52</v>
      </c>
      <c r="AW902" s="2" t="s">
        <v>52</v>
      </c>
      <c r="AX902" s="2" t="s">
        <v>52</v>
      </c>
      <c r="AY902" s="2" t="s">
        <v>52</v>
      </c>
    </row>
    <row r="903" spans="1:51" ht="30" customHeight="1">
      <c r="A903" s="9"/>
      <c r="B903" s="9"/>
      <c r="C903" s="9"/>
      <c r="D903" s="9"/>
      <c r="E903" s="12"/>
      <c r="F903" s="13"/>
      <c r="G903" s="12"/>
      <c r="H903" s="13"/>
      <c r="I903" s="12"/>
      <c r="J903" s="13"/>
      <c r="K903" s="12"/>
      <c r="L903" s="13"/>
      <c r="M903" s="9"/>
    </row>
    <row r="904" spans="1:51" ht="30" customHeight="1">
      <c r="A904" s="32" t="s">
        <v>2389</v>
      </c>
      <c r="B904" s="32"/>
      <c r="C904" s="32"/>
      <c r="D904" s="32"/>
      <c r="E904" s="33"/>
      <c r="F904" s="34"/>
      <c r="G904" s="33"/>
      <c r="H904" s="34"/>
      <c r="I904" s="33"/>
      <c r="J904" s="34"/>
      <c r="K904" s="33"/>
      <c r="L904" s="34"/>
      <c r="M904" s="32"/>
      <c r="N904" s="1" t="s">
        <v>824</v>
      </c>
    </row>
    <row r="905" spans="1:51" ht="30" customHeight="1">
      <c r="A905" s="8" t="s">
        <v>2391</v>
      </c>
      <c r="B905" s="8" t="s">
        <v>2392</v>
      </c>
      <c r="C905" s="8" t="s">
        <v>255</v>
      </c>
      <c r="D905" s="9">
        <v>1.7490000000000001</v>
      </c>
      <c r="E905" s="12">
        <f>단가대비표!O148</f>
        <v>3140</v>
      </c>
      <c r="F905" s="13">
        <f t="shared" ref="F905:F912" si="155">TRUNC(E905*D905,1)</f>
        <v>5491.8</v>
      </c>
      <c r="G905" s="12">
        <f>단가대비표!P148</f>
        <v>0</v>
      </c>
      <c r="H905" s="13">
        <f t="shared" ref="H905:H912" si="156">TRUNC(G905*D905,1)</f>
        <v>0</v>
      </c>
      <c r="I905" s="12">
        <f>단가대비표!V148</f>
        <v>0</v>
      </c>
      <c r="J905" s="13">
        <f t="shared" ref="J905:J912" si="157">TRUNC(I905*D905,1)</f>
        <v>0</v>
      </c>
      <c r="K905" s="12">
        <f t="shared" ref="K905:L912" si="158">TRUNC(E905+G905+I905,1)</f>
        <v>3140</v>
      </c>
      <c r="L905" s="13">
        <f t="shared" si="158"/>
        <v>5491.8</v>
      </c>
      <c r="M905" s="8" t="s">
        <v>52</v>
      </c>
      <c r="N905" s="2" t="s">
        <v>824</v>
      </c>
      <c r="O905" s="2" t="s">
        <v>2393</v>
      </c>
      <c r="P905" s="2" t="s">
        <v>63</v>
      </c>
      <c r="Q905" s="2" t="s">
        <v>63</v>
      </c>
      <c r="R905" s="2" t="s">
        <v>62</v>
      </c>
      <c r="S905" s="3"/>
      <c r="T905" s="3"/>
      <c r="U905" s="3"/>
      <c r="V905" s="3">
        <v>1</v>
      </c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2" t="s">
        <v>52</v>
      </c>
      <c r="AW905" s="2" t="s">
        <v>2394</v>
      </c>
      <c r="AX905" s="2" t="s">
        <v>52</v>
      </c>
      <c r="AY905" s="2" t="s">
        <v>52</v>
      </c>
    </row>
    <row r="906" spans="1:51" ht="30" customHeight="1">
      <c r="A906" s="8" t="s">
        <v>2395</v>
      </c>
      <c r="B906" s="8" t="s">
        <v>2396</v>
      </c>
      <c r="C906" s="8" t="s">
        <v>255</v>
      </c>
      <c r="D906" s="9">
        <v>0.52500000000000002</v>
      </c>
      <c r="E906" s="12">
        <f>단가대비표!O147</f>
        <v>2670</v>
      </c>
      <c r="F906" s="13">
        <f t="shared" si="155"/>
        <v>1401.7</v>
      </c>
      <c r="G906" s="12">
        <f>단가대비표!P147</f>
        <v>0</v>
      </c>
      <c r="H906" s="13">
        <f t="shared" si="156"/>
        <v>0</v>
      </c>
      <c r="I906" s="12">
        <f>단가대비표!V147</f>
        <v>0</v>
      </c>
      <c r="J906" s="13">
        <f t="shared" si="157"/>
        <v>0</v>
      </c>
      <c r="K906" s="12">
        <f t="shared" si="158"/>
        <v>2670</v>
      </c>
      <c r="L906" s="13">
        <f t="shared" si="158"/>
        <v>1401.7</v>
      </c>
      <c r="M906" s="8" t="s">
        <v>52</v>
      </c>
      <c r="N906" s="2" t="s">
        <v>824</v>
      </c>
      <c r="O906" s="2" t="s">
        <v>2397</v>
      </c>
      <c r="P906" s="2" t="s">
        <v>63</v>
      </c>
      <c r="Q906" s="2" t="s">
        <v>63</v>
      </c>
      <c r="R906" s="2" t="s">
        <v>62</v>
      </c>
      <c r="S906" s="3"/>
      <c r="T906" s="3"/>
      <c r="U906" s="3"/>
      <c r="V906" s="3">
        <v>1</v>
      </c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2" t="s">
        <v>52</v>
      </c>
      <c r="AW906" s="2" t="s">
        <v>2398</v>
      </c>
      <c r="AX906" s="2" t="s">
        <v>52</v>
      </c>
      <c r="AY906" s="2" t="s">
        <v>52</v>
      </c>
    </row>
    <row r="907" spans="1:51" ht="30" customHeight="1">
      <c r="A907" s="8" t="s">
        <v>2399</v>
      </c>
      <c r="B907" s="8" t="s">
        <v>2400</v>
      </c>
      <c r="C907" s="8" t="s">
        <v>70</v>
      </c>
      <c r="D907" s="9">
        <v>4.2</v>
      </c>
      <c r="E907" s="12">
        <f>단가대비표!O131</f>
        <v>3561.72</v>
      </c>
      <c r="F907" s="13">
        <f t="shared" si="155"/>
        <v>14959.2</v>
      </c>
      <c r="G907" s="12">
        <f>단가대비표!P131</f>
        <v>0</v>
      </c>
      <c r="H907" s="13">
        <f t="shared" si="156"/>
        <v>0</v>
      </c>
      <c r="I907" s="12">
        <f>단가대비표!V131</f>
        <v>0</v>
      </c>
      <c r="J907" s="13">
        <f t="shared" si="157"/>
        <v>0</v>
      </c>
      <c r="K907" s="12">
        <f t="shared" si="158"/>
        <v>3561.7</v>
      </c>
      <c r="L907" s="13">
        <f t="shared" si="158"/>
        <v>14959.2</v>
      </c>
      <c r="M907" s="8" t="s">
        <v>52</v>
      </c>
      <c r="N907" s="2" t="s">
        <v>824</v>
      </c>
      <c r="O907" s="2" t="s">
        <v>2401</v>
      </c>
      <c r="P907" s="2" t="s">
        <v>63</v>
      </c>
      <c r="Q907" s="2" t="s">
        <v>63</v>
      </c>
      <c r="R907" s="2" t="s">
        <v>62</v>
      </c>
      <c r="S907" s="3"/>
      <c r="T907" s="3"/>
      <c r="U907" s="3"/>
      <c r="V907" s="3">
        <v>1</v>
      </c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2" t="s">
        <v>52</v>
      </c>
      <c r="AW907" s="2" t="s">
        <v>2402</v>
      </c>
      <c r="AX907" s="2" t="s">
        <v>52</v>
      </c>
      <c r="AY907" s="2" t="s">
        <v>52</v>
      </c>
    </row>
    <row r="908" spans="1:51" ht="30" customHeight="1">
      <c r="A908" s="8" t="s">
        <v>1115</v>
      </c>
      <c r="B908" s="8" t="s">
        <v>1116</v>
      </c>
      <c r="C908" s="8" t="s">
        <v>929</v>
      </c>
      <c r="D908" s="9">
        <v>1</v>
      </c>
      <c r="E908" s="12">
        <f>TRUNC(SUMIF(V905:V912, RIGHTB(O908, 1), F905:F912)*U908, 2)</f>
        <v>1092.6300000000001</v>
      </c>
      <c r="F908" s="13">
        <f t="shared" si="155"/>
        <v>1092.5999999999999</v>
      </c>
      <c r="G908" s="12">
        <v>0</v>
      </c>
      <c r="H908" s="13">
        <f t="shared" si="156"/>
        <v>0</v>
      </c>
      <c r="I908" s="12">
        <v>0</v>
      </c>
      <c r="J908" s="13">
        <f t="shared" si="157"/>
        <v>0</v>
      </c>
      <c r="K908" s="12">
        <f t="shared" si="158"/>
        <v>1092.5999999999999</v>
      </c>
      <c r="L908" s="13">
        <f t="shared" si="158"/>
        <v>1092.5999999999999</v>
      </c>
      <c r="M908" s="8" t="s">
        <v>52</v>
      </c>
      <c r="N908" s="2" t="s">
        <v>824</v>
      </c>
      <c r="O908" s="2" t="s">
        <v>930</v>
      </c>
      <c r="P908" s="2" t="s">
        <v>63</v>
      </c>
      <c r="Q908" s="2" t="s">
        <v>63</v>
      </c>
      <c r="R908" s="2" t="s">
        <v>63</v>
      </c>
      <c r="S908" s="3">
        <v>0</v>
      </c>
      <c r="T908" s="3">
        <v>0</v>
      </c>
      <c r="U908" s="3">
        <v>0.05</v>
      </c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2" t="s">
        <v>52</v>
      </c>
      <c r="AW908" s="2" t="s">
        <v>2403</v>
      </c>
      <c r="AX908" s="2" t="s">
        <v>52</v>
      </c>
      <c r="AY908" s="2" t="s">
        <v>52</v>
      </c>
    </row>
    <row r="909" spans="1:51" ht="30" customHeight="1">
      <c r="A909" s="8" t="s">
        <v>2404</v>
      </c>
      <c r="B909" s="8" t="s">
        <v>1096</v>
      </c>
      <c r="C909" s="8" t="s">
        <v>1097</v>
      </c>
      <c r="D909" s="9">
        <v>0.1</v>
      </c>
      <c r="E909" s="12">
        <f>단가대비표!O283</f>
        <v>0</v>
      </c>
      <c r="F909" s="13">
        <f t="shared" si="155"/>
        <v>0</v>
      </c>
      <c r="G909" s="12">
        <f>단가대비표!P283</f>
        <v>178249</v>
      </c>
      <c r="H909" s="13">
        <f t="shared" si="156"/>
        <v>17824.900000000001</v>
      </c>
      <c r="I909" s="12">
        <f>단가대비표!V283</f>
        <v>0</v>
      </c>
      <c r="J909" s="13">
        <f t="shared" si="157"/>
        <v>0</v>
      </c>
      <c r="K909" s="12">
        <f t="shared" si="158"/>
        <v>178249</v>
      </c>
      <c r="L909" s="13">
        <f t="shared" si="158"/>
        <v>17824.900000000001</v>
      </c>
      <c r="M909" s="8" t="s">
        <v>52</v>
      </c>
      <c r="N909" s="2" t="s">
        <v>824</v>
      </c>
      <c r="O909" s="2" t="s">
        <v>2405</v>
      </c>
      <c r="P909" s="2" t="s">
        <v>63</v>
      </c>
      <c r="Q909" s="2" t="s">
        <v>63</v>
      </c>
      <c r="R909" s="2" t="s">
        <v>62</v>
      </c>
      <c r="S909" s="3"/>
      <c r="T909" s="3"/>
      <c r="U909" s="3"/>
      <c r="V909" s="3"/>
      <c r="W909" s="3">
        <v>2</v>
      </c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2" t="s">
        <v>52</v>
      </c>
      <c r="AW909" s="2" t="s">
        <v>2406</v>
      </c>
      <c r="AX909" s="2" t="s">
        <v>52</v>
      </c>
      <c r="AY909" s="2" t="s">
        <v>52</v>
      </c>
    </row>
    <row r="910" spans="1:51" ht="30" customHeight="1">
      <c r="A910" s="8" t="s">
        <v>2407</v>
      </c>
      <c r="B910" s="8" t="s">
        <v>1096</v>
      </c>
      <c r="C910" s="8" t="s">
        <v>1097</v>
      </c>
      <c r="D910" s="9">
        <v>0.2</v>
      </c>
      <c r="E910" s="12">
        <f>단가대비표!O297</f>
        <v>0</v>
      </c>
      <c r="F910" s="13">
        <f t="shared" si="155"/>
        <v>0</v>
      </c>
      <c r="G910" s="12">
        <f>단가대비표!P297</f>
        <v>189600</v>
      </c>
      <c r="H910" s="13">
        <f t="shared" si="156"/>
        <v>37920</v>
      </c>
      <c r="I910" s="12">
        <f>단가대비표!V297</f>
        <v>0</v>
      </c>
      <c r="J910" s="13">
        <f t="shared" si="157"/>
        <v>0</v>
      </c>
      <c r="K910" s="12">
        <f t="shared" si="158"/>
        <v>189600</v>
      </c>
      <c r="L910" s="13">
        <f t="shared" si="158"/>
        <v>37920</v>
      </c>
      <c r="M910" s="8" t="s">
        <v>2408</v>
      </c>
      <c r="N910" s="2" t="s">
        <v>824</v>
      </c>
      <c r="O910" s="2" t="s">
        <v>2409</v>
      </c>
      <c r="P910" s="2" t="s">
        <v>63</v>
      </c>
      <c r="Q910" s="2" t="s">
        <v>63</v>
      </c>
      <c r="R910" s="2" t="s">
        <v>62</v>
      </c>
      <c r="S910" s="3"/>
      <c r="T910" s="3"/>
      <c r="U910" s="3"/>
      <c r="V910" s="3"/>
      <c r="W910" s="3">
        <v>2</v>
      </c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2" t="s">
        <v>52</v>
      </c>
      <c r="AW910" s="2" t="s">
        <v>2410</v>
      </c>
      <c r="AX910" s="2" t="s">
        <v>52</v>
      </c>
      <c r="AY910" s="2" t="s">
        <v>52</v>
      </c>
    </row>
    <row r="911" spans="1:51" ht="30" customHeight="1">
      <c r="A911" s="8" t="s">
        <v>2407</v>
      </c>
      <c r="B911" s="8" t="s">
        <v>1096</v>
      </c>
      <c r="C911" s="8" t="s">
        <v>1097</v>
      </c>
      <c r="D911" s="9">
        <v>1.7600000000000001E-2</v>
      </c>
      <c r="E911" s="12">
        <f>단가대비표!O297</f>
        <v>0</v>
      </c>
      <c r="F911" s="13">
        <f t="shared" si="155"/>
        <v>0</v>
      </c>
      <c r="G911" s="12">
        <f>단가대비표!P297</f>
        <v>189600</v>
      </c>
      <c r="H911" s="13">
        <f t="shared" si="156"/>
        <v>3336.9</v>
      </c>
      <c r="I911" s="12">
        <f>단가대비표!V297</f>
        <v>0</v>
      </c>
      <c r="J911" s="13">
        <f t="shared" si="157"/>
        <v>0</v>
      </c>
      <c r="K911" s="12">
        <f t="shared" si="158"/>
        <v>189600</v>
      </c>
      <c r="L911" s="13">
        <f t="shared" si="158"/>
        <v>3336.9</v>
      </c>
      <c r="M911" s="8" t="s">
        <v>2411</v>
      </c>
      <c r="N911" s="2" t="s">
        <v>824</v>
      </c>
      <c r="O911" s="2" t="s">
        <v>2409</v>
      </c>
      <c r="P911" s="2" t="s">
        <v>63</v>
      </c>
      <c r="Q911" s="2" t="s">
        <v>63</v>
      </c>
      <c r="R911" s="2" t="s">
        <v>62</v>
      </c>
      <c r="S911" s="3"/>
      <c r="T911" s="3"/>
      <c r="U911" s="3"/>
      <c r="V911" s="3"/>
      <c r="W911" s="3">
        <v>2</v>
      </c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2" t="s">
        <v>52</v>
      </c>
      <c r="AW911" s="2" t="s">
        <v>2410</v>
      </c>
      <c r="AX911" s="2" t="s">
        <v>52</v>
      </c>
      <c r="AY911" s="2" t="s">
        <v>52</v>
      </c>
    </row>
    <row r="912" spans="1:51" ht="30" customHeight="1">
      <c r="A912" s="8" t="s">
        <v>1272</v>
      </c>
      <c r="B912" s="8" t="s">
        <v>1935</v>
      </c>
      <c r="C912" s="8" t="s">
        <v>929</v>
      </c>
      <c r="D912" s="9">
        <v>1</v>
      </c>
      <c r="E912" s="12">
        <f>TRUNC(SUMIF(W905:W912, RIGHTB(O912, 1), H905:H912)*U912, 2)</f>
        <v>1772.45</v>
      </c>
      <c r="F912" s="13">
        <f t="shared" si="155"/>
        <v>1772.4</v>
      </c>
      <c r="G912" s="12">
        <v>0</v>
      </c>
      <c r="H912" s="13">
        <f t="shared" si="156"/>
        <v>0</v>
      </c>
      <c r="I912" s="12">
        <v>0</v>
      </c>
      <c r="J912" s="13">
        <f t="shared" si="157"/>
        <v>0</v>
      </c>
      <c r="K912" s="12">
        <f t="shared" si="158"/>
        <v>1772.4</v>
      </c>
      <c r="L912" s="13">
        <f t="shared" si="158"/>
        <v>1772.4</v>
      </c>
      <c r="M912" s="8" t="s">
        <v>52</v>
      </c>
      <c r="N912" s="2" t="s">
        <v>824</v>
      </c>
      <c r="O912" s="2" t="s">
        <v>2412</v>
      </c>
      <c r="P912" s="2" t="s">
        <v>63</v>
      </c>
      <c r="Q912" s="2" t="s">
        <v>63</v>
      </c>
      <c r="R912" s="2" t="s">
        <v>63</v>
      </c>
      <c r="S912" s="3">
        <v>1</v>
      </c>
      <c r="T912" s="3">
        <v>0</v>
      </c>
      <c r="U912" s="3">
        <v>0.03</v>
      </c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2" t="s">
        <v>52</v>
      </c>
      <c r="AW912" s="2" t="s">
        <v>2413</v>
      </c>
      <c r="AX912" s="2" t="s">
        <v>52</v>
      </c>
      <c r="AY912" s="2" t="s">
        <v>52</v>
      </c>
    </row>
    <row r="913" spans="1:51" ht="30" customHeight="1">
      <c r="A913" s="8" t="s">
        <v>995</v>
      </c>
      <c r="B913" s="8" t="s">
        <v>52</v>
      </c>
      <c r="C913" s="8" t="s">
        <v>52</v>
      </c>
      <c r="D913" s="9"/>
      <c r="E913" s="12"/>
      <c r="F913" s="13">
        <f>TRUNC(SUMIF(N905:N912, N904, F905:F912),0)</f>
        <v>24717</v>
      </c>
      <c r="G913" s="12"/>
      <c r="H913" s="13">
        <f>TRUNC(SUMIF(N905:N912, N904, H905:H912),0)</f>
        <v>59081</v>
      </c>
      <c r="I913" s="12"/>
      <c r="J913" s="13">
        <f>TRUNC(SUMIF(N905:N912, N904, J905:J912),0)</f>
        <v>0</v>
      </c>
      <c r="K913" s="12"/>
      <c r="L913" s="13">
        <f>F913+H913+J913</f>
        <v>83798</v>
      </c>
      <c r="M913" s="8" t="s">
        <v>52</v>
      </c>
      <c r="N913" s="2" t="s">
        <v>118</v>
      </c>
      <c r="O913" s="2" t="s">
        <v>118</v>
      </c>
      <c r="P913" s="2" t="s">
        <v>52</v>
      </c>
      <c r="Q913" s="2" t="s">
        <v>52</v>
      </c>
      <c r="R913" s="2" t="s">
        <v>52</v>
      </c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2" t="s">
        <v>52</v>
      </c>
      <c r="AW913" s="2" t="s">
        <v>52</v>
      </c>
      <c r="AX913" s="2" t="s">
        <v>52</v>
      </c>
      <c r="AY913" s="2" t="s">
        <v>52</v>
      </c>
    </row>
    <row r="914" spans="1:51" ht="30" customHeight="1">
      <c r="A914" s="9"/>
      <c r="B914" s="9"/>
      <c r="C914" s="9"/>
      <c r="D914" s="9"/>
      <c r="E914" s="12"/>
      <c r="F914" s="13"/>
      <c r="G914" s="12"/>
      <c r="H914" s="13"/>
      <c r="I914" s="12"/>
      <c r="J914" s="13"/>
      <c r="K914" s="12"/>
      <c r="L914" s="13"/>
      <c r="M914" s="9"/>
    </row>
    <row r="915" spans="1:51" ht="30" customHeight="1">
      <c r="A915" s="32" t="s">
        <v>2414</v>
      </c>
      <c r="B915" s="32"/>
      <c r="C915" s="32"/>
      <c r="D915" s="32"/>
      <c r="E915" s="33"/>
      <c r="F915" s="34"/>
      <c r="G915" s="33"/>
      <c r="H915" s="34"/>
      <c r="I915" s="33"/>
      <c r="J915" s="34"/>
      <c r="K915" s="33"/>
      <c r="L915" s="34"/>
      <c r="M915" s="32"/>
      <c r="N915" s="1" t="s">
        <v>828</v>
      </c>
    </row>
    <row r="916" spans="1:51" ht="30" customHeight="1">
      <c r="A916" s="8" t="s">
        <v>2416</v>
      </c>
      <c r="B916" s="8" t="s">
        <v>2417</v>
      </c>
      <c r="C916" s="8" t="s">
        <v>359</v>
      </c>
      <c r="D916" s="9">
        <v>1</v>
      </c>
      <c r="E916" s="12">
        <f>단가대비표!O227</f>
        <v>8000</v>
      </c>
      <c r="F916" s="13">
        <f>TRUNC(E916*D916,1)</f>
        <v>8000</v>
      </c>
      <c r="G916" s="12">
        <f>단가대비표!P227</f>
        <v>0</v>
      </c>
      <c r="H916" s="13">
        <f>TRUNC(G916*D916,1)</f>
        <v>0</v>
      </c>
      <c r="I916" s="12">
        <f>단가대비표!V227</f>
        <v>0</v>
      </c>
      <c r="J916" s="13">
        <f>TRUNC(I916*D916,1)</f>
        <v>0</v>
      </c>
      <c r="K916" s="12">
        <f t="shared" ref="K916:L918" si="159">TRUNC(E916+G916+I916,1)</f>
        <v>8000</v>
      </c>
      <c r="L916" s="13">
        <f t="shared" si="159"/>
        <v>8000</v>
      </c>
      <c r="M916" s="8" t="s">
        <v>52</v>
      </c>
      <c r="N916" s="2" t="s">
        <v>828</v>
      </c>
      <c r="O916" s="2" t="s">
        <v>2418</v>
      </c>
      <c r="P916" s="2" t="s">
        <v>63</v>
      </c>
      <c r="Q916" s="2" t="s">
        <v>63</v>
      </c>
      <c r="R916" s="2" t="s">
        <v>62</v>
      </c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2" t="s">
        <v>52</v>
      </c>
      <c r="AW916" s="2" t="s">
        <v>2419</v>
      </c>
      <c r="AX916" s="2" t="s">
        <v>52</v>
      </c>
      <c r="AY916" s="2" t="s">
        <v>52</v>
      </c>
    </row>
    <row r="917" spans="1:51" ht="30" customHeight="1">
      <c r="A917" s="8" t="s">
        <v>2420</v>
      </c>
      <c r="B917" s="8" t="s">
        <v>1096</v>
      </c>
      <c r="C917" s="8" t="s">
        <v>1097</v>
      </c>
      <c r="D917" s="9">
        <v>0.02</v>
      </c>
      <c r="E917" s="12">
        <f>단가대비표!O279</f>
        <v>0</v>
      </c>
      <c r="F917" s="13">
        <f>TRUNC(E917*D917,1)</f>
        <v>0</v>
      </c>
      <c r="G917" s="12">
        <f>단가대비표!P279</f>
        <v>152019</v>
      </c>
      <c r="H917" s="13">
        <f>TRUNC(G917*D917,1)</f>
        <v>3040.3</v>
      </c>
      <c r="I917" s="12">
        <f>단가대비표!V279</f>
        <v>0</v>
      </c>
      <c r="J917" s="13">
        <f>TRUNC(I917*D917,1)</f>
        <v>0</v>
      </c>
      <c r="K917" s="12">
        <f t="shared" si="159"/>
        <v>152019</v>
      </c>
      <c r="L917" s="13">
        <f t="shared" si="159"/>
        <v>3040.3</v>
      </c>
      <c r="M917" s="8" t="s">
        <v>52</v>
      </c>
      <c r="N917" s="2" t="s">
        <v>828</v>
      </c>
      <c r="O917" s="2" t="s">
        <v>2421</v>
      </c>
      <c r="P917" s="2" t="s">
        <v>63</v>
      </c>
      <c r="Q917" s="2" t="s">
        <v>63</v>
      </c>
      <c r="R917" s="2" t="s">
        <v>62</v>
      </c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2" t="s">
        <v>52</v>
      </c>
      <c r="AW917" s="2" t="s">
        <v>2422</v>
      </c>
      <c r="AX917" s="2" t="s">
        <v>52</v>
      </c>
      <c r="AY917" s="2" t="s">
        <v>52</v>
      </c>
    </row>
    <row r="918" spans="1:51" ht="30" customHeight="1">
      <c r="A918" s="8" t="s">
        <v>1907</v>
      </c>
      <c r="B918" s="8" t="s">
        <v>1265</v>
      </c>
      <c r="C918" s="8" t="s">
        <v>123</v>
      </c>
      <c r="D918" s="9">
        <v>2.8800000000000002E-3</v>
      </c>
      <c r="E918" s="12">
        <f>일위대가목록!E237</f>
        <v>0</v>
      </c>
      <c r="F918" s="13">
        <f>TRUNC(E918*D918,1)</f>
        <v>0</v>
      </c>
      <c r="G918" s="12">
        <f>일위대가목록!F237</f>
        <v>38882</v>
      </c>
      <c r="H918" s="13">
        <f>TRUNC(G918*D918,1)</f>
        <v>111.9</v>
      </c>
      <c r="I918" s="12">
        <f>일위대가목록!G237</f>
        <v>0</v>
      </c>
      <c r="J918" s="13">
        <f>TRUNC(I918*D918,1)</f>
        <v>0</v>
      </c>
      <c r="K918" s="12">
        <f t="shared" si="159"/>
        <v>38882</v>
      </c>
      <c r="L918" s="13">
        <f t="shared" si="159"/>
        <v>111.9</v>
      </c>
      <c r="M918" s="8" t="s">
        <v>52</v>
      </c>
      <c r="N918" s="2" t="s">
        <v>828</v>
      </c>
      <c r="O918" s="2" t="s">
        <v>1908</v>
      </c>
      <c r="P918" s="2" t="s">
        <v>62</v>
      </c>
      <c r="Q918" s="2" t="s">
        <v>63</v>
      </c>
      <c r="R918" s="2" t="s">
        <v>63</v>
      </c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2" t="s">
        <v>52</v>
      </c>
      <c r="AW918" s="2" t="s">
        <v>2423</v>
      </c>
      <c r="AX918" s="2" t="s">
        <v>52</v>
      </c>
      <c r="AY918" s="2" t="s">
        <v>52</v>
      </c>
    </row>
    <row r="919" spans="1:51" ht="30" customHeight="1">
      <c r="A919" s="8" t="s">
        <v>995</v>
      </c>
      <c r="B919" s="8" t="s">
        <v>52</v>
      </c>
      <c r="C919" s="8" t="s">
        <v>52</v>
      </c>
      <c r="D919" s="9"/>
      <c r="E919" s="12"/>
      <c r="F919" s="13">
        <f>TRUNC(SUMIF(N916:N918, N915, F916:F918),0)</f>
        <v>8000</v>
      </c>
      <c r="G919" s="12"/>
      <c r="H919" s="13">
        <f>TRUNC(SUMIF(N916:N918, N915, H916:H918),0)</f>
        <v>3152</v>
      </c>
      <c r="I919" s="12"/>
      <c r="J919" s="13">
        <f>TRUNC(SUMIF(N916:N918, N915, J916:J918),0)</f>
        <v>0</v>
      </c>
      <c r="K919" s="12"/>
      <c r="L919" s="13">
        <f>F919+H919+J919</f>
        <v>11152</v>
      </c>
      <c r="M919" s="8" t="s">
        <v>52</v>
      </c>
      <c r="N919" s="2" t="s">
        <v>118</v>
      </c>
      <c r="O919" s="2" t="s">
        <v>118</v>
      </c>
      <c r="P919" s="2" t="s">
        <v>52</v>
      </c>
      <c r="Q919" s="2" t="s">
        <v>52</v>
      </c>
      <c r="R919" s="2" t="s">
        <v>52</v>
      </c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2" t="s">
        <v>52</v>
      </c>
      <c r="AW919" s="2" t="s">
        <v>52</v>
      </c>
      <c r="AX919" s="2" t="s">
        <v>52</v>
      </c>
      <c r="AY919" s="2" t="s">
        <v>52</v>
      </c>
    </row>
    <row r="920" spans="1:51" ht="30" customHeight="1">
      <c r="A920" s="9"/>
      <c r="B920" s="9"/>
      <c r="C920" s="9"/>
      <c r="D920" s="9"/>
      <c r="E920" s="12"/>
      <c r="F920" s="13"/>
      <c r="G920" s="12"/>
      <c r="H920" s="13"/>
      <c r="I920" s="12"/>
      <c r="J920" s="13"/>
      <c r="K920" s="12"/>
      <c r="L920" s="13"/>
      <c r="M920" s="9"/>
    </row>
    <row r="921" spans="1:51" ht="30" customHeight="1">
      <c r="A921" s="32" t="s">
        <v>2424</v>
      </c>
      <c r="B921" s="32"/>
      <c r="C921" s="32"/>
      <c r="D921" s="32"/>
      <c r="E921" s="33"/>
      <c r="F921" s="34"/>
      <c r="G921" s="33"/>
      <c r="H921" s="34"/>
      <c r="I921" s="33"/>
      <c r="J921" s="34"/>
      <c r="K921" s="33"/>
      <c r="L921" s="34"/>
      <c r="M921" s="32"/>
      <c r="N921" s="1" t="s">
        <v>832</v>
      </c>
    </row>
    <row r="922" spans="1:51" ht="30" customHeight="1">
      <c r="A922" s="8" t="s">
        <v>2426</v>
      </c>
      <c r="B922" s="8" t="s">
        <v>831</v>
      </c>
      <c r="C922" s="8" t="s">
        <v>359</v>
      </c>
      <c r="D922" s="9">
        <v>1</v>
      </c>
      <c r="E922" s="12">
        <f>단가대비표!O233</f>
        <v>40000</v>
      </c>
      <c r="F922" s="13">
        <f>TRUNC(E922*D922,1)</f>
        <v>40000</v>
      </c>
      <c r="G922" s="12">
        <f>단가대비표!P233</f>
        <v>0</v>
      </c>
      <c r="H922" s="13">
        <f>TRUNC(G922*D922,1)</f>
        <v>0</v>
      </c>
      <c r="I922" s="12">
        <f>단가대비표!V233</f>
        <v>0</v>
      </c>
      <c r="J922" s="13">
        <f>TRUNC(I922*D922,1)</f>
        <v>0</v>
      </c>
      <c r="K922" s="12">
        <f>TRUNC(E922+G922+I922,1)</f>
        <v>40000</v>
      </c>
      <c r="L922" s="13">
        <f>TRUNC(F922+H922+J922,1)</f>
        <v>40000</v>
      </c>
      <c r="M922" s="8" t="s">
        <v>52</v>
      </c>
      <c r="N922" s="2" t="s">
        <v>832</v>
      </c>
      <c r="O922" s="2" t="s">
        <v>2427</v>
      </c>
      <c r="P922" s="2" t="s">
        <v>63</v>
      </c>
      <c r="Q922" s="2" t="s">
        <v>63</v>
      </c>
      <c r="R922" s="2" t="s">
        <v>62</v>
      </c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2" t="s">
        <v>52</v>
      </c>
      <c r="AW922" s="2" t="s">
        <v>2428</v>
      </c>
      <c r="AX922" s="2" t="s">
        <v>52</v>
      </c>
      <c r="AY922" s="2" t="s">
        <v>52</v>
      </c>
    </row>
    <row r="923" spans="1:51" ht="30" customHeight="1">
      <c r="A923" s="8" t="s">
        <v>995</v>
      </c>
      <c r="B923" s="8" t="s">
        <v>52</v>
      </c>
      <c r="C923" s="8" t="s">
        <v>52</v>
      </c>
      <c r="D923" s="9"/>
      <c r="E923" s="12"/>
      <c r="F923" s="13">
        <f>TRUNC(SUMIF(N922:N922, N921, F922:F922),0)</f>
        <v>40000</v>
      </c>
      <c r="G923" s="12"/>
      <c r="H923" s="13">
        <f>TRUNC(SUMIF(N922:N922, N921, H922:H922),0)</f>
        <v>0</v>
      </c>
      <c r="I923" s="12"/>
      <c r="J923" s="13">
        <f>TRUNC(SUMIF(N922:N922, N921, J922:J922),0)</f>
        <v>0</v>
      </c>
      <c r="K923" s="12"/>
      <c r="L923" s="13">
        <f>F923+H923+J923</f>
        <v>40000</v>
      </c>
      <c r="M923" s="8" t="s">
        <v>52</v>
      </c>
      <c r="N923" s="2" t="s">
        <v>118</v>
      </c>
      <c r="O923" s="2" t="s">
        <v>118</v>
      </c>
      <c r="P923" s="2" t="s">
        <v>52</v>
      </c>
      <c r="Q923" s="2" t="s">
        <v>52</v>
      </c>
      <c r="R923" s="2" t="s">
        <v>52</v>
      </c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2" t="s">
        <v>52</v>
      </c>
      <c r="AW923" s="2" t="s">
        <v>52</v>
      </c>
      <c r="AX923" s="2" t="s">
        <v>52</v>
      </c>
      <c r="AY923" s="2" t="s">
        <v>52</v>
      </c>
    </row>
    <row r="924" spans="1:51" ht="30" customHeight="1">
      <c r="A924" s="9"/>
      <c r="B924" s="9"/>
      <c r="C924" s="9"/>
      <c r="D924" s="9"/>
      <c r="E924" s="12"/>
      <c r="F924" s="13"/>
      <c r="G924" s="12"/>
      <c r="H924" s="13"/>
      <c r="I924" s="12"/>
      <c r="J924" s="13"/>
      <c r="K924" s="12"/>
      <c r="L924" s="13"/>
      <c r="M924" s="9"/>
    </row>
    <row r="925" spans="1:51" ht="30" customHeight="1">
      <c r="A925" s="32" t="s">
        <v>2429</v>
      </c>
      <c r="B925" s="32"/>
      <c r="C925" s="32"/>
      <c r="D925" s="32"/>
      <c r="E925" s="33"/>
      <c r="F925" s="34"/>
      <c r="G925" s="33"/>
      <c r="H925" s="34"/>
      <c r="I925" s="33"/>
      <c r="J925" s="34"/>
      <c r="K925" s="33"/>
      <c r="L925" s="34"/>
      <c r="M925" s="32"/>
      <c r="N925" s="1" t="s">
        <v>836</v>
      </c>
    </row>
    <row r="926" spans="1:51" ht="30" customHeight="1">
      <c r="A926" s="8" t="s">
        <v>2431</v>
      </c>
      <c r="B926" s="8" t="s">
        <v>835</v>
      </c>
      <c r="C926" s="8" t="s">
        <v>359</v>
      </c>
      <c r="D926" s="9">
        <v>1</v>
      </c>
      <c r="E926" s="12">
        <f>단가대비표!O230</f>
        <v>70000</v>
      </c>
      <c r="F926" s="13">
        <f>TRUNC(E926*D926,1)</f>
        <v>70000</v>
      </c>
      <c r="G926" s="12">
        <f>단가대비표!P230</f>
        <v>0</v>
      </c>
      <c r="H926" s="13">
        <f>TRUNC(G926*D926,1)</f>
        <v>0</v>
      </c>
      <c r="I926" s="12">
        <f>단가대비표!V230</f>
        <v>0</v>
      </c>
      <c r="J926" s="13">
        <f>TRUNC(I926*D926,1)</f>
        <v>0</v>
      </c>
      <c r="K926" s="12">
        <f>TRUNC(E926+G926+I926,1)</f>
        <v>70000</v>
      </c>
      <c r="L926" s="13">
        <f>TRUNC(F926+H926+J926,1)</f>
        <v>70000</v>
      </c>
      <c r="M926" s="8" t="s">
        <v>52</v>
      </c>
      <c r="N926" s="2" t="s">
        <v>836</v>
      </c>
      <c r="O926" s="2" t="s">
        <v>2432</v>
      </c>
      <c r="P926" s="2" t="s">
        <v>63</v>
      </c>
      <c r="Q926" s="2" t="s">
        <v>63</v>
      </c>
      <c r="R926" s="2" t="s">
        <v>62</v>
      </c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2" t="s">
        <v>52</v>
      </c>
      <c r="AW926" s="2" t="s">
        <v>2433</v>
      </c>
      <c r="AX926" s="2" t="s">
        <v>52</v>
      </c>
      <c r="AY926" s="2" t="s">
        <v>52</v>
      </c>
    </row>
    <row r="927" spans="1:51" ht="30" customHeight="1">
      <c r="A927" s="8" t="s">
        <v>995</v>
      </c>
      <c r="B927" s="8" t="s">
        <v>52</v>
      </c>
      <c r="C927" s="8" t="s">
        <v>52</v>
      </c>
      <c r="D927" s="9"/>
      <c r="E927" s="12"/>
      <c r="F927" s="13">
        <f>TRUNC(SUMIF(N926:N926, N925, F926:F926),0)</f>
        <v>70000</v>
      </c>
      <c r="G927" s="12"/>
      <c r="H927" s="13">
        <f>TRUNC(SUMIF(N926:N926, N925, H926:H926),0)</f>
        <v>0</v>
      </c>
      <c r="I927" s="12"/>
      <c r="J927" s="13">
        <f>TRUNC(SUMIF(N926:N926, N925, J926:J926),0)</f>
        <v>0</v>
      </c>
      <c r="K927" s="12"/>
      <c r="L927" s="13">
        <f>F927+H927+J927</f>
        <v>70000</v>
      </c>
      <c r="M927" s="8" t="s">
        <v>52</v>
      </c>
      <c r="N927" s="2" t="s">
        <v>118</v>
      </c>
      <c r="O927" s="2" t="s">
        <v>118</v>
      </c>
      <c r="P927" s="2" t="s">
        <v>52</v>
      </c>
      <c r="Q927" s="2" t="s">
        <v>52</v>
      </c>
      <c r="R927" s="2" t="s">
        <v>52</v>
      </c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2" t="s">
        <v>52</v>
      </c>
      <c r="AW927" s="2" t="s">
        <v>52</v>
      </c>
      <c r="AX927" s="2" t="s">
        <v>52</v>
      </c>
      <c r="AY927" s="2" t="s">
        <v>52</v>
      </c>
    </row>
    <row r="928" spans="1:51" ht="30" customHeight="1">
      <c r="A928" s="9"/>
      <c r="B928" s="9"/>
      <c r="C928" s="9"/>
      <c r="D928" s="9"/>
      <c r="E928" s="12"/>
      <c r="F928" s="13"/>
      <c r="G928" s="12"/>
      <c r="H928" s="13"/>
      <c r="I928" s="12"/>
      <c r="J928" s="13"/>
      <c r="K928" s="12"/>
      <c r="L928" s="13"/>
      <c r="M928" s="9"/>
    </row>
    <row r="929" spans="1:51" ht="30" customHeight="1">
      <c r="A929" s="32" t="s">
        <v>2434</v>
      </c>
      <c r="B929" s="32"/>
      <c r="C929" s="32"/>
      <c r="D929" s="32"/>
      <c r="E929" s="33"/>
      <c r="F929" s="34"/>
      <c r="G929" s="33"/>
      <c r="H929" s="34"/>
      <c r="I929" s="33"/>
      <c r="J929" s="34"/>
      <c r="K929" s="33"/>
      <c r="L929" s="34"/>
      <c r="M929" s="32"/>
      <c r="N929" s="1" t="s">
        <v>840</v>
      </c>
    </row>
    <row r="930" spans="1:51" ht="30" customHeight="1">
      <c r="A930" s="8" t="s">
        <v>2436</v>
      </c>
      <c r="B930" s="8" t="s">
        <v>2437</v>
      </c>
      <c r="C930" s="8" t="s">
        <v>359</v>
      </c>
      <c r="D930" s="9">
        <v>1</v>
      </c>
      <c r="E930" s="12">
        <f>단가대비표!O228</f>
        <v>20000</v>
      </c>
      <c r="F930" s="13">
        <f>TRUNC(E930*D930,1)</f>
        <v>20000</v>
      </c>
      <c r="G930" s="12">
        <f>단가대비표!P228</f>
        <v>0</v>
      </c>
      <c r="H930" s="13">
        <f>TRUNC(G930*D930,1)</f>
        <v>0</v>
      </c>
      <c r="I930" s="12">
        <f>단가대비표!V228</f>
        <v>0</v>
      </c>
      <c r="J930" s="13">
        <f>TRUNC(I930*D930,1)</f>
        <v>0</v>
      </c>
      <c r="K930" s="12">
        <f>TRUNC(E930+G930+I930,1)</f>
        <v>20000</v>
      </c>
      <c r="L930" s="13">
        <f>TRUNC(F930+H930+J930,1)</f>
        <v>20000</v>
      </c>
      <c r="M930" s="8" t="s">
        <v>52</v>
      </c>
      <c r="N930" s="2" t="s">
        <v>840</v>
      </c>
      <c r="O930" s="2" t="s">
        <v>2438</v>
      </c>
      <c r="P930" s="2" t="s">
        <v>63</v>
      </c>
      <c r="Q930" s="2" t="s">
        <v>63</v>
      </c>
      <c r="R930" s="2" t="s">
        <v>62</v>
      </c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2" t="s">
        <v>52</v>
      </c>
      <c r="AW930" s="2" t="s">
        <v>2439</v>
      </c>
      <c r="AX930" s="2" t="s">
        <v>52</v>
      </c>
      <c r="AY930" s="2" t="s">
        <v>52</v>
      </c>
    </row>
    <row r="931" spans="1:51" ht="30" customHeight="1">
      <c r="A931" s="8" t="s">
        <v>995</v>
      </c>
      <c r="B931" s="8" t="s">
        <v>52</v>
      </c>
      <c r="C931" s="8" t="s">
        <v>52</v>
      </c>
      <c r="D931" s="9"/>
      <c r="E931" s="12"/>
      <c r="F931" s="13">
        <f>TRUNC(SUMIF(N930:N930, N929, F930:F930),0)</f>
        <v>20000</v>
      </c>
      <c r="G931" s="12"/>
      <c r="H931" s="13">
        <f>TRUNC(SUMIF(N930:N930, N929, H930:H930),0)</f>
        <v>0</v>
      </c>
      <c r="I931" s="12"/>
      <c r="J931" s="13">
        <f>TRUNC(SUMIF(N930:N930, N929, J930:J930),0)</f>
        <v>0</v>
      </c>
      <c r="K931" s="12"/>
      <c r="L931" s="13">
        <f>F931+H931+J931</f>
        <v>20000</v>
      </c>
      <c r="M931" s="8" t="s">
        <v>52</v>
      </c>
      <c r="N931" s="2" t="s">
        <v>118</v>
      </c>
      <c r="O931" s="2" t="s">
        <v>118</v>
      </c>
      <c r="P931" s="2" t="s">
        <v>52</v>
      </c>
      <c r="Q931" s="2" t="s">
        <v>52</v>
      </c>
      <c r="R931" s="2" t="s">
        <v>52</v>
      </c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2" t="s">
        <v>52</v>
      </c>
      <c r="AW931" s="2" t="s">
        <v>52</v>
      </c>
      <c r="AX931" s="2" t="s">
        <v>52</v>
      </c>
      <c r="AY931" s="2" t="s">
        <v>52</v>
      </c>
    </row>
    <row r="932" spans="1:51" ht="30" customHeight="1">
      <c r="A932" s="9"/>
      <c r="B932" s="9"/>
      <c r="C932" s="9"/>
      <c r="D932" s="9"/>
      <c r="E932" s="12"/>
      <c r="F932" s="13"/>
      <c r="G932" s="12"/>
      <c r="H932" s="13"/>
      <c r="I932" s="12"/>
      <c r="J932" s="13"/>
      <c r="K932" s="12"/>
      <c r="L932" s="13"/>
      <c r="M932" s="9"/>
    </row>
    <row r="933" spans="1:51" ht="30" customHeight="1">
      <c r="A933" s="32" t="s">
        <v>2440</v>
      </c>
      <c r="B933" s="32"/>
      <c r="C933" s="32"/>
      <c r="D933" s="32"/>
      <c r="E933" s="33"/>
      <c r="F933" s="34"/>
      <c r="G933" s="33"/>
      <c r="H933" s="34"/>
      <c r="I933" s="33"/>
      <c r="J933" s="34"/>
      <c r="K933" s="33"/>
      <c r="L933" s="34"/>
      <c r="M933" s="32"/>
      <c r="N933" s="1" t="s">
        <v>844</v>
      </c>
    </row>
    <row r="934" spans="1:51" ht="30" customHeight="1">
      <c r="A934" s="8" t="s">
        <v>842</v>
      </c>
      <c r="B934" s="8" t="s">
        <v>843</v>
      </c>
      <c r="C934" s="8" t="s">
        <v>359</v>
      </c>
      <c r="D934" s="9">
        <v>1</v>
      </c>
      <c r="E934" s="12">
        <f>단가대비표!O231</f>
        <v>900000</v>
      </c>
      <c r="F934" s="13">
        <f>TRUNC(E934*D934,1)</f>
        <v>900000</v>
      </c>
      <c r="G934" s="12">
        <f>단가대비표!P231</f>
        <v>0</v>
      </c>
      <c r="H934" s="13">
        <f>TRUNC(G934*D934,1)</f>
        <v>0</v>
      </c>
      <c r="I934" s="12">
        <f>단가대비표!V231</f>
        <v>0</v>
      </c>
      <c r="J934" s="13">
        <f>TRUNC(I934*D934,1)</f>
        <v>0</v>
      </c>
      <c r="K934" s="12">
        <f>TRUNC(E934+G934+I934,1)</f>
        <v>900000</v>
      </c>
      <c r="L934" s="13">
        <f>TRUNC(F934+H934+J934,1)</f>
        <v>900000</v>
      </c>
      <c r="M934" s="8" t="s">
        <v>52</v>
      </c>
      <c r="N934" s="2" t="s">
        <v>844</v>
      </c>
      <c r="O934" s="2" t="s">
        <v>2442</v>
      </c>
      <c r="P934" s="2" t="s">
        <v>63</v>
      </c>
      <c r="Q934" s="2" t="s">
        <v>63</v>
      </c>
      <c r="R934" s="2" t="s">
        <v>62</v>
      </c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2" t="s">
        <v>52</v>
      </c>
      <c r="AW934" s="2" t="s">
        <v>2443</v>
      </c>
      <c r="AX934" s="2" t="s">
        <v>52</v>
      </c>
      <c r="AY934" s="2" t="s">
        <v>52</v>
      </c>
    </row>
    <row r="935" spans="1:51" ht="30" customHeight="1">
      <c r="A935" s="8" t="s">
        <v>995</v>
      </c>
      <c r="B935" s="8" t="s">
        <v>52</v>
      </c>
      <c r="C935" s="8" t="s">
        <v>52</v>
      </c>
      <c r="D935" s="9"/>
      <c r="E935" s="12"/>
      <c r="F935" s="13">
        <f>TRUNC(SUMIF(N934:N934, N933, F934:F934),0)</f>
        <v>900000</v>
      </c>
      <c r="G935" s="12"/>
      <c r="H935" s="13">
        <f>TRUNC(SUMIF(N934:N934, N933, H934:H934),0)</f>
        <v>0</v>
      </c>
      <c r="I935" s="12"/>
      <c r="J935" s="13">
        <f>TRUNC(SUMIF(N934:N934, N933, J934:J934),0)</f>
        <v>0</v>
      </c>
      <c r="K935" s="12"/>
      <c r="L935" s="13">
        <f>F935+H935+J935</f>
        <v>900000</v>
      </c>
      <c r="M935" s="8" t="s">
        <v>52</v>
      </c>
      <c r="N935" s="2" t="s">
        <v>118</v>
      </c>
      <c r="O935" s="2" t="s">
        <v>118</v>
      </c>
      <c r="P935" s="2" t="s">
        <v>52</v>
      </c>
      <c r="Q935" s="2" t="s">
        <v>52</v>
      </c>
      <c r="R935" s="2" t="s">
        <v>52</v>
      </c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2" t="s">
        <v>52</v>
      </c>
      <c r="AW935" s="2" t="s">
        <v>52</v>
      </c>
      <c r="AX935" s="2" t="s">
        <v>52</v>
      </c>
      <c r="AY935" s="2" t="s">
        <v>52</v>
      </c>
    </row>
    <row r="936" spans="1:51" ht="30" customHeight="1">
      <c r="A936" s="9"/>
      <c r="B936" s="9"/>
      <c r="C936" s="9"/>
      <c r="D936" s="9"/>
      <c r="E936" s="12"/>
      <c r="F936" s="13"/>
      <c r="G936" s="12"/>
      <c r="H936" s="13"/>
      <c r="I936" s="12"/>
      <c r="J936" s="13"/>
      <c r="K936" s="12"/>
      <c r="L936" s="13"/>
      <c r="M936" s="9"/>
    </row>
    <row r="937" spans="1:51" ht="30" customHeight="1">
      <c r="A937" s="32" t="s">
        <v>2444</v>
      </c>
      <c r="B937" s="32"/>
      <c r="C937" s="32"/>
      <c r="D937" s="32"/>
      <c r="E937" s="33"/>
      <c r="F937" s="34"/>
      <c r="G937" s="33"/>
      <c r="H937" s="34"/>
      <c r="I937" s="33"/>
      <c r="J937" s="34"/>
      <c r="K937" s="33"/>
      <c r="L937" s="34"/>
      <c r="M937" s="32"/>
      <c r="N937" s="1" t="s">
        <v>848</v>
      </c>
    </row>
    <row r="938" spans="1:51" ht="30" customHeight="1">
      <c r="A938" s="8" t="s">
        <v>846</v>
      </c>
      <c r="B938" s="8" t="s">
        <v>847</v>
      </c>
      <c r="C938" s="8" t="s">
        <v>359</v>
      </c>
      <c r="D938" s="9">
        <v>1</v>
      </c>
      <c r="E938" s="12">
        <f>단가대비표!O232</f>
        <v>2000000</v>
      </c>
      <c r="F938" s="13">
        <f>TRUNC(E938*D938,1)</f>
        <v>2000000</v>
      </c>
      <c r="G938" s="12">
        <f>단가대비표!P232</f>
        <v>0</v>
      </c>
      <c r="H938" s="13">
        <f>TRUNC(G938*D938,1)</f>
        <v>0</v>
      </c>
      <c r="I938" s="12">
        <f>단가대비표!V232</f>
        <v>0</v>
      </c>
      <c r="J938" s="13">
        <f>TRUNC(I938*D938,1)</f>
        <v>0</v>
      </c>
      <c r="K938" s="12">
        <f>TRUNC(E938+G938+I938,1)</f>
        <v>2000000</v>
      </c>
      <c r="L938" s="13">
        <f>TRUNC(F938+H938+J938,1)</f>
        <v>2000000</v>
      </c>
      <c r="M938" s="8" t="s">
        <v>52</v>
      </c>
      <c r="N938" s="2" t="s">
        <v>848</v>
      </c>
      <c r="O938" s="2" t="s">
        <v>2446</v>
      </c>
      <c r="P938" s="2" t="s">
        <v>63</v>
      </c>
      <c r="Q938" s="2" t="s">
        <v>63</v>
      </c>
      <c r="R938" s="2" t="s">
        <v>62</v>
      </c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2" t="s">
        <v>52</v>
      </c>
      <c r="AW938" s="2" t="s">
        <v>2447</v>
      </c>
      <c r="AX938" s="2" t="s">
        <v>52</v>
      </c>
      <c r="AY938" s="2" t="s">
        <v>52</v>
      </c>
    </row>
    <row r="939" spans="1:51" ht="30" customHeight="1">
      <c r="A939" s="8" t="s">
        <v>995</v>
      </c>
      <c r="B939" s="8" t="s">
        <v>52</v>
      </c>
      <c r="C939" s="8" t="s">
        <v>52</v>
      </c>
      <c r="D939" s="9"/>
      <c r="E939" s="12"/>
      <c r="F939" s="13">
        <f>TRUNC(SUMIF(N938:N938, N937, F938:F938),0)</f>
        <v>2000000</v>
      </c>
      <c r="G939" s="12"/>
      <c r="H939" s="13">
        <f>TRUNC(SUMIF(N938:N938, N937, H938:H938),0)</f>
        <v>0</v>
      </c>
      <c r="I939" s="12"/>
      <c r="J939" s="13">
        <f>TRUNC(SUMIF(N938:N938, N937, J938:J938),0)</f>
        <v>0</v>
      </c>
      <c r="K939" s="12"/>
      <c r="L939" s="13">
        <f>F939+H939+J939</f>
        <v>2000000</v>
      </c>
      <c r="M939" s="8" t="s">
        <v>52</v>
      </c>
      <c r="N939" s="2" t="s">
        <v>118</v>
      </c>
      <c r="O939" s="2" t="s">
        <v>118</v>
      </c>
      <c r="P939" s="2" t="s">
        <v>52</v>
      </c>
      <c r="Q939" s="2" t="s">
        <v>52</v>
      </c>
      <c r="R939" s="2" t="s">
        <v>52</v>
      </c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2" t="s">
        <v>52</v>
      </c>
      <c r="AW939" s="2" t="s">
        <v>52</v>
      </c>
      <c r="AX939" s="2" t="s">
        <v>52</v>
      </c>
      <c r="AY939" s="2" t="s">
        <v>52</v>
      </c>
    </row>
    <row r="940" spans="1:51" ht="30" customHeight="1">
      <c r="A940" s="9"/>
      <c r="B940" s="9"/>
      <c r="C940" s="9"/>
      <c r="D940" s="9"/>
      <c r="E940" s="12"/>
      <c r="F940" s="13"/>
      <c r="G940" s="12"/>
      <c r="H940" s="13"/>
      <c r="I940" s="12"/>
      <c r="J940" s="13"/>
      <c r="K940" s="12"/>
      <c r="L940" s="13"/>
      <c r="M940" s="9"/>
    </row>
    <row r="941" spans="1:51" ht="30" customHeight="1">
      <c r="A941" s="32" t="s">
        <v>2448</v>
      </c>
      <c r="B941" s="32"/>
      <c r="C941" s="32"/>
      <c r="D941" s="32"/>
      <c r="E941" s="33"/>
      <c r="F941" s="34"/>
      <c r="G941" s="33"/>
      <c r="H941" s="34"/>
      <c r="I941" s="33"/>
      <c r="J941" s="34"/>
      <c r="K941" s="33"/>
      <c r="L941" s="34"/>
      <c r="M941" s="32"/>
      <c r="N941" s="1" t="s">
        <v>854</v>
      </c>
    </row>
    <row r="942" spans="1:51" ht="30" customHeight="1">
      <c r="A942" s="8" t="s">
        <v>2450</v>
      </c>
      <c r="B942" s="8" t="s">
        <v>853</v>
      </c>
      <c r="C942" s="8" t="s">
        <v>255</v>
      </c>
      <c r="D942" s="9">
        <v>1</v>
      </c>
      <c r="E942" s="12">
        <f>단가대비표!O126</f>
        <v>13000</v>
      </c>
      <c r="F942" s="13">
        <f>TRUNC(E942*D942,1)</f>
        <v>13000</v>
      </c>
      <c r="G942" s="12">
        <f>단가대비표!P126</f>
        <v>0</v>
      </c>
      <c r="H942" s="13">
        <f>TRUNC(G942*D942,1)</f>
        <v>0</v>
      </c>
      <c r="I942" s="12">
        <f>단가대비표!V126</f>
        <v>0</v>
      </c>
      <c r="J942" s="13">
        <f>TRUNC(I942*D942,1)</f>
        <v>0</v>
      </c>
      <c r="K942" s="12">
        <f t="shared" ref="K942:L944" si="160">TRUNC(E942+G942+I942,1)</f>
        <v>13000</v>
      </c>
      <c r="L942" s="13">
        <f t="shared" si="160"/>
        <v>13000</v>
      </c>
      <c r="M942" s="8" t="s">
        <v>52</v>
      </c>
      <c r="N942" s="2" t="s">
        <v>854</v>
      </c>
      <c r="O942" s="2" t="s">
        <v>2451</v>
      </c>
      <c r="P942" s="2" t="s">
        <v>63</v>
      </c>
      <c r="Q942" s="2" t="s">
        <v>63</v>
      </c>
      <c r="R942" s="2" t="s">
        <v>62</v>
      </c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2" t="s">
        <v>52</v>
      </c>
      <c r="AW942" s="2" t="s">
        <v>2452</v>
      </c>
      <c r="AX942" s="2" t="s">
        <v>52</v>
      </c>
      <c r="AY942" s="2" t="s">
        <v>52</v>
      </c>
    </row>
    <row r="943" spans="1:51" ht="30" customHeight="1">
      <c r="A943" s="8" t="s">
        <v>1100</v>
      </c>
      <c r="B943" s="8" t="s">
        <v>1096</v>
      </c>
      <c r="C943" s="8" t="s">
        <v>1097</v>
      </c>
      <c r="D943" s="9">
        <v>0.05</v>
      </c>
      <c r="E943" s="12">
        <f>단가대비표!O278</f>
        <v>0</v>
      </c>
      <c r="F943" s="13">
        <f>TRUNC(E943*D943,1)</f>
        <v>0</v>
      </c>
      <c r="G943" s="12">
        <f>단가대비표!P278</f>
        <v>125427</v>
      </c>
      <c r="H943" s="13">
        <f>TRUNC(G943*D943,1)</f>
        <v>6271.3</v>
      </c>
      <c r="I943" s="12">
        <f>단가대비표!V278</f>
        <v>0</v>
      </c>
      <c r="J943" s="13">
        <f>TRUNC(I943*D943,1)</f>
        <v>0</v>
      </c>
      <c r="K943" s="12">
        <f t="shared" si="160"/>
        <v>125427</v>
      </c>
      <c r="L943" s="13">
        <f t="shared" si="160"/>
        <v>6271.3</v>
      </c>
      <c r="M943" s="8" t="s">
        <v>52</v>
      </c>
      <c r="N943" s="2" t="s">
        <v>854</v>
      </c>
      <c r="O943" s="2" t="s">
        <v>1101</v>
      </c>
      <c r="P943" s="2" t="s">
        <v>63</v>
      </c>
      <c r="Q943" s="2" t="s">
        <v>63</v>
      </c>
      <c r="R943" s="2" t="s">
        <v>62</v>
      </c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2" t="s">
        <v>52</v>
      </c>
      <c r="AW943" s="2" t="s">
        <v>2453</v>
      </c>
      <c r="AX943" s="2" t="s">
        <v>52</v>
      </c>
      <c r="AY943" s="2" t="s">
        <v>52</v>
      </c>
    </row>
    <row r="944" spans="1:51" ht="30" customHeight="1">
      <c r="A944" s="8" t="s">
        <v>2420</v>
      </c>
      <c r="B944" s="8" t="s">
        <v>1096</v>
      </c>
      <c r="C944" s="8" t="s">
        <v>1097</v>
      </c>
      <c r="D944" s="9">
        <v>0.05</v>
      </c>
      <c r="E944" s="12">
        <f>단가대비표!O279</f>
        <v>0</v>
      </c>
      <c r="F944" s="13">
        <f>TRUNC(E944*D944,1)</f>
        <v>0</v>
      </c>
      <c r="G944" s="12">
        <f>단가대비표!P279</f>
        <v>152019</v>
      </c>
      <c r="H944" s="13">
        <f>TRUNC(G944*D944,1)</f>
        <v>7600.9</v>
      </c>
      <c r="I944" s="12">
        <f>단가대비표!V279</f>
        <v>0</v>
      </c>
      <c r="J944" s="13">
        <f>TRUNC(I944*D944,1)</f>
        <v>0</v>
      </c>
      <c r="K944" s="12">
        <f t="shared" si="160"/>
        <v>152019</v>
      </c>
      <c r="L944" s="13">
        <f t="shared" si="160"/>
        <v>7600.9</v>
      </c>
      <c r="M944" s="8" t="s">
        <v>52</v>
      </c>
      <c r="N944" s="2" t="s">
        <v>854</v>
      </c>
      <c r="O944" s="2" t="s">
        <v>2421</v>
      </c>
      <c r="P944" s="2" t="s">
        <v>63</v>
      </c>
      <c r="Q944" s="2" t="s">
        <v>63</v>
      </c>
      <c r="R944" s="2" t="s">
        <v>62</v>
      </c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2" t="s">
        <v>52</v>
      </c>
      <c r="AW944" s="2" t="s">
        <v>2454</v>
      </c>
      <c r="AX944" s="2" t="s">
        <v>52</v>
      </c>
      <c r="AY944" s="2" t="s">
        <v>52</v>
      </c>
    </row>
    <row r="945" spans="1:51" ht="30" customHeight="1">
      <c r="A945" s="8" t="s">
        <v>995</v>
      </c>
      <c r="B945" s="8" t="s">
        <v>52</v>
      </c>
      <c r="C945" s="8" t="s">
        <v>52</v>
      </c>
      <c r="D945" s="9"/>
      <c r="E945" s="12"/>
      <c r="F945" s="13">
        <f>TRUNC(SUMIF(N942:N944, N941, F942:F944),0)</f>
        <v>13000</v>
      </c>
      <c r="G945" s="12"/>
      <c r="H945" s="13">
        <f>TRUNC(SUMIF(N942:N944, N941, H942:H944),0)</f>
        <v>13872</v>
      </c>
      <c r="I945" s="12"/>
      <c r="J945" s="13">
        <f>TRUNC(SUMIF(N942:N944, N941, J942:J944),0)</f>
        <v>0</v>
      </c>
      <c r="K945" s="12"/>
      <c r="L945" s="13">
        <f>F945+H945+J945</f>
        <v>26872</v>
      </c>
      <c r="M945" s="8" t="s">
        <v>52</v>
      </c>
      <c r="N945" s="2" t="s">
        <v>118</v>
      </c>
      <c r="O945" s="2" t="s">
        <v>118</v>
      </c>
      <c r="P945" s="2" t="s">
        <v>52</v>
      </c>
      <c r="Q945" s="2" t="s">
        <v>52</v>
      </c>
      <c r="R945" s="2" t="s">
        <v>52</v>
      </c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2" t="s">
        <v>52</v>
      </c>
      <c r="AW945" s="2" t="s">
        <v>52</v>
      </c>
      <c r="AX945" s="2" t="s">
        <v>52</v>
      </c>
      <c r="AY945" s="2" t="s">
        <v>52</v>
      </c>
    </row>
    <row r="946" spans="1:51" ht="30" customHeight="1">
      <c r="A946" s="9"/>
      <c r="B946" s="9"/>
      <c r="C946" s="9"/>
      <c r="D946" s="9"/>
      <c r="E946" s="12"/>
      <c r="F946" s="13"/>
      <c r="G946" s="12"/>
      <c r="H946" s="13"/>
      <c r="I946" s="12"/>
      <c r="J946" s="13"/>
      <c r="K946" s="12"/>
      <c r="L946" s="13"/>
      <c r="M946" s="9"/>
    </row>
    <row r="947" spans="1:51" ht="30" customHeight="1">
      <c r="A947" s="32" t="s">
        <v>2455</v>
      </c>
      <c r="B947" s="32"/>
      <c r="C947" s="32"/>
      <c r="D947" s="32"/>
      <c r="E947" s="33"/>
      <c r="F947" s="34"/>
      <c r="G947" s="33"/>
      <c r="H947" s="34"/>
      <c r="I947" s="33"/>
      <c r="J947" s="34"/>
      <c r="K947" s="33"/>
      <c r="L947" s="34"/>
      <c r="M947" s="32"/>
      <c r="N947" s="1" t="s">
        <v>867</v>
      </c>
    </row>
    <row r="948" spans="1:51" ht="30" customHeight="1">
      <c r="A948" s="8" t="s">
        <v>1862</v>
      </c>
      <c r="B948" s="8" t="s">
        <v>1863</v>
      </c>
      <c r="C948" s="8" t="s">
        <v>255</v>
      </c>
      <c r="D948" s="9">
        <v>2.3330000000000002</v>
      </c>
      <c r="E948" s="12">
        <f>단가대비표!O263</f>
        <v>2280</v>
      </c>
      <c r="F948" s="13">
        <f t="shared" ref="F948:F953" si="161">TRUNC(E948*D948,1)</f>
        <v>5319.2</v>
      </c>
      <c r="G948" s="12">
        <f>단가대비표!P263</f>
        <v>0</v>
      </c>
      <c r="H948" s="13">
        <f t="shared" ref="H948:H953" si="162">TRUNC(G948*D948,1)</f>
        <v>0</v>
      </c>
      <c r="I948" s="12">
        <f>단가대비표!V263</f>
        <v>0</v>
      </c>
      <c r="J948" s="13">
        <f t="shared" ref="J948:J953" si="163">TRUNC(I948*D948,1)</f>
        <v>0</v>
      </c>
      <c r="K948" s="12">
        <f t="shared" ref="K948:L953" si="164">TRUNC(E948+G948+I948,1)</f>
        <v>2280</v>
      </c>
      <c r="L948" s="13">
        <f t="shared" si="164"/>
        <v>5319.2</v>
      </c>
      <c r="M948" s="8" t="s">
        <v>52</v>
      </c>
      <c r="N948" s="2" t="s">
        <v>867</v>
      </c>
      <c r="O948" s="2" t="s">
        <v>1864</v>
      </c>
      <c r="P948" s="2" t="s">
        <v>63</v>
      </c>
      <c r="Q948" s="2" t="s">
        <v>63</v>
      </c>
      <c r="R948" s="2" t="s">
        <v>62</v>
      </c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2" t="s">
        <v>52</v>
      </c>
      <c r="AW948" s="2" t="s">
        <v>2457</v>
      </c>
      <c r="AX948" s="2" t="s">
        <v>52</v>
      </c>
      <c r="AY948" s="2" t="s">
        <v>52</v>
      </c>
    </row>
    <row r="949" spans="1:51" ht="30" customHeight="1">
      <c r="A949" s="8" t="s">
        <v>1622</v>
      </c>
      <c r="B949" s="8" t="s">
        <v>1623</v>
      </c>
      <c r="C949" s="8" t="s">
        <v>614</v>
      </c>
      <c r="D949" s="9">
        <v>2.222</v>
      </c>
      <c r="E949" s="12">
        <f>단가대비표!O222</f>
        <v>135</v>
      </c>
      <c r="F949" s="13">
        <f t="shared" si="161"/>
        <v>299.89999999999998</v>
      </c>
      <c r="G949" s="12">
        <f>단가대비표!P222</f>
        <v>0</v>
      </c>
      <c r="H949" s="13">
        <f t="shared" si="162"/>
        <v>0</v>
      </c>
      <c r="I949" s="12">
        <f>단가대비표!V222</f>
        <v>0</v>
      </c>
      <c r="J949" s="13">
        <f t="shared" si="163"/>
        <v>0</v>
      </c>
      <c r="K949" s="12">
        <f t="shared" si="164"/>
        <v>135</v>
      </c>
      <c r="L949" s="13">
        <f t="shared" si="164"/>
        <v>299.89999999999998</v>
      </c>
      <c r="M949" s="8" t="s">
        <v>52</v>
      </c>
      <c r="N949" s="2" t="s">
        <v>867</v>
      </c>
      <c r="O949" s="2" t="s">
        <v>1624</v>
      </c>
      <c r="P949" s="2" t="s">
        <v>63</v>
      </c>
      <c r="Q949" s="2" t="s">
        <v>63</v>
      </c>
      <c r="R949" s="2" t="s">
        <v>62</v>
      </c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2" t="s">
        <v>52</v>
      </c>
      <c r="AW949" s="2" t="s">
        <v>2458</v>
      </c>
      <c r="AX949" s="2" t="s">
        <v>52</v>
      </c>
      <c r="AY949" s="2" t="s">
        <v>52</v>
      </c>
    </row>
    <row r="950" spans="1:51" ht="30" customHeight="1">
      <c r="A950" s="8" t="s">
        <v>2459</v>
      </c>
      <c r="B950" s="8" t="s">
        <v>2460</v>
      </c>
      <c r="C950" s="8" t="s">
        <v>70</v>
      </c>
      <c r="D950" s="9">
        <v>1</v>
      </c>
      <c r="E950" s="12">
        <f>일위대가목록!E277</f>
        <v>0</v>
      </c>
      <c r="F950" s="13">
        <f t="shared" si="161"/>
        <v>0</v>
      </c>
      <c r="G950" s="12">
        <f>일위대가목록!F277</f>
        <v>24604</v>
      </c>
      <c r="H950" s="13">
        <f t="shared" si="162"/>
        <v>24604</v>
      </c>
      <c r="I950" s="12">
        <f>일위대가목록!G277</f>
        <v>984</v>
      </c>
      <c r="J950" s="13">
        <f t="shared" si="163"/>
        <v>984</v>
      </c>
      <c r="K950" s="12">
        <f t="shared" si="164"/>
        <v>25588</v>
      </c>
      <c r="L950" s="13">
        <f t="shared" si="164"/>
        <v>25588</v>
      </c>
      <c r="M950" s="8" t="s">
        <v>52</v>
      </c>
      <c r="N950" s="2" t="s">
        <v>867</v>
      </c>
      <c r="O950" s="2" t="s">
        <v>2461</v>
      </c>
      <c r="P950" s="2" t="s">
        <v>62</v>
      </c>
      <c r="Q950" s="2" t="s">
        <v>63</v>
      </c>
      <c r="R950" s="2" t="s">
        <v>63</v>
      </c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2" t="s">
        <v>52</v>
      </c>
      <c r="AW950" s="2" t="s">
        <v>2462</v>
      </c>
      <c r="AX950" s="2" t="s">
        <v>52</v>
      </c>
      <c r="AY950" s="2" t="s">
        <v>52</v>
      </c>
    </row>
    <row r="951" spans="1:51" ht="30" customHeight="1">
      <c r="A951" s="8" t="s">
        <v>2463</v>
      </c>
      <c r="B951" s="8" t="s">
        <v>2464</v>
      </c>
      <c r="C951" s="8" t="s">
        <v>2465</v>
      </c>
      <c r="D951" s="9">
        <v>5.9749999999999996</v>
      </c>
      <c r="E951" s="12">
        <f>단가대비표!O64</f>
        <v>19500</v>
      </c>
      <c r="F951" s="13">
        <f t="shared" si="161"/>
        <v>116512.5</v>
      </c>
      <c r="G951" s="12">
        <f>단가대비표!P64</f>
        <v>0</v>
      </c>
      <c r="H951" s="13">
        <f t="shared" si="162"/>
        <v>0</v>
      </c>
      <c r="I951" s="12">
        <f>단가대비표!V64</f>
        <v>0</v>
      </c>
      <c r="J951" s="13">
        <f t="shared" si="163"/>
        <v>0</v>
      </c>
      <c r="K951" s="12">
        <f t="shared" si="164"/>
        <v>19500</v>
      </c>
      <c r="L951" s="13">
        <f t="shared" si="164"/>
        <v>116512.5</v>
      </c>
      <c r="M951" s="8" t="s">
        <v>52</v>
      </c>
      <c r="N951" s="2" t="s">
        <v>867</v>
      </c>
      <c r="O951" s="2" t="s">
        <v>2466</v>
      </c>
      <c r="P951" s="2" t="s">
        <v>63</v>
      </c>
      <c r="Q951" s="2" t="s">
        <v>63</v>
      </c>
      <c r="R951" s="2" t="s">
        <v>62</v>
      </c>
      <c r="S951" s="3"/>
      <c r="T951" s="3"/>
      <c r="U951" s="3"/>
      <c r="V951" s="3">
        <v>1</v>
      </c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2" t="s">
        <v>52</v>
      </c>
      <c r="AW951" s="2" t="s">
        <v>2467</v>
      </c>
      <c r="AX951" s="2" t="s">
        <v>52</v>
      </c>
      <c r="AY951" s="2" t="s">
        <v>52</v>
      </c>
    </row>
    <row r="952" spans="1:51" ht="30" customHeight="1">
      <c r="A952" s="8" t="s">
        <v>1115</v>
      </c>
      <c r="B952" s="8" t="s">
        <v>1116</v>
      </c>
      <c r="C952" s="8" t="s">
        <v>929</v>
      </c>
      <c r="D952" s="9">
        <v>1</v>
      </c>
      <c r="E952" s="12">
        <f>TRUNC(SUMIF(V948:V953, RIGHTB(O952, 1), F948:F953)*U952, 2)</f>
        <v>5825.62</v>
      </c>
      <c r="F952" s="13">
        <f t="shared" si="161"/>
        <v>5825.6</v>
      </c>
      <c r="G952" s="12">
        <v>0</v>
      </c>
      <c r="H952" s="13">
        <f t="shared" si="162"/>
        <v>0</v>
      </c>
      <c r="I952" s="12">
        <v>0</v>
      </c>
      <c r="J952" s="13">
        <f t="shared" si="163"/>
        <v>0</v>
      </c>
      <c r="K952" s="12">
        <f t="shared" si="164"/>
        <v>5825.6</v>
      </c>
      <c r="L952" s="13">
        <f t="shared" si="164"/>
        <v>5825.6</v>
      </c>
      <c r="M952" s="8" t="s">
        <v>52</v>
      </c>
      <c r="N952" s="2" t="s">
        <v>867</v>
      </c>
      <c r="O952" s="2" t="s">
        <v>930</v>
      </c>
      <c r="P952" s="2" t="s">
        <v>63</v>
      </c>
      <c r="Q952" s="2" t="s">
        <v>63</v>
      </c>
      <c r="R952" s="2" t="s">
        <v>63</v>
      </c>
      <c r="S952" s="3">
        <v>0</v>
      </c>
      <c r="T952" s="3">
        <v>0</v>
      </c>
      <c r="U952" s="3">
        <v>0.05</v>
      </c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2" t="s">
        <v>52</v>
      </c>
      <c r="AW952" s="2" t="s">
        <v>2468</v>
      </c>
      <c r="AX952" s="2" t="s">
        <v>52</v>
      </c>
      <c r="AY952" s="2" t="s">
        <v>52</v>
      </c>
    </row>
    <row r="953" spans="1:51" ht="30" customHeight="1">
      <c r="A953" s="8" t="s">
        <v>2469</v>
      </c>
      <c r="B953" s="8" t="s">
        <v>2470</v>
      </c>
      <c r="C953" s="8" t="s">
        <v>70</v>
      </c>
      <c r="D953" s="9">
        <v>1</v>
      </c>
      <c r="E953" s="12">
        <f>일위대가목록!E278</f>
        <v>0</v>
      </c>
      <c r="F953" s="13">
        <f t="shared" si="161"/>
        <v>0</v>
      </c>
      <c r="G953" s="12">
        <f>일위대가목록!F278</f>
        <v>40578</v>
      </c>
      <c r="H953" s="13">
        <f t="shared" si="162"/>
        <v>40578</v>
      </c>
      <c r="I953" s="12">
        <f>일위대가목록!G278</f>
        <v>811</v>
      </c>
      <c r="J953" s="13">
        <f t="shared" si="163"/>
        <v>811</v>
      </c>
      <c r="K953" s="12">
        <f t="shared" si="164"/>
        <v>41389</v>
      </c>
      <c r="L953" s="13">
        <f t="shared" si="164"/>
        <v>41389</v>
      </c>
      <c r="M953" s="8" t="s">
        <v>52</v>
      </c>
      <c r="N953" s="2" t="s">
        <v>867</v>
      </c>
      <c r="O953" s="2" t="s">
        <v>2471</v>
      </c>
      <c r="P953" s="2" t="s">
        <v>62</v>
      </c>
      <c r="Q953" s="2" t="s">
        <v>63</v>
      </c>
      <c r="R953" s="2" t="s">
        <v>63</v>
      </c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2" t="s">
        <v>52</v>
      </c>
      <c r="AW953" s="2" t="s">
        <v>2472</v>
      </c>
      <c r="AX953" s="2" t="s">
        <v>52</v>
      </c>
      <c r="AY953" s="2" t="s">
        <v>52</v>
      </c>
    </row>
    <row r="954" spans="1:51" ht="30" customHeight="1">
      <c r="A954" s="8" t="s">
        <v>995</v>
      </c>
      <c r="B954" s="8" t="s">
        <v>52</v>
      </c>
      <c r="C954" s="8" t="s">
        <v>52</v>
      </c>
      <c r="D954" s="9"/>
      <c r="E954" s="12"/>
      <c r="F954" s="13">
        <f>TRUNC(SUMIF(N948:N953, N947, F948:F953),0)</f>
        <v>127957</v>
      </c>
      <c r="G954" s="12"/>
      <c r="H954" s="13">
        <f>TRUNC(SUMIF(N948:N953, N947, H948:H953),0)</f>
        <v>65182</v>
      </c>
      <c r="I954" s="12"/>
      <c r="J954" s="13">
        <f>TRUNC(SUMIF(N948:N953, N947, J948:J953),0)</f>
        <v>1795</v>
      </c>
      <c r="K954" s="12"/>
      <c r="L954" s="13">
        <f>F954+H954+J954</f>
        <v>194934</v>
      </c>
      <c r="M954" s="8" t="s">
        <v>52</v>
      </c>
      <c r="N954" s="2" t="s">
        <v>118</v>
      </c>
      <c r="O954" s="2" t="s">
        <v>118</v>
      </c>
      <c r="P954" s="2" t="s">
        <v>52</v>
      </c>
      <c r="Q954" s="2" t="s">
        <v>52</v>
      </c>
      <c r="R954" s="2" t="s">
        <v>52</v>
      </c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2" t="s">
        <v>52</v>
      </c>
      <c r="AW954" s="2" t="s">
        <v>52</v>
      </c>
      <c r="AX954" s="2" t="s">
        <v>52</v>
      </c>
      <c r="AY954" s="2" t="s">
        <v>52</v>
      </c>
    </row>
    <row r="955" spans="1:51" ht="30" customHeight="1">
      <c r="A955" s="9"/>
      <c r="B955" s="9"/>
      <c r="C955" s="9"/>
      <c r="D955" s="9"/>
      <c r="E955" s="12"/>
      <c r="F955" s="13"/>
      <c r="G955" s="12"/>
      <c r="H955" s="13"/>
      <c r="I955" s="12"/>
      <c r="J955" s="13"/>
      <c r="K955" s="12"/>
      <c r="L955" s="13"/>
      <c r="M955" s="9"/>
    </row>
    <row r="956" spans="1:51" ht="30" customHeight="1">
      <c r="A956" s="32" t="s">
        <v>2473</v>
      </c>
      <c r="B956" s="32"/>
      <c r="C956" s="32"/>
      <c r="D956" s="32"/>
      <c r="E956" s="33"/>
      <c r="F956" s="34"/>
      <c r="G956" s="33"/>
      <c r="H956" s="34"/>
      <c r="I956" s="33"/>
      <c r="J956" s="34"/>
      <c r="K956" s="33"/>
      <c r="L956" s="34"/>
      <c r="M956" s="32"/>
      <c r="N956" s="1" t="s">
        <v>871</v>
      </c>
    </row>
    <row r="957" spans="1:51" ht="30" customHeight="1">
      <c r="A957" s="8" t="s">
        <v>2463</v>
      </c>
      <c r="B957" s="8" t="s">
        <v>2464</v>
      </c>
      <c r="C957" s="8" t="s">
        <v>2465</v>
      </c>
      <c r="D957" s="9">
        <v>6.6040000000000001</v>
      </c>
      <c r="E957" s="12">
        <f>단가대비표!O64</f>
        <v>19500</v>
      </c>
      <c r="F957" s="13">
        <f>TRUNC(E957*D957,1)</f>
        <v>128778</v>
      </c>
      <c r="G957" s="12">
        <f>단가대비표!P64</f>
        <v>0</v>
      </c>
      <c r="H957" s="13">
        <f>TRUNC(G957*D957,1)</f>
        <v>0</v>
      </c>
      <c r="I957" s="12">
        <f>단가대비표!V64</f>
        <v>0</v>
      </c>
      <c r="J957" s="13">
        <f>TRUNC(I957*D957,1)</f>
        <v>0</v>
      </c>
      <c r="K957" s="12">
        <f t="shared" ref="K957:L959" si="165">TRUNC(E957+G957+I957,1)</f>
        <v>19500</v>
      </c>
      <c r="L957" s="13">
        <f t="shared" si="165"/>
        <v>128778</v>
      </c>
      <c r="M957" s="8" t="s">
        <v>52</v>
      </c>
      <c r="N957" s="2" t="s">
        <v>871</v>
      </c>
      <c r="O957" s="2" t="s">
        <v>2466</v>
      </c>
      <c r="P957" s="2" t="s">
        <v>63</v>
      </c>
      <c r="Q957" s="2" t="s">
        <v>63</v>
      </c>
      <c r="R957" s="2" t="s">
        <v>62</v>
      </c>
      <c r="S957" s="3"/>
      <c r="T957" s="3"/>
      <c r="U957" s="3"/>
      <c r="V957" s="3">
        <v>1</v>
      </c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2" t="s">
        <v>52</v>
      </c>
      <c r="AW957" s="2" t="s">
        <v>2475</v>
      </c>
      <c r="AX957" s="2" t="s">
        <v>52</v>
      </c>
      <c r="AY957" s="2" t="s">
        <v>52</v>
      </c>
    </row>
    <row r="958" spans="1:51" ht="30" customHeight="1">
      <c r="A958" s="8" t="s">
        <v>1115</v>
      </c>
      <c r="B958" s="8" t="s">
        <v>1116</v>
      </c>
      <c r="C958" s="8" t="s">
        <v>929</v>
      </c>
      <c r="D958" s="9">
        <v>1</v>
      </c>
      <c r="E958" s="12">
        <f>TRUNC(SUMIF(V957:V959, RIGHTB(O958, 1), F957:F959)*U958, 2)</f>
        <v>6438.9</v>
      </c>
      <c r="F958" s="13">
        <f>TRUNC(E958*D958,1)</f>
        <v>6438.9</v>
      </c>
      <c r="G958" s="12">
        <v>0</v>
      </c>
      <c r="H958" s="13">
        <f>TRUNC(G958*D958,1)</f>
        <v>0</v>
      </c>
      <c r="I958" s="12">
        <v>0</v>
      </c>
      <c r="J958" s="13">
        <f>TRUNC(I958*D958,1)</f>
        <v>0</v>
      </c>
      <c r="K958" s="12">
        <f t="shared" si="165"/>
        <v>6438.9</v>
      </c>
      <c r="L958" s="13">
        <f t="shared" si="165"/>
        <v>6438.9</v>
      </c>
      <c r="M958" s="8" t="s">
        <v>52</v>
      </c>
      <c r="N958" s="2" t="s">
        <v>871</v>
      </c>
      <c r="O958" s="2" t="s">
        <v>930</v>
      </c>
      <c r="P958" s="2" t="s">
        <v>63</v>
      </c>
      <c r="Q958" s="2" t="s">
        <v>63</v>
      </c>
      <c r="R958" s="2" t="s">
        <v>63</v>
      </c>
      <c r="S958" s="3">
        <v>0</v>
      </c>
      <c r="T958" s="3">
        <v>0</v>
      </c>
      <c r="U958" s="3">
        <v>0.05</v>
      </c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2" t="s">
        <v>52</v>
      </c>
      <c r="AW958" s="2" t="s">
        <v>2476</v>
      </c>
      <c r="AX958" s="2" t="s">
        <v>52</v>
      </c>
      <c r="AY958" s="2" t="s">
        <v>52</v>
      </c>
    </row>
    <row r="959" spans="1:51" ht="30" customHeight="1">
      <c r="A959" s="8" t="s">
        <v>2469</v>
      </c>
      <c r="B959" s="8" t="s">
        <v>2470</v>
      </c>
      <c r="C959" s="8" t="s">
        <v>70</v>
      </c>
      <c r="D959" s="9">
        <v>1</v>
      </c>
      <c r="E959" s="12">
        <f>일위대가목록!E278</f>
        <v>0</v>
      </c>
      <c r="F959" s="13">
        <f>TRUNC(E959*D959,1)</f>
        <v>0</v>
      </c>
      <c r="G959" s="12">
        <f>일위대가목록!F278</f>
        <v>40578</v>
      </c>
      <c r="H959" s="13">
        <f>TRUNC(G959*D959,1)</f>
        <v>40578</v>
      </c>
      <c r="I959" s="12">
        <f>일위대가목록!G278</f>
        <v>811</v>
      </c>
      <c r="J959" s="13">
        <f>TRUNC(I959*D959,1)</f>
        <v>811</v>
      </c>
      <c r="K959" s="12">
        <f t="shared" si="165"/>
        <v>41389</v>
      </c>
      <c r="L959" s="13">
        <f t="shared" si="165"/>
        <v>41389</v>
      </c>
      <c r="M959" s="8" t="s">
        <v>52</v>
      </c>
      <c r="N959" s="2" t="s">
        <v>871</v>
      </c>
      <c r="O959" s="2" t="s">
        <v>2471</v>
      </c>
      <c r="P959" s="2" t="s">
        <v>62</v>
      </c>
      <c r="Q959" s="2" t="s">
        <v>63</v>
      </c>
      <c r="R959" s="2" t="s">
        <v>63</v>
      </c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2" t="s">
        <v>52</v>
      </c>
      <c r="AW959" s="2" t="s">
        <v>2477</v>
      </c>
      <c r="AX959" s="2" t="s">
        <v>52</v>
      </c>
      <c r="AY959" s="2" t="s">
        <v>52</v>
      </c>
    </row>
    <row r="960" spans="1:51" ht="30" customHeight="1">
      <c r="A960" s="8" t="s">
        <v>995</v>
      </c>
      <c r="B960" s="8" t="s">
        <v>52</v>
      </c>
      <c r="C960" s="8" t="s">
        <v>52</v>
      </c>
      <c r="D960" s="9"/>
      <c r="E960" s="12"/>
      <c r="F960" s="13">
        <f>TRUNC(SUMIF(N957:N959, N956, F957:F959),0)</f>
        <v>135216</v>
      </c>
      <c r="G960" s="12"/>
      <c r="H960" s="13">
        <f>TRUNC(SUMIF(N957:N959, N956, H957:H959),0)</f>
        <v>40578</v>
      </c>
      <c r="I960" s="12"/>
      <c r="J960" s="13">
        <f>TRUNC(SUMIF(N957:N959, N956, J957:J959),0)</f>
        <v>811</v>
      </c>
      <c r="K960" s="12"/>
      <c r="L960" s="13">
        <f>F960+H960+J960</f>
        <v>176605</v>
      </c>
      <c r="M960" s="8" t="s">
        <v>52</v>
      </c>
      <c r="N960" s="2" t="s">
        <v>118</v>
      </c>
      <c r="O960" s="2" t="s">
        <v>118</v>
      </c>
      <c r="P960" s="2" t="s">
        <v>52</v>
      </c>
      <c r="Q960" s="2" t="s">
        <v>52</v>
      </c>
      <c r="R960" s="2" t="s">
        <v>52</v>
      </c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2" t="s">
        <v>52</v>
      </c>
      <c r="AW960" s="2" t="s">
        <v>52</v>
      </c>
      <c r="AX960" s="2" t="s">
        <v>52</v>
      </c>
      <c r="AY960" s="2" t="s">
        <v>52</v>
      </c>
    </row>
    <row r="961" spans="1:51" ht="30" customHeight="1">
      <c r="A961" s="9"/>
      <c r="B961" s="9"/>
      <c r="C961" s="9"/>
      <c r="D961" s="9"/>
      <c r="E961" s="12"/>
      <c r="F961" s="13"/>
      <c r="G961" s="12"/>
      <c r="H961" s="13"/>
      <c r="I961" s="12"/>
      <c r="J961" s="13"/>
      <c r="K961" s="12"/>
      <c r="L961" s="13"/>
      <c r="M961" s="9"/>
    </row>
    <row r="962" spans="1:51" ht="30" customHeight="1">
      <c r="A962" s="32" t="s">
        <v>2478</v>
      </c>
      <c r="B962" s="32"/>
      <c r="C962" s="32"/>
      <c r="D962" s="32"/>
      <c r="E962" s="33"/>
      <c r="F962" s="34"/>
      <c r="G962" s="33"/>
      <c r="H962" s="34"/>
      <c r="I962" s="33"/>
      <c r="J962" s="34"/>
      <c r="K962" s="33"/>
      <c r="L962" s="34"/>
      <c r="M962" s="32"/>
      <c r="N962" s="1" t="s">
        <v>875</v>
      </c>
    </row>
    <row r="963" spans="1:51" ht="30" customHeight="1">
      <c r="A963" s="8" t="s">
        <v>2480</v>
      </c>
      <c r="B963" s="8" t="s">
        <v>52</v>
      </c>
      <c r="C963" s="8" t="s">
        <v>123</v>
      </c>
      <c r="D963" s="9">
        <v>1.05</v>
      </c>
      <c r="E963" s="12">
        <f>단가대비표!O23</f>
        <v>12000</v>
      </c>
      <c r="F963" s="13">
        <f>TRUNC(E963*D963,1)</f>
        <v>12600</v>
      </c>
      <c r="G963" s="12">
        <f>단가대비표!P23</f>
        <v>0</v>
      </c>
      <c r="H963" s="13">
        <f>TRUNC(G963*D963,1)</f>
        <v>0</v>
      </c>
      <c r="I963" s="12">
        <f>단가대비표!V23</f>
        <v>0</v>
      </c>
      <c r="J963" s="13">
        <f>TRUNC(I963*D963,1)</f>
        <v>0</v>
      </c>
      <c r="K963" s="12">
        <f>TRUNC(E963+G963+I963,1)</f>
        <v>12000</v>
      </c>
      <c r="L963" s="13">
        <f>TRUNC(F963+H963+J963,1)</f>
        <v>12600</v>
      </c>
      <c r="M963" s="8" t="s">
        <v>52</v>
      </c>
      <c r="N963" s="2" t="s">
        <v>875</v>
      </c>
      <c r="O963" s="2" t="s">
        <v>2481</v>
      </c>
      <c r="P963" s="2" t="s">
        <v>63</v>
      </c>
      <c r="Q963" s="2" t="s">
        <v>63</v>
      </c>
      <c r="R963" s="2" t="s">
        <v>62</v>
      </c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2" t="s">
        <v>52</v>
      </c>
      <c r="AW963" s="2" t="s">
        <v>2482</v>
      </c>
      <c r="AX963" s="2" t="s">
        <v>52</v>
      </c>
      <c r="AY963" s="2" t="s">
        <v>52</v>
      </c>
    </row>
    <row r="964" spans="1:51" ht="30" customHeight="1">
      <c r="A964" s="8" t="s">
        <v>1100</v>
      </c>
      <c r="B964" s="8" t="s">
        <v>1096</v>
      </c>
      <c r="C964" s="8" t="s">
        <v>1097</v>
      </c>
      <c r="D964" s="9">
        <v>1.4999999999999999E-2</v>
      </c>
      <c r="E964" s="12">
        <f>단가대비표!O278</f>
        <v>0</v>
      </c>
      <c r="F964" s="13">
        <f>TRUNC(E964*D964,1)</f>
        <v>0</v>
      </c>
      <c r="G964" s="12">
        <f>단가대비표!P278</f>
        <v>125427</v>
      </c>
      <c r="H964" s="13">
        <f>TRUNC(G964*D964,1)</f>
        <v>1881.4</v>
      </c>
      <c r="I964" s="12">
        <f>단가대비표!V278</f>
        <v>0</v>
      </c>
      <c r="J964" s="13">
        <f>TRUNC(I964*D964,1)</f>
        <v>0</v>
      </c>
      <c r="K964" s="12">
        <f>TRUNC(E964+G964+I964,1)</f>
        <v>125427</v>
      </c>
      <c r="L964" s="13">
        <f>TRUNC(F964+H964+J964,1)</f>
        <v>1881.4</v>
      </c>
      <c r="M964" s="8" t="s">
        <v>52</v>
      </c>
      <c r="N964" s="2" t="s">
        <v>875</v>
      </c>
      <c r="O964" s="2" t="s">
        <v>1101</v>
      </c>
      <c r="P964" s="2" t="s">
        <v>63</v>
      </c>
      <c r="Q964" s="2" t="s">
        <v>63</v>
      </c>
      <c r="R964" s="2" t="s">
        <v>62</v>
      </c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2" t="s">
        <v>52</v>
      </c>
      <c r="AW964" s="2" t="s">
        <v>2483</v>
      </c>
      <c r="AX964" s="2" t="s">
        <v>52</v>
      </c>
      <c r="AY964" s="2" t="s">
        <v>52</v>
      </c>
    </row>
    <row r="965" spans="1:51" ht="30" customHeight="1">
      <c r="A965" s="8" t="s">
        <v>995</v>
      </c>
      <c r="B965" s="8" t="s">
        <v>52</v>
      </c>
      <c r="C965" s="8" t="s">
        <v>52</v>
      </c>
      <c r="D965" s="9"/>
      <c r="E965" s="12"/>
      <c r="F965" s="13">
        <f>TRUNC(SUMIF(N963:N964, N962, F963:F964),0)</f>
        <v>12600</v>
      </c>
      <c r="G965" s="12"/>
      <c r="H965" s="13">
        <f>TRUNC(SUMIF(N963:N964, N962, H963:H964),0)</f>
        <v>1881</v>
      </c>
      <c r="I965" s="12"/>
      <c r="J965" s="13">
        <f>TRUNC(SUMIF(N963:N964, N962, J963:J964),0)</f>
        <v>0</v>
      </c>
      <c r="K965" s="12"/>
      <c r="L965" s="13">
        <f>F965+H965+J965</f>
        <v>14481</v>
      </c>
      <c r="M965" s="8" t="s">
        <v>52</v>
      </c>
      <c r="N965" s="2" t="s">
        <v>118</v>
      </c>
      <c r="O965" s="2" t="s">
        <v>118</v>
      </c>
      <c r="P965" s="2" t="s">
        <v>52</v>
      </c>
      <c r="Q965" s="2" t="s">
        <v>52</v>
      </c>
      <c r="R965" s="2" t="s">
        <v>52</v>
      </c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2" t="s">
        <v>52</v>
      </c>
      <c r="AW965" s="2" t="s">
        <v>52</v>
      </c>
      <c r="AX965" s="2" t="s">
        <v>52</v>
      </c>
      <c r="AY965" s="2" t="s">
        <v>52</v>
      </c>
    </row>
    <row r="966" spans="1:51" ht="30" customHeight="1">
      <c r="A966" s="9"/>
      <c r="B966" s="9"/>
      <c r="C966" s="9"/>
      <c r="D966" s="9"/>
      <c r="E966" s="12"/>
      <c r="F966" s="13"/>
      <c r="G966" s="12"/>
      <c r="H966" s="13"/>
      <c r="I966" s="12"/>
      <c r="J966" s="13"/>
      <c r="K966" s="12"/>
      <c r="L966" s="13"/>
      <c r="M966" s="9"/>
    </row>
    <row r="967" spans="1:51" ht="30" customHeight="1">
      <c r="A967" s="32" t="s">
        <v>2484</v>
      </c>
      <c r="B967" s="32"/>
      <c r="C967" s="32"/>
      <c r="D967" s="32"/>
      <c r="E967" s="33"/>
      <c r="F967" s="34"/>
      <c r="G967" s="33"/>
      <c r="H967" s="34"/>
      <c r="I967" s="33"/>
      <c r="J967" s="34"/>
      <c r="K967" s="33"/>
      <c r="L967" s="34"/>
      <c r="M967" s="32"/>
      <c r="N967" s="1" t="s">
        <v>878</v>
      </c>
    </row>
    <row r="968" spans="1:51" ht="30" customHeight="1">
      <c r="A968" s="8" t="s">
        <v>1171</v>
      </c>
      <c r="B968" s="8" t="s">
        <v>1172</v>
      </c>
      <c r="C968" s="8" t="s">
        <v>123</v>
      </c>
      <c r="D968" s="9">
        <v>1.05</v>
      </c>
      <c r="E968" s="12">
        <f>단가대비표!O26</f>
        <v>0</v>
      </c>
      <c r="F968" s="13">
        <f>TRUNC(E968*D968,1)</f>
        <v>0</v>
      </c>
      <c r="G968" s="12">
        <f>단가대비표!P26</f>
        <v>0</v>
      </c>
      <c r="H968" s="13">
        <f>TRUNC(G968*D968,1)</f>
        <v>0</v>
      </c>
      <c r="I968" s="12">
        <f>단가대비표!V26</f>
        <v>0</v>
      </c>
      <c r="J968" s="13">
        <f>TRUNC(I968*D968,1)</f>
        <v>0</v>
      </c>
      <c r="K968" s="12">
        <f>TRUNC(E968+G968+I968,1)</f>
        <v>0</v>
      </c>
      <c r="L968" s="13">
        <f>TRUNC(F968+H968+J968,1)</f>
        <v>0</v>
      </c>
      <c r="M968" s="8" t="s">
        <v>1173</v>
      </c>
      <c r="N968" s="2" t="s">
        <v>878</v>
      </c>
      <c r="O968" s="2" t="s">
        <v>1174</v>
      </c>
      <c r="P968" s="2" t="s">
        <v>63</v>
      </c>
      <c r="Q968" s="2" t="s">
        <v>63</v>
      </c>
      <c r="R968" s="2" t="s">
        <v>62</v>
      </c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2" t="s">
        <v>52</v>
      </c>
      <c r="AW968" s="2" t="s">
        <v>2486</v>
      </c>
      <c r="AX968" s="2" t="s">
        <v>52</v>
      </c>
      <c r="AY968" s="2" t="s">
        <v>52</v>
      </c>
    </row>
    <row r="969" spans="1:51" ht="30" customHeight="1">
      <c r="A969" s="8" t="s">
        <v>1100</v>
      </c>
      <c r="B969" s="8" t="s">
        <v>1096</v>
      </c>
      <c r="C969" s="8" t="s">
        <v>1097</v>
      </c>
      <c r="D969" s="9">
        <v>1.6E-2</v>
      </c>
      <c r="E969" s="12">
        <f>단가대비표!O278</f>
        <v>0</v>
      </c>
      <c r="F969" s="13">
        <f>TRUNC(E969*D969,1)</f>
        <v>0</v>
      </c>
      <c r="G969" s="12">
        <f>단가대비표!P278</f>
        <v>125427</v>
      </c>
      <c r="H969" s="13">
        <f>TRUNC(G969*D969,1)</f>
        <v>2006.8</v>
      </c>
      <c r="I969" s="12">
        <f>단가대비표!V278</f>
        <v>0</v>
      </c>
      <c r="J969" s="13">
        <f>TRUNC(I969*D969,1)</f>
        <v>0</v>
      </c>
      <c r="K969" s="12">
        <f>TRUNC(E969+G969+I969,1)</f>
        <v>125427</v>
      </c>
      <c r="L969" s="13">
        <f>TRUNC(F969+H969+J969,1)</f>
        <v>2006.8</v>
      </c>
      <c r="M969" s="8" t="s">
        <v>52</v>
      </c>
      <c r="N969" s="2" t="s">
        <v>878</v>
      </c>
      <c r="O969" s="2" t="s">
        <v>1101</v>
      </c>
      <c r="P969" s="2" t="s">
        <v>63</v>
      </c>
      <c r="Q969" s="2" t="s">
        <v>63</v>
      </c>
      <c r="R969" s="2" t="s">
        <v>62</v>
      </c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2" t="s">
        <v>52</v>
      </c>
      <c r="AW969" s="2" t="s">
        <v>2487</v>
      </c>
      <c r="AX969" s="2" t="s">
        <v>52</v>
      </c>
      <c r="AY969" s="2" t="s">
        <v>52</v>
      </c>
    </row>
    <row r="970" spans="1:51" ht="30" customHeight="1">
      <c r="A970" s="8" t="s">
        <v>995</v>
      </c>
      <c r="B970" s="8" t="s">
        <v>52</v>
      </c>
      <c r="C970" s="8" t="s">
        <v>52</v>
      </c>
      <c r="D970" s="9"/>
      <c r="E970" s="12"/>
      <c r="F970" s="13">
        <f>TRUNC(SUMIF(N968:N969, N967, F968:F969),0)</f>
        <v>0</v>
      </c>
      <c r="G970" s="12"/>
      <c r="H970" s="13">
        <f>TRUNC(SUMIF(N968:N969, N967, H968:H969),0)</f>
        <v>2006</v>
      </c>
      <c r="I970" s="12"/>
      <c r="J970" s="13">
        <f>TRUNC(SUMIF(N968:N969, N967, J968:J969),0)</f>
        <v>0</v>
      </c>
      <c r="K970" s="12"/>
      <c r="L970" s="13">
        <f>F970+H970+J970</f>
        <v>2006</v>
      </c>
      <c r="M970" s="8" t="s">
        <v>52</v>
      </c>
      <c r="N970" s="2" t="s">
        <v>118</v>
      </c>
      <c r="O970" s="2" t="s">
        <v>118</v>
      </c>
      <c r="P970" s="2" t="s">
        <v>52</v>
      </c>
      <c r="Q970" s="2" t="s">
        <v>52</v>
      </c>
      <c r="R970" s="2" t="s">
        <v>52</v>
      </c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2" t="s">
        <v>52</v>
      </c>
      <c r="AW970" s="2" t="s">
        <v>52</v>
      </c>
      <c r="AX970" s="2" t="s">
        <v>52</v>
      </c>
      <c r="AY970" s="2" t="s">
        <v>52</v>
      </c>
    </row>
    <row r="971" spans="1:51" ht="30" customHeight="1">
      <c r="A971" s="9"/>
      <c r="B971" s="9"/>
      <c r="C971" s="9"/>
      <c r="D971" s="9"/>
      <c r="E971" s="12"/>
      <c r="F971" s="13"/>
      <c r="G971" s="12"/>
      <c r="H971" s="13"/>
      <c r="I971" s="12"/>
      <c r="J971" s="13"/>
      <c r="K971" s="12"/>
      <c r="L971" s="13"/>
      <c r="M971" s="9"/>
    </row>
    <row r="972" spans="1:51" ht="30" customHeight="1">
      <c r="A972" s="32" t="s">
        <v>2488</v>
      </c>
      <c r="B972" s="32"/>
      <c r="C972" s="32"/>
      <c r="D972" s="32"/>
      <c r="E972" s="33"/>
      <c r="F972" s="34"/>
      <c r="G972" s="33"/>
      <c r="H972" s="34"/>
      <c r="I972" s="33"/>
      <c r="J972" s="34"/>
      <c r="K972" s="33"/>
      <c r="L972" s="34"/>
      <c r="M972" s="32"/>
      <c r="N972" s="1" t="s">
        <v>882</v>
      </c>
    </row>
    <row r="973" spans="1:51" ht="30" customHeight="1">
      <c r="A973" s="8" t="s">
        <v>2490</v>
      </c>
      <c r="B973" s="8" t="s">
        <v>2491</v>
      </c>
      <c r="C973" s="8" t="s">
        <v>614</v>
      </c>
      <c r="D973" s="9">
        <v>4</v>
      </c>
      <c r="E973" s="12">
        <f>단가대비표!O262</f>
        <v>1960</v>
      </c>
      <c r="F973" s="13">
        <f>TRUNC(E973*D973,1)</f>
        <v>7840</v>
      </c>
      <c r="G973" s="12">
        <f>단가대비표!P262</f>
        <v>0</v>
      </c>
      <c r="H973" s="13">
        <f>TRUNC(G973*D973,1)</f>
        <v>0</v>
      </c>
      <c r="I973" s="12">
        <f>단가대비표!V262</f>
        <v>0</v>
      </c>
      <c r="J973" s="13">
        <f>TRUNC(I973*D973,1)</f>
        <v>0</v>
      </c>
      <c r="K973" s="12">
        <f t="shared" ref="K973:L976" si="166">TRUNC(E973+G973+I973,1)</f>
        <v>1960</v>
      </c>
      <c r="L973" s="13">
        <f t="shared" si="166"/>
        <v>7840</v>
      </c>
      <c r="M973" s="8" t="s">
        <v>52</v>
      </c>
      <c r="N973" s="2" t="s">
        <v>882</v>
      </c>
      <c r="O973" s="2" t="s">
        <v>2492</v>
      </c>
      <c r="P973" s="2" t="s">
        <v>63</v>
      </c>
      <c r="Q973" s="2" t="s">
        <v>63</v>
      </c>
      <c r="R973" s="2" t="s">
        <v>62</v>
      </c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2" t="s">
        <v>52</v>
      </c>
      <c r="AW973" s="2" t="s">
        <v>2493</v>
      </c>
      <c r="AX973" s="2" t="s">
        <v>52</v>
      </c>
      <c r="AY973" s="2" t="s">
        <v>52</v>
      </c>
    </row>
    <row r="974" spans="1:51" ht="30" customHeight="1">
      <c r="A974" s="8" t="s">
        <v>2494</v>
      </c>
      <c r="B974" s="8" t="s">
        <v>2495</v>
      </c>
      <c r="C974" s="8" t="s">
        <v>70</v>
      </c>
      <c r="D974" s="9">
        <v>1.5</v>
      </c>
      <c r="E974" s="12">
        <f>단가대비표!O76</f>
        <v>700</v>
      </c>
      <c r="F974" s="13">
        <f>TRUNC(E974*D974,1)</f>
        <v>1050</v>
      </c>
      <c r="G974" s="12">
        <f>단가대비표!P76</f>
        <v>0</v>
      </c>
      <c r="H974" s="13">
        <f>TRUNC(G974*D974,1)</f>
        <v>0</v>
      </c>
      <c r="I974" s="12">
        <f>단가대비표!V76</f>
        <v>0</v>
      </c>
      <c r="J974" s="13">
        <f>TRUNC(I974*D974,1)</f>
        <v>0</v>
      </c>
      <c r="K974" s="12">
        <f t="shared" si="166"/>
        <v>700</v>
      </c>
      <c r="L974" s="13">
        <f t="shared" si="166"/>
        <v>1050</v>
      </c>
      <c r="M974" s="8" t="s">
        <v>52</v>
      </c>
      <c r="N974" s="2" t="s">
        <v>882</v>
      </c>
      <c r="O974" s="2" t="s">
        <v>2496</v>
      </c>
      <c r="P974" s="2" t="s">
        <v>63</v>
      </c>
      <c r="Q974" s="2" t="s">
        <v>63</v>
      </c>
      <c r="R974" s="2" t="s">
        <v>62</v>
      </c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2" t="s">
        <v>52</v>
      </c>
      <c r="AW974" s="2" t="s">
        <v>2497</v>
      </c>
      <c r="AX974" s="2" t="s">
        <v>52</v>
      </c>
      <c r="AY974" s="2" t="s">
        <v>52</v>
      </c>
    </row>
    <row r="975" spans="1:51" ht="30" customHeight="1">
      <c r="A975" s="8" t="s">
        <v>2420</v>
      </c>
      <c r="B975" s="8" t="s">
        <v>1096</v>
      </c>
      <c r="C975" s="8" t="s">
        <v>1097</v>
      </c>
      <c r="D975" s="9">
        <v>0.02</v>
      </c>
      <c r="E975" s="12">
        <f>단가대비표!O279</f>
        <v>0</v>
      </c>
      <c r="F975" s="13">
        <f>TRUNC(E975*D975,1)</f>
        <v>0</v>
      </c>
      <c r="G975" s="12">
        <f>단가대비표!P279</f>
        <v>152019</v>
      </c>
      <c r="H975" s="13">
        <f>TRUNC(G975*D975,1)</f>
        <v>3040.3</v>
      </c>
      <c r="I975" s="12">
        <f>단가대비표!V279</f>
        <v>0</v>
      </c>
      <c r="J975" s="13">
        <f>TRUNC(I975*D975,1)</f>
        <v>0</v>
      </c>
      <c r="K975" s="12">
        <f t="shared" si="166"/>
        <v>152019</v>
      </c>
      <c r="L975" s="13">
        <f t="shared" si="166"/>
        <v>3040.3</v>
      </c>
      <c r="M975" s="8" t="s">
        <v>52</v>
      </c>
      <c r="N975" s="2" t="s">
        <v>882</v>
      </c>
      <c r="O975" s="2" t="s">
        <v>2421</v>
      </c>
      <c r="P975" s="2" t="s">
        <v>63</v>
      </c>
      <c r="Q975" s="2" t="s">
        <v>63</v>
      </c>
      <c r="R975" s="2" t="s">
        <v>62</v>
      </c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2" t="s">
        <v>52</v>
      </c>
      <c r="AW975" s="2" t="s">
        <v>2498</v>
      </c>
      <c r="AX975" s="2" t="s">
        <v>52</v>
      </c>
      <c r="AY975" s="2" t="s">
        <v>52</v>
      </c>
    </row>
    <row r="976" spans="1:51" ht="30" customHeight="1">
      <c r="A976" s="8" t="s">
        <v>1100</v>
      </c>
      <c r="B976" s="8" t="s">
        <v>1096</v>
      </c>
      <c r="C976" s="8" t="s">
        <v>1097</v>
      </c>
      <c r="D976" s="9">
        <v>0.02</v>
      </c>
      <c r="E976" s="12">
        <f>단가대비표!O278</f>
        <v>0</v>
      </c>
      <c r="F976" s="13">
        <f>TRUNC(E976*D976,1)</f>
        <v>0</v>
      </c>
      <c r="G976" s="12">
        <f>단가대비표!P278</f>
        <v>125427</v>
      </c>
      <c r="H976" s="13">
        <f>TRUNC(G976*D976,1)</f>
        <v>2508.5</v>
      </c>
      <c r="I976" s="12">
        <f>단가대비표!V278</f>
        <v>0</v>
      </c>
      <c r="J976" s="13">
        <f>TRUNC(I976*D976,1)</f>
        <v>0</v>
      </c>
      <c r="K976" s="12">
        <f t="shared" si="166"/>
        <v>125427</v>
      </c>
      <c r="L976" s="13">
        <f t="shared" si="166"/>
        <v>2508.5</v>
      </c>
      <c r="M976" s="8" t="s">
        <v>52</v>
      </c>
      <c r="N976" s="2" t="s">
        <v>882</v>
      </c>
      <c r="O976" s="2" t="s">
        <v>1101</v>
      </c>
      <c r="P976" s="2" t="s">
        <v>63</v>
      </c>
      <c r="Q976" s="2" t="s">
        <v>63</v>
      </c>
      <c r="R976" s="2" t="s">
        <v>62</v>
      </c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2" t="s">
        <v>52</v>
      </c>
      <c r="AW976" s="2" t="s">
        <v>2499</v>
      </c>
      <c r="AX976" s="2" t="s">
        <v>52</v>
      </c>
      <c r="AY976" s="2" t="s">
        <v>52</v>
      </c>
    </row>
    <row r="977" spans="1:51" ht="30" customHeight="1">
      <c r="A977" s="8" t="s">
        <v>995</v>
      </c>
      <c r="B977" s="8" t="s">
        <v>52</v>
      </c>
      <c r="C977" s="8" t="s">
        <v>52</v>
      </c>
      <c r="D977" s="9"/>
      <c r="E977" s="12"/>
      <c r="F977" s="13">
        <f>TRUNC(SUMIF(N973:N976, N972, F973:F976),0)</f>
        <v>8890</v>
      </c>
      <c r="G977" s="12"/>
      <c r="H977" s="13">
        <f>TRUNC(SUMIF(N973:N976, N972, H973:H976),0)</f>
        <v>5548</v>
      </c>
      <c r="I977" s="12"/>
      <c r="J977" s="13">
        <f>TRUNC(SUMIF(N973:N976, N972, J973:J976),0)</f>
        <v>0</v>
      </c>
      <c r="K977" s="12"/>
      <c r="L977" s="13">
        <f>F977+H977+J977</f>
        <v>14438</v>
      </c>
      <c r="M977" s="8" t="s">
        <v>52</v>
      </c>
      <c r="N977" s="2" t="s">
        <v>118</v>
      </c>
      <c r="O977" s="2" t="s">
        <v>118</v>
      </c>
      <c r="P977" s="2" t="s">
        <v>52</v>
      </c>
      <c r="Q977" s="2" t="s">
        <v>52</v>
      </c>
      <c r="R977" s="2" t="s">
        <v>52</v>
      </c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2" t="s">
        <v>52</v>
      </c>
      <c r="AW977" s="2" t="s">
        <v>52</v>
      </c>
      <c r="AX977" s="2" t="s">
        <v>52</v>
      </c>
      <c r="AY977" s="2" t="s">
        <v>52</v>
      </c>
    </row>
    <row r="978" spans="1:51" ht="30" customHeight="1">
      <c r="A978" s="9"/>
      <c r="B978" s="9"/>
      <c r="C978" s="9"/>
      <c r="D978" s="9"/>
      <c r="E978" s="12"/>
      <c r="F978" s="13"/>
      <c r="G978" s="12"/>
      <c r="H978" s="13"/>
      <c r="I978" s="12"/>
      <c r="J978" s="13"/>
      <c r="K978" s="12"/>
      <c r="L978" s="13"/>
      <c r="M978" s="9"/>
    </row>
    <row r="979" spans="1:51" ht="30" customHeight="1">
      <c r="A979" s="32" t="s">
        <v>2500</v>
      </c>
      <c r="B979" s="32"/>
      <c r="C979" s="32"/>
      <c r="D979" s="32"/>
      <c r="E979" s="33"/>
      <c r="F979" s="34"/>
      <c r="G979" s="33"/>
      <c r="H979" s="34"/>
      <c r="I979" s="33"/>
      <c r="J979" s="34"/>
      <c r="K979" s="33"/>
      <c r="L979" s="34"/>
      <c r="M979" s="32"/>
      <c r="N979" s="1" t="s">
        <v>987</v>
      </c>
    </row>
    <row r="980" spans="1:51" ht="30" customHeight="1">
      <c r="A980" s="8" t="s">
        <v>2502</v>
      </c>
      <c r="B980" s="8" t="s">
        <v>1096</v>
      </c>
      <c r="C980" s="8" t="s">
        <v>1097</v>
      </c>
      <c r="D980" s="9">
        <v>0.28000000000000003</v>
      </c>
      <c r="E980" s="12">
        <f>단가대비표!O280</f>
        <v>0</v>
      </c>
      <c r="F980" s="13">
        <f>TRUNC(E980*D980,1)</f>
        <v>0</v>
      </c>
      <c r="G980" s="12">
        <f>단가대비표!P280</f>
        <v>224359</v>
      </c>
      <c r="H980" s="13">
        <f>TRUNC(G980*D980,1)</f>
        <v>62820.5</v>
      </c>
      <c r="I980" s="12">
        <f>단가대비표!V280</f>
        <v>0</v>
      </c>
      <c r="J980" s="13">
        <f>TRUNC(I980*D980,1)</f>
        <v>0</v>
      </c>
      <c r="K980" s="12">
        <f t="shared" ref="K980:L983" si="167">TRUNC(E980+G980+I980,1)</f>
        <v>224359</v>
      </c>
      <c r="L980" s="13">
        <f t="shared" si="167"/>
        <v>62820.5</v>
      </c>
      <c r="M980" s="8" t="s">
        <v>981</v>
      </c>
      <c r="N980" s="2" t="s">
        <v>52</v>
      </c>
      <c r="O980" s="2" t="s">
        <v>2503</v>
      </c>
      <c r="P980" s="2" t="s">
        <v>63</v>
      </c>
      <c r="Q980" s="2" t="s">
        <v>63</v>
      </c>
      <c r="R980" s="2" t="s">
        <v>62</v>
      </c>
      <c r="S980" s="3"/>
      <c r="T980" s="3"/>
      <c r="U980" s="3"/>
      <c r="V980" s="3">
        <v>1</v>
      </c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2" t="s">
        <v>52</v>
      </c>
      <c r="AW980" s="2" t="s">
        <v>2504</v>
      </c>
      <c r="AX980" s="2" t="s">
        <v>52</v>
      </c>
      <c r="AY980" s="2" t="s">
        <v>984</v>
      </c>
    </row>
    <row r="981" spans="1:51" ht="30" customHeight="1">
      <c r="A981" s="8" t="s">
        <v>2420</v>
      </c>
      <c r="B981" s="8" t="s">
        <v>1096</v>
      </c>
      <c r="C981" s="8" t="s">
        <v>1097</v>
      </c>
      <c r="D981" s="9">
        <v>0.15</v>
      </c>
      <c r="E981" s="12">
        <f>단가대비표!O279</f>
        <v>0</v>
      </c>
      <c r="F981" s="13">
        <f>TRUNC(E981*D981,1)</f>
        <v>0</v>
      </c>
      <c r="G981" s="12">
        <f>단가대비표!P279</f>
        <v>152019</v>
      </c>
      <c r="H981" s="13">
        <f>TRUNC(G981*D981,1)</f>
        <v>22802.799999999999</v>
      </c>
      <c r="I981" s="12">
        <f>단가대비표!V279</f>
        <v>0</v>
      </c>
      <c r="J981" s="13">
        <f>TRUNC(I981*D981,1)</f>
        <v>0</v>
      </c>
      <c r="K981" s="12">
        <f t="shared" si="167"/>
        <v>152019</v>
      </c>
      <c r="L981" s="13">
        <f t="shared" si="167"/>
        <v>22802.799999999999</v>
      </c>
      <c r="M981" s="8" t="s">
        <v>981</v>
      </c>
      <c r="N981" s="2" t="s">
        <v>52</v>
      </c>
      <c r="O981" s="2" t="s">
        <v>2421</v>
      </c>
      <c r="P981" s="2" t="s">
        <v>63</v>
      </c>
      <c r="Q981" s="2" t="s">
        <v>63</v>
      </c>
      <c r="R981" s="2" t="s">
        <v>62</v>
      </c>
      <c r="S981" s="3"/>
      <c r="T981" s="3"/>
      <c r="U981" s="3"/>
      <c r="V981" s="3">
        <v>1</v>
      </c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2" t="s">
        <v>52</v>
      </c>
      <c r="AW981" s="2" t="s">
        <v>2505</v>
      </c>
      <c r="AX981" s="2" t="s">
        <v>52</v>
      </c>
      <c r="AY981" s="2" t="s">
        <v>984</v>
      </c>
    </row>
    <row r="982" spans="1:51" ht="30" customHeight="1">
      <c r="A982" s="8" t="s">
        <v>2506</v>
      </c>
      <c r="B982" s="8" t="s">
        <v>2507</v>
      </c>
      <c r="C982" s="8" t="s">
        <v>1164</v>
      </c>
      <c r="D982" s="9">
        <v>1</v>
      </c>
      <c r="E982" s="12">
        <f>일위대가목록!E159</f>
        <v>6818</v>
      </c>
      <c r="F982" s="13">
        <f>TRUNC(E982*D982,1)</f>
        <v>6818</v>
      </c>
      <c r="G982" s="12">
        <f>일위대가목록!F159</f>
        <v>38972</v>
      </c>
      <c r="H982" s="13">
        <f>TRUNC(G982*D982,1)</f>
        <v>38972</v>
      </c>
      <c r="I982" s="12">
        <f>일위대가목록!G159</f>
        <v>26197</v>
      </c>
      <c r="J982" s="13">
        <f>TRUNC(I982*D982,1)</f>
        <v>26197</v>
      </c>
      <c r="K982" s="12">
        <f t="shared" si="167"/>
        <v>71987</v>
      </c>
      <c r="L982" s="13">
        <f t="shared" si="167"/>
        <v>71987</v>
      </c>
      <c r="M982" s="8" t="s">
        <v>981</v>
      </c>
      <c r="N982" s="2" t="s">
        <v>52</v>
      </c>
      <c r="O982" s="2" t="s">
        <v>2508</v>
      </c>
      <c r="P982" s="2" t="s">
        <v>62</v>
      </c>
      <c r="Q982" s="2" t="s">
        <v>63</v>
      </c>
      <c r="R982" s="2" t="s">
        <v>63</v>
      </c>
      <c r="S982" s="3"/>
      <c r="T982" s="3"/>
      <c r="U982" s="3"/>
      <c r="V982" s="3">
        <v>1</v>
      </c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2" t="s">
        <v>52</v>
      </c>
      <c r="AW982" s="2" t="s">
        <v>2509</v>
      </c>
      <c r="AX982" s="2" t="s">
        <v>52</v>
      </c>
      <c r="AY982" s="2" t="s">
        <v>984</v>
      </c>
    </row>
    <row r="983" spans="1:51" ht="30" customHeight="1">
      <c r="A983" s="8" t="s">
        <v>992</v>
      </c>
      <c r="B983" s="8" t="s">
        <v>993</v>
      </c>
      <c r="C983" s="8" t="s">
        <v>929</v>
      </c>
      <c r="D983" s="9">
        <v>1</v>
      </c>
      <c r="E983" s="12">
        <v>0</v>
      </c>
      <c r="F983" s="13">
        <f>TRUNC(E983*D983,1)</f>
        <v>0</v>
      </c>
      <c r="G983" s="12">
        <v>0</v>
      </c>
      <c r="H983" s="13">
        <f>TRUNC(G983*D983,1)</f>
        <v>0</v>
      </c>
      <c r="I983" s="12">
        <f>TRUNC(SUMIF(V980:V983, RIGHTB(O983, 1), L980:L983)*U983, 2)</f>
        <v>157610.29999999999</v>
      </c>
      <c r="J983" s="13">
        <f>TRUNC(I983*D983,1)</f>
        <v>157610.29999999999</v>
      </c>
      <c r="K983" s="12">
        <f t="shared" si="167"/>
        <v>157610.29999999999</v>
      </c>
      <c r="L983" s="13">
        <f t="shared" si="167"/>
        <v>157610.29999999999</v>
      </c>
      <c r="M983" s="8" t="s">
        <v>52</v>
      </c>
      <c r="N983" s="2" t="s">
        <v>987</v>
      </c>
      <c r="O983" s="2" t="s">
        <v>930</v>
      </c>
      <c r="P983" s="2" t="s">
        <v>63</v>
      </c>
      <c r="Q983" s="2" t="s">
        <v>63</v>
      </c>
      <c r="R983" s="2" t="s">
        <v>63</v>
      </c>
      <c r="S983" s="3">
        <v>3</v>
      </c>
      <c r="T983" s="3">
        <v>2</v>
      </c>
      <c r="U983" s="3">
        <v>1</v>
      </c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2" t="s">
        <v>52</v>
      </c>
      <c r="AW983" s="2" t="s">
        <v>2510</v>
      </c>
      <c r="AX983" s="2" t="s">
        <v>52</v>
      </c>
      <c r="AY983" s="2" t="s">
        <v>52</v>
      </c>
    </row>
    <row r="984" spans="1:51" ht="30" customHeight="1">
      <c r="A984" s="8" t="s">
        <v>995</v>
      </c>
      <c r="B984" s="8" t="s">
        <v>52</v>
      </c>
      <c r="C984" s="8" t="s">
        <v>52</v>
      </c>
      <c r="D984" s="9"/>
      <c r="E984" s="12"/>
      <c r="F984" s="13">
        <f>TRUNC(SUMIF(N980:N983, N979, F980:F983),0)</f>
        <v>0</v>
      </c>
      <c r="G984" s="12"/>
      <c r="H984" s="13">
        <f>TRUNC(SUMIF(N980:N983, N979, H980:H983),0)</f>
        <v>0</v>
      </c>
      <c r="I984" s="12"/>
      <c r="J984" s="13">
        <f>TRUNC(SUMIF(N980:N983, N979, J980:J983),0)</f>
        <v>157610</v>
      </c>
      <c r="K984" s="12"/>
      <c r="L984" s="13">
        <f>F984+H984+J984</f>
        <v>157610</v>
      </c>
      <c r="M984" s="8" t="s">
        <v>52</v>
      </c>
      <c r="N984" s="2" t="s">
        <v>118</v>
      </c>
      <c r="O984" s="2" t="s">
        <v>118</v>
      </c>
      <c r="P984" s="2" t="s">
        <v>52</v>
      </c>
      <c r="Q984" s="2" t="s">
        <v>52</v>
      </c>
      <c r="R984" s="2" t="s">
        <v>52</v>
      </c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2" t="s">
        <v>52</v>
      </c>
      <c r="AW984" s="2" t="s">
        <v>52</v>
      </c>
      <c r="AX984" s="2" t="s">
        <v>52</v>
      </c>
      <c r="AY984" s="2" t="s">
        <v>52</v>
      </c>
    </row>
    <row r="985" spans="1:51" ht="30" customHeight="1">
      <c r="A985" s="9"/>
      <c r="B985" s="9"/>
      <c r="C985" s="9"/>
      <c r="D985" s="9"/>
      <c r="E985" s="12"/>
      <c r="F985" s="13"/>
      <c r="G985" s="12"/>
      <c r="H985" s="13"/>
      <c r="I985" s="12"/>
      <c r="J985" s="13"/>
      <c r="K985" s="12"/>
      <c r="L985" s="13"/>
      <c r="M985" s="9"/>
    </row>
    <row r="986" spans="1:51" ht="30" customHeight="1">
      <c r="A986" s="32" t="s">
        <v>2511</v>
      </c>
      <c r="B986" s="32"/>
      <c r="C986" s="32"/>
      <c r="D986" s="32"/>
      <c r="E986" s="33"/>
      <c r="F986" s="34"/>
      <c r="G986" s="33"/>
      <c r="H986" s="34"/>
      <c r="I986" s="33"/>
      <c r="J986" s="34"/>
      <c r="K986" s="33"/>
      <c r="L986" s="34"/>
      <c r="M986" s="32"/>
      <c r="N986" s="1" t="s">
        <v>990</v>
      </c>
    </row>
    <row r="987" spans="1:51" ht="30" customHeight="1">
      <c r="A987" s="8" t="s">
        <v>2502</v>
      </c>
      <c r="B987" s="8" t="s">
        <v>1096</v>
      </c>
      <c r="C987" s="8" t="s">
        <v>1097</v>
      </c>
      <c r="D987" s="9">
        <v>0.28000000000000003</v>
      </c>
      <c r="E987" s="12">
        <f>단가대비표!O280</f>
        <v>0</v>
      </c>
      <c r="F987" s="13">
        <f>TRUNC(E987*D987,1)</f>
        <v>0</v>
      </c>
      <c r="G987" s="12">
        <f>단가대비표!P280</f>
        <v>224359</v>
      </c>
      <c r="H987" s="13">
        <f>TRUNC(G987*D987,1)</f>
        <v>62820.5</v>
      </c>
      <c r="I987" s="12">
        <f>단가대비표!V280</f>
        <v>0</v>
      </c>
      <c r="J987" s="13">
        <f>TRUNC(I987*D987,1)</f>
        <v>0</v>
      </c>
      <c r="K987" s="12">
        <f t="shared" ref="K987:L990" si="168">TRUNC(E987+G987+I987,1)</f>
        <v>224359</v>
      </c>
      <c r="L987" s="13">
        <f t="shared" si="168"/>
        <v>62820.5</v>
      </c>
      <c r="M987" s="8" t="s">
        <v>981</v>
      </c>
      <c r="N987" s="2" t="s">
        <v>52</v>
      </c>
      <c r="O987" s="2" t="s">
        <v>2503</v>
      </c>
      <c r="P987" s="2" t="s">
        <v>63</v>
      </c>
      <c r="Q987" s="2" t="s">
        <v>63</v>
      </c>
      <c r="R987" s="2" t="s">
        <v>62</v>
      </c>
      <c r="S987" s="3"/>
      <c r="T987" s="3"/>
      <c r="U987" s="3"/>
      <c r="V987" s="3">
        <v>1</v>
      </c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2" t="s">
        <v>52</v>
      </c>
      <c r="AW987" s="2" t="s">
        <v>2513</v>
      </c>
      <c r="AX987" s="2" t="s">
        <v>52</v>
      </c>
      <c r="AY987" s="2" t="s">
        <v>984</v>
      </c>
    </row>
    <row r="988" spans="1:51" ht="30" customHeight="1">
      <c r="A988" s="8" t="s">
        <v>2420</v>
      </c>
      <c r="B988" s="8" t="s">
        <v>1096</v>
      </c>
      <c r="C988" s="8" t="s">
        <v>1097</v>
      </c>
      <c r="D988" s="9">
        <v>0.15</v>
      </c>
      <c r="E988" s="12">
        <f>단가대비표!O279</f>
        <v>0</v>
      </c>
      <c r="F988" s="13">
        <f>TRUNC(E988*D988,1)</f>
        <v>0</v>
      </c>
      <c r="G988" s="12">
        <f>단가대비표!P279</f>
        <v>152019</v>
      </c>
      <c r="H988" s="13">
        <f>TRUNC(G988*D988,1)</f>
        <v>22802.799999999999</v>
      </c>
      <c r="I988" s="12">
        <f>단가대비표!V279</f>
        <v>0</v>
      </c>
      <c r="J988" s="13">
        <f>TRUNC(I988*D988,1)</f>
        <v>0</v>
      </c>
      <c r="K988" s="12">
        <f t="shared" si="168"/>
        <v>152019</v>
      </c>
      <c r="L988" s="13">
        <f t="shared" si="168"/>
        <v>22802.799999999999</v>
      </c>
      <c r="M988" s="8" t="s">
        <v>981</v>
      </c>
      <c r="N988" s="2" t="s">
        <v>52</v>
      </c>
      <c r="O988" s="2" t="s">
        <v>2421</v>
      </c>
      <c r="P988" s="2" t="s">
        <v>63</v>
      </c>
      <c r="Q988" s="2" t="s">
        <v>63</v>
      </c>
      <c r="R988" s="2" t="s">
        <v>62</v>
      </c>
      <c r="S988" s="3"/>
      <c r="T988" s="3"/>
      <c r="U988" s="3"/>
      <c r="V988" s="3">
        <v>1</v>
      </c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2" t="s">
        <v>52</v>
      </c>
      <c r="AW988" s="2" t="s">
        <v>2514</v>
      </c>
      <c r="AX988" s="2" t="s">
        <v>52</v>
      </c>
      <c r="AY988" s="2" t="s">
        <v>984</v>
      </c>
    </row>
    <row r="989" spans="1:51" ht="30" customHeight="1">
      <c r="A989" s="8" t="s">
        <v>2506</v>
      </c>
      <c r="B989" s="8" t="s">
        <v>2507</v>
      </c>
      <c r="C989" s="8" t="s">
        <v>1164</v>
      </c>
      <c r="D989" s="9">
        <v>1</v>
      </c>
      <c r="E989" s="12">
        <f>일위대가목록!E159</f>
        <v>6818</v>
      </c>
      <c r="F989" s="13">
        <f>TRUNC(E989*D989,1)</f>
        <v>6818</v>
      </c>
      <c r="G989" s="12">
        <f>일위대가목록!F159</f>
        <v>38972</v>
      </c>
      <c r="H989" s="13">
        <f>TRUNC(G989*D989,1)</f>
        <v>38972</v>
      </c>
      <c r="I989" s="12">
        <f>일위대가목록!G159</f>
        <v>26197</v>
      </c>
      <c r="J989" s="13">
        <f>TRUNC(I989*D989,1)</f>
        <v>26197</v>
      </c>
      <c r="K989" s="12">
        <f t="shared" si="168"/>
        <v>71987</v>
      </c>
      <c r="L989" s="13">
        <f t="shared" si="168"/>
        <v>71987</v>
      </c>
      <c r="M989" s="8" t="s">
        <v>981</v>
      </c>
      <c r="N989" s="2" t="s">
        <v>52</v>
      </c>
      <c r="O989" s="2" t="s">
        <v>2508</v>
      </c>
      <c r="P989" s="2" t="s">
        <v>62</v>
      </c>
      <c r="Q989" s="2" t="s">
        <v>63</v>
      </c>
      <c r="R989" s="2" t="s">
        <v>63</v>
      </c>
      <c r="S989" s="3"/>
      <c r="T989" s="3"/>
      <c r="U989" s="3"/>
      <c r="V989" s="3">
        <v>1</v>
      </c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2" t="s">
        <v>52</v>
      </c>
      <c r="AW989" s="2" t="s">
        <v>2515</v>
      </c>
      <c r="AX989" s="2" t="s">
        <v>52</v>
      </c>
      <c r="AY989" s="2" t="s">
        <v>984</v>
      </c>
    </row>
    <row r="990" spans="1:51" ht="30" customHeight="1">
      <c r="A990" s="8" t="s">
        <v>992</v>
      </c>
      <c r="B990" s="8" t="s">
        <v>993</v>
      </c>
      <c r="C990" s="8" t="s">
        <v>929</v>
      </c>
      <c r="D990" s="9">
        <v>1</v>
      </c>
      <c r="E990" s="12">
        <v>0</v>
      </c>
      <c r="F990" s="13">
        <f>TRUNC(E990*D990,1)</f>
        <v>0</v>
      </c>
      <c r="G990" s="12">
        <v>0</v>
      </c>
      <c r="H990" s="13">
        <f>TRUNC(G990*D990,1)</f>
        <v>0</v>
      </c>
      <c r="I990" s="12">
        <f>TRUNC(SUMIF(V987:V990, RIGHTB(O990, 1), L987:L990)*U990, 2)</f>
        <v>157610.29999999999</v>
      </c>
      <c r="J990" s="13">
        <f>TRUNC(I990*D990,1)</f>
        <v>157610.29999999999</v>
      </c>
      <c r="K990" s="12">
        <f t="shared" si="168"/>
        <v>157610.29999999999</v>
      </c>
      <c r="L990" s="13">
        <f t="shared" si="168"/>
        <v>157610.29999999999</v>
      </c>
      <c r="M990" s="8" t="s">
        <v>52</v>
      </c>
      <c r="N990" s="2" t="s">
        <v>990</v>
      </c>
      <c r="O990" s="2" t="s">
        <v>930</v>
      </c>
      <c r="P990" s="2" t="s">
        <v>63</v>
      </c>
      <c r="Q990" s="2" t="s">
        <v>63</v>
      </c>
      <c r="R990" s="2" t="s">
        <v>63</v>
      </c>
      <c r="S990" s="3">
        <v>3</v>
      </c>
      <c r="T990" s="3">
        <v>2</v>
      </c>
      <c r="U990" s="3">
        <v>1</v>
      </c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2" t="s">
        <v>52</v>
      </c>
      <c r="AW990" s="2" t="s">
        <v>2516</v>
      </c>
      <c r="AX990" s="2" t="s">
        <v>52</v>
      </c>
      <c r="AY990" s="2" t="s">
        <v>52</v>
      </c>
    </row>
    <row r="991" spans="1:51" ht="30" customHeight="1">
      <c r="A991" s="8" t="s">
        <v>995</v>
      </c>
      <c r="B991" s="8" t="s">
        <v>52</v>
      </c>
      <c r="C991" s="8" t="s">
        <v>52</v>
      </c>
      <c r="D991" s="9"/>
      <c r="E991" s="12"/>
      <c r="F991" s="13">
        <f>TRUNC(SUMIF(N987:N990, N986, F987:F990),0)</f>
        <v>0</v>
      </c>
      <c r="G991" s="12"/>
      <c r="H991" s="13">
        <f>TRUNC(SUMIF(N987:N990, N986, H987:H990),0)</f>
        <v>0</v>
      </c>
      <c r="I991" s="12"/>
      <c r="J991" s="13">
        <f>TRUNC(SUMIF(N987:N990, N986, J987:J990),0)</f>
        <v>157610</v>
      </c>
      <c r="K991" s="12"/>
      <c r="L991" s="13">
        <f>F991+H991+J991</f>
        <v>157610</v>
      </c>
      <c r="M991" s="8" t="s">
        <v>52</v>
      </c>
      <c r="N991" s="2" t="s">
        <v>118</v>
      </c>
      <c r="O991" s="2" t="s">
        <v>118</v>
      </c>
      <c r="P991" s="2" t="s">
        <v>52</v>
      </c>
      <c r="Q991" s="2" t="s">
        <v>52</v>
      </c>
      <c r="R991" s="2" t="s">
        <v>52</v>
      </c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2" t="s">
        <v>52</v>
      </c>
      <c r="AW991" s="2" t="s">
        <v>52</v>
      </c>
      <c r="AX991" s="2" t="s">
        <v>52</v>
      </c>
      <c r="AY991" s="2" t="s">
        <v>52</v>
      </c>
    </row>
    <row r="992" spans="1:51" ht="30" customHeight="1">
      <c r="A992" s="9"/>
      <c r="B992" s="9"/>
      <c r="C992" s="9"/>
      <c r="D992" s="9"/>
      <c r="E992" s="12"/>
      <c r="F992" s="13"/>
      <c r="G992" s="12"/>
      <c r="H992" s="13"/>
      <c r="I992" s="12"/>
      <c r="J992" s="13"/>
      <c r="K992" s="12"/>
      <c r="L992" s="13"/>
      <c r="M992" s="9"/>
    </row>
    <row r="993" spans="1:51" ht="30" customHeight="1">
      <c r="A993" s="32" t="s">
        <v>2517</v>
      </c>
      <c r="B993" s="32"/>
      <c r="C993" s="32"/>
      <c r="D993" s="32"/>
      <c r="E993" s="33"/>
      <c r="F993" s="34"/>
      <c r="G993" s="33"/>
      <c r="H993" s="34"/>
      <c r="I993" s="33"/>
      <c r="J993" s="34"/>
      <c r="K993" s="33"/>
      <c r="L993" s="34"/>
      <c r="M993" s="32"/>
      <c r="N993" s="1" t="s">
        <v>2508</v>
      </c>
    </row>
    <row r="994" spans="1:51" ht="30" customHeight="1">
      <c r="A994" s="8" t="s">
        <v>2506</v>
      </c>
      <c r="B994" s="8" t="s">
        <v>2507</v>
      </c>
      <c r="C994" s="8" t="s">
        <v>82</v>
      </c>
      <c r="D994" s="9">
        <v>0.2298</v>
      </c>
      <c r="E994" s="12">
        <f>단가대비표!O13</f>
        <v>0</v>
      </c>
      <c r="F994" s="13">
        <f>TRUNC(E994*D994,1)</f>
        <v>0</v>
      </c>
      <c r="G994" s="12">
        <f>단가대비표!P13</f>
        <v>0</v>
      </c>
      <c r="H994" s="13">
        <f>TRUNC(G994*D994,1)</f>
        <v>0</v>
      </c>
      <c r="I994" s="12">
        <f>단가대비표!V13</f>
        <v>114000</v>
      </c>
      <c r="J994" s="13">
        <f>TRUNC(I994*D994,1)</f>
        <v>26197.200000000001</v>
      </c>
      <c r="K994" s="12">
        <f t="shared" ref="K994:L997" si="169">TRUNC(E994+G994+I994,1)</f>
        <v>114000</v>
      </c>
      <c r="L994" s="13">
        <f t="shared" si="169"/>
        <v>26197.200000000001</v>
      </c>
      <c r="M994" s="8" t="s">
        <v>2520</v>
      </c>
      <c r="N994" s="2" t="s">
        <v>2508</v>
      </c>
      <c r="O994" s="2" t="s">
        <v>2521</v>
      </c>
      <c r="P994" s="2" t="s">
        <v>63</v>
      </c>
      <c r="Q994" s="2" t="s">
        <v>63</v>
      </c>
      <c r="R994" s="2" t="s">
        <v>62</v>
      </c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2" t="s">
        <v>52</v>
      </c>
      <c r="AW994" s="2" t="s">
        <v>2522</v>
      </c>
      <c r="AX994" s="2" t="s">
        <v>52</v>
      </c>
      <c r="AY994" s="2" t="s">
        <v>52</v>
      </c>
    </row>
    <row r="995" spans="1:51" ht="30" customHeight="1">
      <c r="A995" s="8" t="s">
        <v>2523</v>
      </c>
      <c r="B995" s="8" t="s">
        <v>2524</v>
      </c>
      <c r="C995" s="8" t="s">
        <v>1156</v>
      </c>
      <c r="D995" s="9">
        <v>3.8</v>
      </c>
      <c r="E995" s="12">
        <f>단가대비표!O43</f>
        <v>1290.9000000000001</v>
      </c>
      <c r="F995" s="13">
        <f>TRUNC(E995*D995,1)</f>
        <v>4905.3999999999996</v>
      </c>
      <c r="G995" s="12">
        <f>단가대비표!P43</f>
        <v>0</v>
      </c>
      <c r="H995" s="13">
        <f>TRUNC(G995*D995,1)</f>
        <v>0</v>
      </c>
      <c r="I995" s="12">
        <f>단가대비표!V43</f>
        <v>0</v>
      </c>
      <c r="J995" s="13">
        <f>TRUNC(I995*D995,1)</f>
        <v>0</v>
      </c>
      <c r="K995" s="12">
        <f t="shared" si="169"/>
        <v>1290.9000000000001</v>
      </c>
      <c r="L995" s="13">
        <f t="shared" si="169"/>
        <v>4905.3999999999996</v>
      </c>
      <c r="M995" s="8" t="s">
        <v>52</v>
      </c>
      <c r="N995" s="2" t="s">
        <v>2508</v>
      </c>
      <c r="O995" s="2" t="s">
        <v>2525</v>
      </c>
      <c r="P995" s="2" t="s">
        <v>63</v>
      </c>
      <c r="Q995" s="2" t="s">
        <v>63</v>
      </c>
      <c r="R995" s="2" t="s">
        <v>62</v>
      </c>
      <c r="S995" s="3"/>
      <c r="T995" s="3"/>
      <c r="U995" s="3"/>
      <c r="V995" s="3">
        <v>1</v>
      </c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2" t="s">
        <v>52</v>
      </c>
      <c r="AW995" s="2" t="s">
        <v>2526</v>
      </c>
      <c r="AX995" s="2" t="s">
        <v>52</v>
      </c>
      <c r="AY995" s="2" t="s">
        <v>52</v>
      </c>
    </row>
    <row r="996" spans="1:51" ht="30" customHeight="1">
      <c r="A996" s="8" t="s">
        <v>1115</v>
      </c>
      <c r="B996" s="8" t="s">
        <v>2527</v>
      </c>
      <c r="C996" s="8" t="s">
        <v>929</v>
      </c>
      <c r="D996" s="9">
        <v>1</v>
      </c>
      <c r="E996" s="12">
        <f>TRUNC(SUMIF(V994:V997, RIGHTB(O996, 1), F994:F997)*U996, 2)</f>
        <v>1913.1</v>
      </c>
      <c r="F996" s="13">
        <f>TRUNC(E996*D996,1)</f>
        <v>1913.1</v>
      </c>
      <c r="G996" s="12">
        <v>0</v>
      </c>
      <c r="H996" s="13">
        <f>TRUNC(G996*D996,1)</f>
        <v>0</v>
      </c>
      <c r="I996" s="12">
        <v>0</v>
      </c>
      <c r="J996" s="13">
        <f>TRUNC(I996*D996,1)</f>
        <v>0</v>
      </c>
      <c r="K996" s="12">
        <f t="shared" si="169"/>
        <v>1913.1</v>
      </c>
      <c r="L996" s="13">
        <f t="shared" si="169"/>
        <v>1913.1</v>
      </c>
      <c r="M996" s="8" t="s">
        <v>52</v>
      </c>
      <c r="N996" s="2" t="s">
        <v>2508</v>
      </c>
      <c r="O996" s="2" t="s">
        <v>930</v>
      </c>
      <c r="P996" s="2" t="s">
        <v>63</v>
      </c>
      <c r="Q996" s="2" t="s">
        <v>63</v>
      </c>
      <c r="R996" s="2" t="s">
        <v>63</v>
      </c>
      <c r="S996" s="3">
        <v>0</v>
      </c>
      <c r="T996" s="3">
        <v>0</v>
      </c>
      <c r="U996" s="3">
        <v>0.39</v>
      </c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2" t="s">
        <v>52</v>
      </c>
      <c r="AW996" s="2" t="s">
        <v>2528</v>
      </c>
      <c r="AX996" s="2" t="s">
        <v>52</v>
      </c>
      <c r="AY996" s="2" t="s">
        <v>52</v>
      </c>
    </row>
    <row r="997" spans="1:51" ht="30" customHeight="1">
      <c r="A997" s="8" t="s">
        <v>2529</v>
      </c>
      <c r="B997" s="8" t="s">
        <v>1096</v>
      </c>
      <c r="C997" s="8" t="s">
        <v>1097</v>
      </c>
      <c r="D997" s="9">
        <v>1</v>
      </c>
      <c r="E997" s="12">
        <f>TRUNC(단가대비표!O301*1/8*16/12*25/20, 1)</f>
        <v>0</v>
      </c>
      <c r="F997" s="13">
        <f>TRUNC(E997*D997,1)</f>
        <v>0</v>
      </c>
      <c r="G997" s="12">
        <f>TRUNC(단가대비표!P301*1/8*16/12*25/20, 1)</f>
        <v>38972.699999999997</v>
      </c>
      <c r="H997" s="13">
        <f>TRUNC(G997*D997,1)</f>
        <v>38972.699999999997</v>
      </c>
      <c r="I997" s="12">
        <f>TRUNC(단가대비표!V301*1/8*16/12*25/20, 1)</f>
        <v>0</v>
      </c>
      <c r="J997" s="13">
        <f>TRUNC(I997*D997,1)</f>
        <v>0</v>
      </c>
      <c r="K997" s="12">
        <f t="shared" si="169"/>
        <v>38972.699999999997</v>
      </c>
      <c r="L997" s="13">
        <f t="shared" si="169"/>
        <v>38972.699999999997</v>
      </c>
      <c r="M997" s="8" t="s">
        <v>52</v>
      </c>
      <c r="N997" s="2" t="s">
        <v>2508</v>
      </c>
      <c r="O997" s="2" t="s">
        <v>2530</v>
      </c>
      <c r="P997" s="2" t="s">
        <v>63</v>
      </c>
      <c r="Q997" s="2" t="s">
        <v>63</v>
      </c>
      <c r="R997" s="2" t="s">
        <v>62</v>
      </c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2" t="s">
        <v>52</v>
      </c>
      <c r="AW997" s="2" t="s">
        <v>2531</v>
      </c>
      <c r="AX997" s="2" t="s">
        <v>62</v>
      </c>
      <c r="AY997" s="2" t="s">
        <v>52</v>
      </c>
    </row>
    <row r="998" spans="1:51" ht="30" customHeight="1">
      <c r="A998" s="8" t="s">
        <v>995</v>
      </c>
      <c r="B998" s="8" t="s">
        <v>52</v>
      </c>
      <c r="C998" s="8" t="s">
        <v>52</v>
      </c>
      <c r="D998" s="9"/>
      <c r="E998" s="12"/>
      <c r="F998" s="13">
        <f>TRUNC(SUMIF(N994:N997, N993, F994:F997),0)</f>
        <v>6818</v>
      </c>
      <c r="G998" s="12"/>
      <c r="H998" s="13">
        <f>TRUNC(SUMIF(N994:N997, N993, H994:H997),0)</f>
        <v>38972</v>
      </c>
      <c r="I998" s="12"/>
      <c r="J998" s="13">
        <f>TRUNC(SUMIF(N994:N997, N993, J994:J997),0)</f>
        <v>26197</v>
      </c>
      <c r="K998" s="12"/>
      <c r="L998" s="13">
        <f>F998+H998+J998</f>
        <v>71987</v>
      </c>
      <c r="M998" s="8" t="s">
        <v>52</v>
      </c>
      <c r="N998" s="2" t="s">
        <v>118</v>
      </c>
      <c r="O998" s="2" t="s">
        <v>118</v>
      </c>
      <c r="P998" s="2" t="s">
        <v>52</v>
      </c>
      <c r="Q998" s="2" t="s">
        <v>52</v>
      </c>
      <c r="R998" s="2" t="s">
        <v>52</v>
      </c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2" t="s">
        <v>52</v>
      </c>
      <c r="AW998" s="2" t="s">
        <v>52</v>
      </c>
      <c r="AX998" s="2" t="s">
        <v>52</v>
      </c>
      <c r="AY998" s="2" t="s">
        <v>52</v>
      </c>
    </row>
    <row r="999" spans="1:51" ht="30" customHeight="1">
      <c r="A999" s="9"/>
      <c r="B999" s="9"/>
      <c r="C999" s="9"/>
      <c r="D999" s="9"/>
      <c r="E999" s="12"/>
      <c r="F999" s="13"/>
      <c r="G999" s="12"/>
      <c r="H999" s="13"/>
      <c r="I999" s="12"/>
      <c r="J999" s="13"/>
      <c r="K999" s="12"/>
      <c r="L999" s="13"/>
      <c r="M999" s="9"/>
    </row>
    <row r="1000" spans="1:51" ht="30" customHeight="1">
      <c r="A1000" s="32" t="s">
        <v>2532</v>
      </c>
      <c r="B1000" s="32"/>
      <c r="C1000" s="32"/>
      <c r="D1000" s="32"/>
      <c r="E1000" s="33"/>
      <c r="F1000" s="34"/>
      <c r="G1000" s="33"/>
      <c r="H1000" s="34"/>
      <c r="I1000" s="33"/>
      <c r="J1000" s="34"/>
      <c r="K1000" s="33"/>
      <c r="L1000" s="34"/>
      <c r="M1000" s="32"/>
      <c r="N1000" s="1" t="s">
        <v>1028</v>
      </c>
    </row>
    <row r="1001" spans="1:51" ht="30" customHeight="1">
      <c r="A1001" s="8" t="s">
        <v>2502</v>
      </c>
      <c r="B1001" s="8" t="s">
        <v>1096</v>
      </c>
      <c r="C1001" s="8" t="s">
        <v>1097</v>
      </c>
      <c r="D1001" s="9">
        <v>0.05</v>
      </c>
      <c r="E1001" s="12">
        <f>단가대비표!O280</f>
        <v>0</v>
      </c>
      <c r="F1001" s="13">
        <f>TRUNC(E1001*D1001,1)</f>
        <v>0</v>
      </c>
      <c r="G1001" s="12">
        <f>단가대비표!P280</f>
        <v>224359</v>
      </c>
      <c r="H1001" s="13">
        <f>TRUNC(G1001*D1001,1)</f>
        <v>11217.9</v>
      </c>
      <c r="I1001" s="12">
        <f>단가대비표!V280</f>
        <v>0</v>
      </c>
      <c r="J1001" s="13">
        <f>TRUNC(I1001*D1001,1)</f>
        <v>0</v>
      </c>
      <c r="K1001" s="12">
        <f t="shared" ref="K1001:L1003" si="170">TRUNC(E1001+G1001+I1001,1)</f>
        <v>224359</v>
      </c>
      <c r="L1001" s="13">
        <f t="shared" si="170"/>
        <v>11217.9</v>
      </c>
      <c r="M1001" s="8" t="s">
        <v>52</v>
      </c>
      <c r="N1001" s="2" t="s">
        <v>1028</v>
      </c>
      <c r="O1001" s="2" t="s">
        <v>2503</v>
      </c>
      <c r="P1001" s="2" t="s">
        <v>63</v>
      </c>
      <c r="Q1001" s="2" t="s">
        <v>63</v>
      </c>
      <c r="R1001" s="2" t="s">
        <v>62</v>
      </c>
      <c r="S1001" s="3"/>
      <c r="T1001" s="3"/>
      <c r="U1001" s="3"/>
      <c r="V1001" s="3">
        <v>1</v>
      </c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2" t="s">
        <v>52</v>
      </c>
      <c r="AW1001" s="2" t="s">
        <v>2534</v>
      </c>
      <c r="AX1001" s="2" t="s">
        <v>52</v>
      </c>
      <c r="AY1001" s="2" t="s">
        <v>52</v>
      </c>
    </row>
    <row r="1002" spans="1:51" ht="30" customHeight="1">
      <c r="A1002" s="8" t="s">
        <v>1100</v>
      </c>
      <c r="B1002" s="8" t="s">
        <v>1096</v>
      </c>
      <c r="C1002" s="8" t="s">
        <v>1097</v>
      </c>
      <c r="D1002" s="9">
        <v>0.02</v>
      </c>
      <c r="E1002" s="12">
        <f>단가대비표!O278</f>
        <v>0</v>
      </c>
      <c r="F1002" s="13">
        <f>TRUNC(E1002*D1002,1)</f>
        <v>0</v>
      </c>
      <c r="G1002" s="12">
        <f>단가대비표!P278</f>
        <v>125427</v>
      </c>
      <c r="H1002" s="13">
        <f>TRUNC(G1002*D1002,1)</f>
        <v>2508.5</v>
      </c>
      <c r="I1002" s="12">
        <f>단가대비표!V278</f>
        <v>0</v>
      </c>
      <c r="J1002" s="13">
        <f>TRUNC(I1002*D1002,1)</f>
        <v>0</v>
      </c>
      <c r="K1002" s="12">
        <f t="shared" si="170"/>
        <v>125427</v>
      </c>
      <c r="L1002" s="13">
        <f t="shared" si="170"/>
        <v>2508.5</v>
      </c>
      <c r="M1002" s="8" t="s">
        <v>52</v>
      </c>
      <c r="N1002" s="2" t="s">
        <v>1028</v>
      </c>
      <c r="O1002" s="2" t="s">
        <v>1101</v>
      </c>
      <c r="P1002" s="2" t="s">
        <v>63</v>
      </c>
      <c r="Q1002" s="2" t="s">
        <v>63</v>
      </c>
      <c r="R1002" s="2" t="s">
        <v>62</v>
      </c>
      <c r="S1002" s="3"/>
      <c r="T1002" s="3"/>
      <c r="U1002" s="3"/>
      <c r="V1002" s="3">
        <v>1</v>
      </c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2" t="s">
        <v>52</v>
      </c>
      <c r="AW1002" s="2" t="s">
        <v>2535</v>
      </c>
      <c r="AX1002" s="2" t="s">
        <v>52</v>
      </c>
      <c r="AY1002" s="2" t="s">
        <v>52</v>
      </c>
    </row>
    <row r="1003" spans="1:51" ht="30" customHeight="1">
      <c r="A1003" s="8" t="s">
        <v>1272</v>
      </c>
      <c r="B1003" s="8" t="s">
        <v>1256</v>
      </c>
      <c r="C1003" s="8" t="s">
        <v>929</v>
      </c>
      <c r="D1003" s="9">
        <v>1</v>
      </c>
      <c r="E1003" s="12">
        <v>0</v>
      </c>
      <c r="F1003" s="13">
        <f>TRUNC(E1003*D1003,1)</f>
        <v>0</v>
      </c>
      <c r="G1003" s="12">
        <v>0</v>
      </c>
      <c r="H1003" s="13">
        <f>TRUNC(G1003*D1003,1)</f>
        <v>0</v>
      </c>
      <c r="I1003" s="12">
        <f>TRUNC(SUMIF(V1001:V1003, RIGHTB(O1003, 1), H1001:H1003)*U1003, 2)</f>
        <v>274.52</v>
      </c>
      <c r="J1003" s="13">
        <f>TRUNC(I1003*D1003,1)</f>
        <v>274.5</v>
      </c>
      <c r="K1003" s="12">
        <f t="shared" si="170"/>
        <v>274.5</v>
      </c>
      <c r="L1003" s="13">
        <f t="shared" si="170"/>
        <v>274.5</v>
      </c>
      <c r="M1003" s="8" t="s">
        <v>52</v>
      </c>
      <c r="N1003" s="2" t="s">
        <v>1028</v>
      </c>
      <c r="O1003" s="2" t="s">
        <v>930</v>
      </c>
      <c r="P1003" s="2" t="s">
        <v>63</v>
      </c>
      <c r="Q1003" s="2" t="s">
        <v>63</v>
      </c>
      <c r="R1003" s="2" t="s">
        <v>63</v>
      </c>
      <c r="S1003" s="3">
        <v>1</v>
      </c>
      <c r="T1003" s="3">
        <v>2</v>
      </c>
      <c r="U1003" s="3">
        <v>0.02</v>
      </c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2" t="s">
        <v>52</v>
      </c>
      <c r="AW1003" s="2" t="s">
        <v>2536</v>
      </c>
      <c r="AX1003" s="2" t="s">
        <v>52</v>
      </c>
      <c r="AY1003" s="2" t="s">
        <v>52</v>
      </c>
    </row>
    <row r="1004" spans="1:51" ht="30" customHeight="1">
      <c r="A1004" s="8" t="s">
        <v>995</v>
      </c>
      <c r="B1004" s="8" t="s">
        <v>52</v>
      </c>
      <c r="C1004" s="8" t="s">
        <v>52</v>
      </c>
      <c r="D1004" s="9"/>
      <c r="E1004" s="12"/>
      <c r="F1004" s="13">
        <f>TRUNC(SUMIF(N1001:N1003, N1000, F1001:F1003),0)</f>
        <v>0</v>
      </c>
      <c r="G1004" s="12"/>
      <c r="H1004" s="13">
        <f>TRUNC(SUMIF(N1001:N1003, N1000, H1001:H1003),0)</f>
        <v>13726</v>
      </c>
      <c r="I1004" s="12"/>
      <c r="J1004" s="13">
        <f>TRUNC(SUMIF(N1001:N1003, N1000, J1001:J1003),0)</f>
        <v>274</v>
      </c>
      <c r="K1004" s="12"/>
      <c r="L1004" s="13">
        <f>F1004+H1004+J1004</f>
        <v>14000</v>
      </c>
      <c r="M1004" s="8" t="s">
        <v>52</v>
      </c>
      <c r="N1004" s="2" t="s">
        <v>118</v>
      </c>
      <c r="O1004" s="2" t="s">
        <v>118</v>
      </c>
      <c r="P1004" s="2" t="s">
        <v>52</v>
      </c>
      <c r="Q1004" s="2" t="s">
        <v>52</v>
      </c>
      <c r="R1004" s="2" t="s">
        <v>52</v>
      </c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2" t="s">
        <v>52</v>
      </c>
      <c r="AW1004" s="2" t="s">
        <v>52</v>
      </c>
      <c r="AX1004" s="2" t="s">
        <v>52</v>
      </c>
      <c r="AY1004" s="2" t="s">
        <v>52</v>
      </c>
    </row>
    <row r="1005" spans="1:51" ht="30" customHeight="1">
      <c r="A1005" s="9"/>
      <c r="B1005" s="9"/>
      <c r="C1005" s="9"/>
      <c r="D1005" s="9"/>
      <c r="E1005" s="12"/>
      <c r="F1005" s="13"/>
      <c r="G1005" s="12"/>
      <c r="H1005" s="13"/>
      <c r="I1005" s="12"/>
      <c r="J1005" s="13"/>
      <c r="K1005" s="12"/>
      <c r="L1005" s="13"/>
      <c r="M1005" s="9"/>
    </row>
    <row r="1006" spans="1:51" ht="30" customHeight="1">
      <c r="A1006" s="32" t="s">
        <v>2537</v>
      </c>
      <c r="B1006" s="32"/>
      <c r="C1006" s="32"/>
      <c r="D1006" s="32"/>
      <c r="E1006" s="33"/>
      <c r="F1006" s="34"/>
      <c r="G1006" s="33"/>
      <c r="H1006" s="34"/>
      <c r="I1006" s="33"/>
      <c r="J1006" s="34"/>
      <c r="K1006" s="33"/>
      <c r="L1006" s="34"/>
      <c r="M1006" s="32"/>
      <c r="N1006" s="1" t="s">
        <v>1039</v>
      </c>
    </row>
    <row r="1007" spans="1:51" ht="30" customHeight="1">
      <c r="A1007" s="8" t="s">
        <v>2502</v>
      </c>
      <c r="B1007" s="8" t="s">
        <v>1096</v>
      </c>
      <c r="C1007" s="8" t="s">
        <v>1097</v>
      </c>
      <c r="D1007" s="9">
        <v>0.06</v>
      </c>
      <c r="E1007" s="12">
        <f>단가대비표!O280</f>
        <v>0</v>
      </c>
      <c r="F1007" s="13">
        <f>TRUNC(E1007*D1007,1)</f>
        <v>0</v>
      </c>
      <c r="G1007" s="12">
        <f>단가대비표!P280</f>
        <v>224359</v>
      </c>
      <c r="H1007" s="13">
        <f>TRUNC(G1007*D1007,1)</f>
        <v>13461.5</v>
      </c>
      <c r="I1007" s="12">
        <f>단가대비표!V280</f>
        <v>0</v>
      </c>
      <c r="J1007" s="13">
        <f>TRUNC(I1007*D1007,1)</f>
        <v>0</v>
      </c>
      <c r="K1007" s="12">
        <f t="shared" ref="K1007:L1009" si="171">TRUNC(E1007+G1007+I1007,1)</f>
        <v>224359</v>
      </c>
      <c r="L1007" s="13">
        <f t="shared" si="171"/>
        <v>13461.5</v>
      </c>
      <c r="M1007" s="8" t="s">
        <v>52</v>
      </c>
      <c r="N1007" s="2" t="s">
        <v>1039</v>
      </c>
      <c r="O1007" s="2" t="s">
        <v>2503</v>
      </c>
      <c r="P1007" s="2" t="s">
        <v>63</v>
      </c>
      <c r="Q1007" s="2" t="s">
        <v>63</v>
      </c>
      <c r="R1007" s="2" t="s">
        <v>62</v>
      </c>
      <c r="S1007" s="3"/>
      <c r="T1007" s="3"/>
      <c r="U1007" s="3"/>
      <c r="V1007" s="3">
        <v>1</v>
      </c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2" t="s">
        <v>52</v>
      </c>
      <c r="AW1007" s="2" t="s">
        <v>2539</v>
      </c>
      <c r="AX1007" s="2" t="s">
        <v>52</v>
      </c>
      <c r="AY1007" s="2" t="s">
        <v>52</v>
      </c>
    </row>
    <row r="1008" spans="1:51" ht="30" customHeight="1">
      <c r="A1008" s="8" t="s">
        <v>1100</v>
      </c>
      <c r="B1008" s="8" t="s">
        <v>1096</v>
      </c>
      <c r="C1008" s="8" t="s">
        <v>1097</v>
      </c>
      <c r="D1008" s="9">
        <v>0.02</v>
      </c>
      <c r="E1008" s="12">
        <f>단가대비표!O278</f>
        <v>0</v>
      </c>
      <c r="F1008" s="13">
        <f>TRUNC(E1008*D1008,1)</f>
        <v>0</v>
      </c>
      <c r="G1008" s="12">
        <f>단가대비표!P278</f>
        <v>125427</v>
      </c>
      <c r="H1008" s="13">
        <f>TRUNC(G1008*D1008,1)</f>
        <v>2508.5</v>
      </c>
      <c r="I1008" s="12">
        <f>단가대비표!V278</f>
        <v>0</v>
      </c>
      <c r="J1008" s="13">
        <f>TRUNC(I1008*D1008,1)</f>
        <v>0</v>
      </c>
      <c r="K1008" s="12">
        <f t="shared" si="171"/>
        <v>125427</v>
      </c>
      <c r="L1008" s="13">
        <f t="shared" si="171"/>
        <v>2508.5</v>
      </c>
      <c r="M1008" s="8" t="s">
        <v>52</v>
      </c>
      <c r="N1008" s="2" t="s">
        <v>1039</v>
      </c>
      <c r="O1008" s="2" t="s">
        <v>1101</v>
      </c>
      <c r="P1008" s="2" t="s">
        <v>63</v>
      </c>
      <c r="Q1008" s="2" t="s">
        <v>63</v>
      </c>
      <c r="R1008" s="2" t="s">
        <v>62</v>
      </c>
      <c r="S1008" s="3"/>
      <c r="T1008" s="3"/>
      <c r="U1008" s="3"/>
      <c r="V1008" s="3">
        <v>1</v>
      </c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2" t="s">
        <v>52</v>
      </c>
      <c r="AW1008" s="2" t="s">
        <v>2540</v>
      </c>
      <c r="AX1008" s="2" t="s">
        <v>52</v>
      </c>
      <c r="AY1008" s="2" t="s">
        <v>52</v>
      </c>
    </row>
    <row r="1009" spans="1:51" ht="30" customHeight="1">
      <c r="A1009" s="8" t="s">
        <v>1272</v>
      </c>
      <c r="B1009" s="8" t="s">
        <v>1256</v>
      </c>
      <c r="C1009" s="8" t="s">
        <v>929</v>
      </c>
      <c r="D1009" s="9">
        <v>1</v>
      </c>
      <c r="E1009" s="12">
        <v>0</v>
      </c>
      <c r="F1009" s="13">
        <f>TRUNC(E1009*D1009,1)</f>
        <v>0</v>
      </c>
      <c r="G1009" s="12">
        <v>0</v>
      </c>
      <c r="H1009" s="13">
        <f>TRUNC(G1009*D1009,1)</f>
        <v>0</v>
      </c>
      <c r="I1009" s="12">
        <f>TRUNC(SUMIF(V1007:V1009, RIGHTB(O1009, 1), H1007:H1009)*U1009, 2)</f>
        <v>319.39999999999998</v>
      </c>
      <c r="J1009" s="13">
        <f>TRUNC(I1009*D1009,1)</f>
        <v>319.39999999999998</v>
      </c>
      <c r="K1009" s="12">
        <f t="shared" si="171"/>
        <v>319.39999999999998</v>
      </c>
      <c r="L1009" s="13">
        <f t="shared" si="171"/>
        <v>319.39999999999998</v>
      </c>
      <c r="M1009" s="8" t="s">
        <v>52</v>
      </c>
      <c r="N1009" s="2" t="s">
        <v>1039</v>
      </c>
      <c r="O1009" s="2" t="s">
        <v>930</v>
      </c>
      <c r="P1009" s="2" t="s">
        <v>63</v>
      </c>
      <c r="Q1009" s="2" t="s">
        <v>63</v>
      </c>
      <c r="R1009" s="2" t="s">
        <v>63</v>
      </c>
      <c r="S1009" s="3">
        <v>1</v>
      </c>
      <c r="T1009" s="3">
        <v>2</v>
      </c>
      <c r="U1009" s="3">
        <v>0.02</v>
      </c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2" t="s">
        <v>52</v>
      </c>
      <c r="AW1009" s="2" t="s">
        <v>2541</v>
      </c>
      <c r="AX1009" s="2" t="s">
        <v>52</v>
      </c>
      <c r="AY1009" s="2" t="s">
        <v>52</v>
      </c>
    </row>
    <row r="1010" spans="1:51" ht="30" customHeight="1">
      <c r="A1010" s="8" t="s">
        <v>995</v>
      </c>
      <c r="B1010" s="8" t="s">
        <v>52</v>
      </c>
      <c r="C1010" s="8" t="s">
        <v>52</v>
      </c>
      <c r="D1010" s="9"/>
      <c r="E1010" s="12"/>
      <c r="F1010" s="13">
        <f>TRUNC(SUMIF(N1007:N1009, N1006, F1007:F1009),0)</f>
        <v>0</v>
      </c>
      <c r="G1010" s="12"/>
      <c r="H1010" s="13">
        <f>TRUNC(SUMIF(N1007:N1009, N1006, H1007:H1009),0)</f>
        <v>15970</v>
      </c>
      <c r="I1010" s="12"/>
      <c r="J1010" s="13">
        <f>TRUNC(SUMIF(N1007:N1009, N1006, J1007:J1009),0)</f>
        <v>319</v>
      </c>
      <c r="K1010" s="12"/>
      <c r="L1010" s="13">
        <f>F1010+H1010+J1010</f>
        <v>16289</v>
      </c>
      <c r="M1010" s="8" t="s">
        <v>52</v>
      </c>
      <c r="N1010" s="2" t="s">
        <v>118</v>
      </c>
      <c r="O1010" s="2" t="s">
        <v>118</v>
      </c>
      <c r="P1010" s="2" t="s">
        <v>52</v>
      </c>
      <c r="Q1010" s="2" t="s">
        <v>52</v>
      </c>
      <c r="R1010" s="2" t="s">
        <v>52</v>
      </c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2" t="s">
        <v>52</v>
      </c>
      <c r="AW1010" s="2" t="s">
        <v>52</v>
      </c>
      <c r="AX1010" s="2" t="s">
        <v>52</v>
      </c>
      <c r="AY1010" s="2" t="s">
        <v>52</v>
      </c>
    </row>
    <row r="1011" spans="1:51" ht="30" customHeight="1">
      <c r="A1011" s="9"/>
      <c r="B1011" s="9"/>
      <c r="C1011" s="9"/>
      <c r="D1011" s="9"/>
      <c r="E1011" s="12"/>
      <c r="F1011" s="13"/>
      <c r="G1011" s="12"/>
      <c r="H1011" s="13"/>
      <c r="I1011" s="12"/>
      <c r="J1011" s="13"/>
      <c r="K1011" s="12"/>
      <c r="L1011" s="13"/>
      <c r="M1011" s="9"/>
    </row>
    <row r="1012" spans="1:51" ht="30" customHeight="1">
      <c r="A1012" s="32" t="s">
        <v>2542</v>
      </c>
      <c r="B1012" s="32"/>
      <c r="C1012" s="32"/>
      <c r="D1012" s="32"/>
      <c r="E1012" s="33"/>
      <c r="F1012" s="34"/>
      <c r="G1012" s="33"/>
      <c r="H1012" s="34"/>
      <c r="I1012" s="33"/>
      <c r="J1012" s="34"/>
      <c r="K1012" s="33"/>
      <c r="L1012" s="34"/>
      <c r="M1012" s="32"/>
      <c r="N1012" s="1" t="s">
        <v>1052</v>
      </c>
    </row>
    <row r="1013" spans="1:51" ht="30" customHeight="1">
      <c r="A1013" s="8" t="s">
        <v>2502</v>
      </c>
      <c r="B1013" s="8" t="s">
        <v>1096</v>
      </c>
      <c r="C1013" s="8" t="s">
        <v>1097</v>
      </c>
      <c r="D1013" s="9">
        <v>0.27</v>
      </c>
      <c r="E1013" s="12">
        <f>단가대비표!O280</f>
        <v>0</v>
      </c>
      <c r="F1013" s="13">
        <f>TRUNC(E1013*D1013,1)</f>
        <v>0</v>
      </c>
      <c r="G1013" s="12">
        <f>단가대비표!P280</f>
        <v>224359</v>
      </c>
      <c r="H1013" s="13">
        <f>TRUNC(G1013*D1013,1)</f>
        <v>60576.9</v>
      </c>
      <c r="I1013" s="12">
        <f>단가대비표!V280</f>
        <v>0</v>
      </c>
      <c r="J1013" s="13">
        <f>TRUNC(I1013*D1013,1)</f>
        <v>0</v>
      </c>
      <c r="K1013" s="12">
        <f t="shared" ref="K1013:L1015" si="172">TRUNC(E1013+G1013+I1013,1)</f>
        <v>224359</v>
      </c>
      <c r="L1013" s="13">
        <f t="shared" si="172"/>
        <v>60576.9</v>
      </c>
      <c r="M1013" s="8" t="s">
        <v>52</v>
      </c>
      <c r="N1013" s="2" t="s">
        <v>1052</v>
      </c>
      <c r="O1013" s="2" t="s">
        <v>2503</v>
      </c>
      <c r="P1013" s="2" t="s">
        <v>63</v>
      </c>
      <c r="Q1013" s="2" t="s">
        <v>63</v>
      </c>
      <c r="R1013" s="2" t="s">
        <v>62</v>
      </c>
      <c r="S1013" s="3"/>
      <c r="T1013" s="3"/>
      <c r="U1013" s="3"/>
      <c r="V1013" s="3">
        <v>1</v>
      </c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2" t="s">
        <v>52</v>
      </c>
      <c r="AW1013" s="2" t="s">
        <v>2544</v>
      </c>
      <c r="AX1013" s="2" t="s">
        <v>52</v>
      </c>
      <c r="AY1013" s="2" t="s">
        <v>52</v>
      </c>
    </row>
    <row r="1014" spans="1:51" ht="30" customHeight="1">
      <c r="A1014" s="8" t="s">
        <v>1100</v>
      </c>
      <c r="B1014" s="8" t="s">
        <v>1096</v>
      </c>
      <c r="C1014" s="8" t="s">
        <v>1097</v>
      </c>
      <c r="D1014" s="9">
        <v>0.09</v>
      </c>
      <c r="E1014" s="12">
        <f>단가대비표!O278</f>
        <v>0</v>
      </c>
      <c r="F1014" s="13">
        <f>TRUNC(E1014*D1014,1)</f>
        <v>0</v>
      </c>
      <c r="G1014" s="12">
        <f>단가대비표!P278</f>
        <v>125427</v>
      </c>
      <c r="H1014" s="13">
        <f>TRUNC(G1014*D1014,1)</f>
        <v>11288.4</v>
      </c>
      <c r="I1014" s="12">
        <f>단가대비표!V278</f>
        <v>0</v>
      </c>
      <c r="J1014" s="13">
        <f>TRUNC(I1014*D1014,1)</f>
        <v>0</v>
      </c>
      <c r="K1014" s="12">
        <f t="shared" si="172"/>
        <v>125427</v>
      </c>
      <c r="L1014" s="13">
        <f t="shared" si="172"/>
        <v>11288.4</v>
      </c>
      <c r="M1014" s="8" t="s">
        <v>52</v>
      </c>
      <c r="N1014" s="2" t="s">
        <v>1052</v>
      </c>
      <c r="O1014" s="2" t="s">
        <v>1101</v>
      </c>
      <c r="P1014" s="2" t="s">
        <v>63</v>
      </c>
      <c r="Q1014" s="2" t="s">
        <v>63</v>
      </c>
      <c r="R1014" s="2" t="s">
        <v>62</v>
      </c>
      <c r="S1014" s="3"/>
      <c r="T1014" s="3"/>
      <c r="U1014" s="3"/>
      <c r="V1014" s="3">
        <v>1</v>
      </c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2" t="s">
        <v>52</v>
      </c>
      <c r="AW1014" s="2" t="s">
        <v>2545</v>
      </c>
      <c r="AX1014" s="2" t="s">
        <v>52</v>
      </c>
      <c r="AY1014" s="2" t="s">
        <v>52</v>
      </c>
    </row>
    <row r="1015" spans="1:51" ht="30" customHeight="1">
      <c r="A1015" s="8" t="s">
        <v>1272</v>
      </c>
      <c r="B1015" s="8" t="s">
        <v>1256</v>
      </c>
      <c r="C1015" s="8" t="s">
        <v>929</v>
      </c>
      <c r="D1015" s="9">
        <v>1</v>
      </c>
      <c r="E1015" s="12">
        <v>0</v>
      </c>
      <c r="F1015" s="13">
        <f>TRUNC(E1015*D1015,1)</f>
        <v>0</v>
      </c>
      <c r="G1015" s="12">
        <v>0</v>
      </c>
      <c r="H1015" s="13">
        <f>TRUNC(G1015*D1015,1)</f>
        <v>0</v>
      </c>
      <c r="I1015" s="12">
        <f>TRUNC(SUMIF(V1013:V1015, RIGHTB(O1015, 1), H1013:H1015)*U1015, 2)</f>
        <v>1437.3</v>
      </c>
      <c r="J1015" s="13">
        <f>TRUNC(I1015*D1015,1)</f>
        <v>1437.3</v>
      </c>
      <c r="K1015" s="12">
        <f t="shared" si="172"/>
        <v>1437.3</v>
      </c>
      <c r="L1015" s="13">
        <f t="shared" si="172"/>
        <v>1437.3</v>
      </c>
      <c r="M1015" s="8" t="s">
        <v>52</v>
      </c>
      <c r="N1015" s="2" t="s">
        <v>1052</v>
      </c>
      <c r="O1015" s="2" t="s">
        <v>930</v>
      </c>
      <c r="P1015" s="2" t="s">
        <v>63</v>
      </c>
      <c r="Q1015" s="2" t="s">
        <v>63</v>
      </c>
      <c r="R1015" s="2" t="s">
        <v>63</v>
      </c>
      <c r="S1015" s="3">
        <v>1</v>
      </c>
      <c r="T1015" s="3">
        <v>2</v>
      </c>
      <c r="U1015" s="3">
        <v>0.02</v>
      </c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2" t="s">
        <v>52</v>
      </c>
      <c r="AW1015" s="2" t="s">
        <v>2546</v>
      </c>
      <c r="AX1015" s="2" t="s">
        <v>52</v>
      </c>
      <c r="AY1015" s="2" t="s">
        <v>52</v>
      </c>
    </row>
    <row r="1016" spans="1:51" ht="30" customHeight="1">
      <c r="A1016" s="8" t="s">
        <v>995</v>
      </c>
      <c r="B1016" s="8" t="s">
        <v>52</v>
      </c>
      <c r="C1016" s="8" t="s">
        <v>52</v>
      </c>
      <c r="D1016" s="9"/>
      <c r="E1016" s="12"/>
      <c r="F1016" s="13">
        <f>TRUNC(SUMIF(N1013:N1015, N1012, F1013:F1015),0)</f>
        <v>0</v>
      </c>
      <c r="G1016" s="12"/>
      <c r="H1016" s="13">
        <f>TRUNC(SUMIF(N1013:N1015, N1012, H1013:H1015),0)</f>
        <v>71865</v>
      </c>
      <c r="I1016" s="12"/>
      <c r="J1016" s="13">
        <f>TRUNC(SUMIF(N1013:N1015, N1012, J1013:J1015),0)</f>
        <v>1437</v>
      </c>
      <c r="K1016" s="12"/>
      <c r="L1016" s="13">
        <f>F1016+H1016+J1016</f>
        <v>73302</v>
      </c>
      <c r="M1016" s="8" t="s">
        <v>52</v>
      </c>
      <c r="N1016" s="2" t="s">
        <v>118</v>
      </c>
      <c r="O1016" s="2" t="s">
        <v>118</v>
      </c>
      <c r="P1016" s="2" t="s">
        <v>52</v>
      </c>
      <c r="Q1016" s="2" t="s">
        <v>52</v>
      </c>
      <c r="R1016" s="2" t="s">
        <v>52</v>
      </c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2" t="s">
        <v>52</v>
      </c>
      <c r="AW1016" s="2" t="s">
        <v>52</v>
      </c>
      <c r="AX1016" s="2" t="s">
        <v>52</v>
      </c>
      <c r="AY1016" s="2" t="s">
        <v>52</v>
      </c>
    </row>
    <row r="1017" spans="1:51" ht="30" customHeight="1">
      <c r="A1017" s="9"/>
      <c r="B1017" s="9"/>
      <c r="C1017" s="9"/>
      <c r="D1017" s="9"/>
      <c r="E1017" s="12"/>
      <c r="F1017" s="13"/>
      <c r="G1017" s="12"/>
      <c r="H1017" s="13"/>
      <c r="I1017" s="12"/>
      <c r="J1017" s="13"/>
      <c r="K1017" s="12"/>
      <c r="L1017" s="13"/>
      <c r="M1017" s="9"/>
    </row>
    <row r="1018" spans="1:51" ht="30" customHeight="1">
      <c r="A1018" s="32" t="s">
        <v>2547</v>
      </c>
      <c r="B1018" s="32"/>
      <c r="C1018" s="32"/>
      <c r="D1018" s="32"/>
      <c r="E1018" s="33"/>
      <c r="F1018" s="34"/>
      <c r="G1018" s="33"/>
      <c r="H1018" s="34"/>
      <c r="I1018" s="33"/>
      <c r="J1018" s="34"/>
      <c r="K1018" s="33"/>
      <c r="L1018" s="34"/>
      <c r="M1018" s="32"/>
      <c r="N1018" s="1" t="s">
        <v>1087</v>
      </c>
    </row>
    <row r="1019" spans="1:51" ht="30" customHeight="1">
      <c r="A1019" s="8" t="s">
        <v>2502</v>
      </c>
      <c r="B1019" s="8" t="s">
        <v>1096</v>
      </c>
      <c r="C1019" s="8" t="s">
        <v>1097</v>
      </c>
      <c r="D1019" s="9">
        <v>0.25</v>
      </c>
      <c r="E1019" s="12">
        <f>단가대비표!O280</f>
        <v>0</v>
      </c>
      <c r="F1019" s="13">
        <f>TRUNC(E1019*D1019,1)</f>
        <v>0</v>
      </c>
      <c r="G1019" s="12">
        <f>단가대비표!P280</f>
        <v>224359</v>
      </c>
      <c r="H1019" s="13">
        <f>TRUNC(G1019*D1019,1)</f>
        <v>56089.7</v>
      </c>
      <c r="I1019" s="12">
        <f>단가대비표!V280</f>
        <v>0</v>
      </c>
      <c r="J1019" s="13">
        <f>TRUNC(I1019*D1019,1)</f>
        <v>0</v>
      </c>
      <c r="K1019" s="12">
        <f>TRUNC(E1019+G1019+I1019,1)</f>
        <v>224359</v>
      </c>
      <c r="L1019" s="13">
        <f>TRUNC(F1019+H1019+J1019,1)</f>
        <v>56089.7</v>
      </c>
      <c r="M1019" s="8" t="s">
        <v>52</v>
      </c>
      <c r="N1019" s="2" t="s">
        <v>1087</v>
      </c>
      <c r="O1019" s="2" t="s">
        <v>2503</v>
      </c>
      <c r="P1019" s="2" t="s">
        <v>63</v>
      </c>
      <c r="Q1019" s="2" t="s">
        <v>63</v>
      </c>
      <c r="R1019" s="2" t="s">
        <v>62</v>
      </c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2" t="s">
        <v>52</v>
      </c>
      <c r="AW1019" s="2" t="s">
        <v>2549</v>
      </c>
      <c r="AX1019" s="2" t="s">
        <v>52</v>
      </c>
      <c r="AY1019" s="2" t="s">
        <v>52</v>
      </c>
    </row>
    <row r="1020" spans="1:51" ht="30" customHeight="1">
      <c r="A1020" s="8" t="s">
        <v>1100</v>
      </c>
      <c r="B1020" s="8" t="s">
        <v>1096</v>
      </c>
      <c r="C1020" s="8" t="s">
        <v>1097</v>
      </c>
      <c r="D1020" s="9">
        <v>0.14000000000000001</v>
      </c>
      <c r="E1020" s="12">
        <f>단가대비표!O278</f>
        <v>0</v>
      </c>
      <c r="F1020" s="13">
        <f>TRUNC(E1020*D1020,1)</f>
        <v>0</v>
      </c>
      <c r="G1020" s="12">
        <f>단가대비표!P278</f>
        <v>125427</v>
      </c>
      <c r="H1020" s="13">
        <f>TRUNC(G1020*D1020,1)</f>
        <v>17559.7</v>
      </c>
      <c r="I1020" s="12">
        <f>단가대비표!V278</f>
        <v>0</v>
      </c>
      <c r="J1020" s="13">
        <f>TRUNC(I1020*D1020,1)</f>
        <v>0</v>
      </c>
      <c r="K1020" s="12">
        <f>TRUNC(E1020+G1020+I1020,1)</f>
        <v>125427</v>
      </c>
      <c r="L1020" s="13">
        <f>TRUNC(F1020+H1020+J1020,1)</f>
        <v>17559.7</v>
      </c>
      <c r="M1020" s="8" t="s">
        <v>52</v>
      </c>
      <c r="N1020" s="2" t="s">
        <v>1087</v>
      </c>
      <c r="O1020" s="2" t="s">
        <v>1101</v>
      </c>
      <c r="P1020" s="2" t="s">
        <v>63</v>
      </c>
      <c r="Q1020" s="2" t="s">
        <v>63</v>
      </c>
      <c r="R1020" s="2" t="s">
        <v>62</v>
      </c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2" t="s">
        <v>52</v>
      </c>
      <c r="AW1020" s="2" t="s">
        <v>2550</v>
      </c>
      <c r="AX1020" s="2" t="s">
        <v>52</v>
      </c>
      <c r="AY1020" s="2" t="s">
        <v>52</v>
      </c>
    </row>
    <row r="1021" spans="1:51" ht="30" customHeight="1">
      <c r="A1021" s="8" t="s">
        <v>995</v>
      </c>
      <c r="B1021" s="8" t="s">
        <v>52</v>
      </c>
      <c r="C1021" s="8" t="s">
        <v>52</v>
      </c>
      <c r="D1021" s="9"/>
      <c r="E1021" s="12"/>
      <c r="F1021" s="13">
        <f>TRUNC(SUMIF(N1019:N1020, N1018, F1019:F1020),0)</f>
        <v>0</v>
      </c>
      <c r="G1021" s="12"/>
      <c r="H1021" s="13">
        <f>TRUNC(SUMIF(N1019:N1020, N1018, H1019:H1020),0)</f>
        <v>73649</v>
      </c>
      <c r="I1021" s="12"/>
      <c r="J1021" s="13">
        <f>TRUNC(SUMIF(N1019:N1020, N1018, J1019:J1020),0)</f>
        <v>0</v>
      </c>
      <c r="K1021" s="12"/>
      <c r="L1021" s="13">
        <f>F1021+H1021+J1021</f>
        <v>73649</v>
      </c>
      <c r="M1021" s="8" t="s">
        <v>52</v>
      </c>
      <c r="N1021" s="2" t="s">
        <v>118</v>
      </c>
      <c r="O1021" s="2" t="s">
        <v>118</v>
      </c>
      <c r="P1021" s="2" t="s">
        <v>52</v>
      </c>
      <c r="Q1021" s="2" t="s">
        <v>52</v>
      </c>
      <c r="R1021" s="2" t="s">
        <v>52</v>
      </c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2" t="s">
        <v>52</v>
      </c>
      <c r="AW1021" s="2" t="s">
        <v>52</v>
      </c>
      <c r="AX1021" s="2" t="s">
        <v>52</v>
      </c>
      <c r="AY1021" s="2" t="s">
        <v>52</v>
      </c>
    </row>
    <row r="1022" spans="1:51" ht="30" customHeight="1">
      <c r="A1022" s="9"/>
      <c r="B1022" s="9"/>
      <c r="C1022" s="9"/>
      <c r="D1022" s="9"/>
      <c r="E1022" s="12"/>
      <c r="F1022" s="13"/>
      <c r="G1022" s="12"/>
      <c r="H1022" s="13"/>
      <c r="I1022" s="12"/>
      <c r="J1022" s="13"/>
      <c r="K1022" s="12"/>
      <c r="L1022" s="13"/>
      <c r="M1022" s="9"/>
    </row>
    <row r="1023" spans="1:51" ht="30" customHeight="1">
      <c r="A1023" s="32" t="s">
        <v>2551</v>
      </c>
      <c r="B1023" s="32"/>
      <c r="C1023" s="32"/>
      <c r="D1023" s="32"/>
      <c r="E1023" s="33"/>
      <c r="F1023" s="34"/>
      <c r="G1023" s="33"/>
      <c r="H1023" s="34"/>
      <c r="I1023" s="33"/>
      <c r="J1023" s="34"/>
      <c r="K1023" s="33"/>
      <c r="L1023" s="34"/>
      <c r="M1023" s="32"/>
      <c r="N1023" s="1" t="s">
        <v>1118</v>
      </c>
    </row>
    <row r="1024" spans="1:51" ht="30" customHeight="1">
      <c r="A1024" s="8" t="s">
        <v>2553</v>
      </c>
      <c r="B1024" s="8" t="s">
        <v>1096</v>
      </c>
      <c r="C1024" s="8" t="s">
        <v>1097</v>
      </c>
      <c r="D1024" s="9">
        <v>0.05</v>
      </c>
      <c r="E1024" s="12">
        <f>단가대비표!O281</f>
        <v>0</v>
      </c>
      <c r="F1024" s="13">
        <f>TRUNC(E1024*D1024,1)</f>
        <v>0</v>
      </c>
      <c r="G1024" s="12">
        <f>단가대비표!P281</f>
        <v>201951</v>
      </c>
      <c r="H1024" s="13">
        <f>TRUNC(G1024*D1024,1)</f>
        <v>10097.5</v>
      </c>
      <c r="I1024" s="12">
        <f>단가대비표!V281</f>
        <v>0</v>
      </c>
      <c r="J1024" s="13">
        <f>TRUNC(I1024*D1024,1)</f>
        <v>0</v>
      </c>
      <c r="K1024" s="12">
        <f>TRUNC(E1024+G1024+I1024,1)</f>
        <v>201951</v>
      </c>
      <c r="L1024" s="13">
        <f>TRUNC(F1024+H1024+J1024,1)</f>
        <v>10097.5</v>
      </c>
      <c r="M1024" s="8" t="s">
        <v>52</v>
      </c>
      <c r="N1024" s="2" t="s">
        <v>1118</v>
      </c>
      <c r="O1024" s="2" t="s">
        <v>2554</v>
      </c>
      <c r="P1024" s="2" t="s">
        <v>63</v>
      </c>
      <c r="Q1024" s="2" t="s">
        <v>63</v>
      </c>
      <c r="R1024" s="2" t="s">
        <v>62</v>
      </c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2" t="s">
        <v>52</v>
      </c>
      <c r="AW1024" s="2" t="s">
        <v>2555</v>
      </c>
      <c r="AX1024" s="2" t="s">
        <v>52</v>
      </c>
      <c r="AY1024" s="2" t="s">
        <v>52</v>
      </c>
    </row>
    <row r="1025" spans="1:51" ht="30" customHeight="1">
      <c r="A1025" s="8" t="s">
        <v>1100</v>
      </c>
      <c r="B1025" s="8" t="s">
        <v>1096</v>
      </c>
      <c r="C1025" s="8" t="s">
        <v>1097</v>
      </c>
      <c r="D1025" s="9">
        <v>0.01</v>
      </c>
      <c r="E1025" s="12">
        <f>단가대비표!O278</f>
        <v>0</v>
      </c>
      <c r="F1025" s="13">
        <f>TRUNC(E1025*D1025,1)</f>
        <v>0</v>
      </c>
      <c r="G1025" s="12">
        <f>단가대비표!P278</f>
        <v>125427</v>
      </c>
      <c r="H1025" s="13">
        <f>TRUNC(G1025*D1025,1)</f>
        <v>1254.2</v>
      </c>
      <c r="I1025" s="12">
        <f>단가대비표!V278</f>
        <v>0</v>
      </c>
      <c r="J1025" s="13">
        <f>TRUNC(I1025*D1025,1)</f>
        <v>0</v>
      </c>
      <c r="K1025" s="12">
        <f>TRUNC(E1025+G1025+I1025,1)</f>
        <v>125427</v>
      </c>
      <c r="L1025" s="13">
        <f>TRUNC(F1025+H1025+J1025,1)</f>
        <v>1254.2</v>
      </c>
      <c r="M1025" s="8" t="s">
        <v>52</v>
      </c>
      <c r="N1025" s="2" t="s">
        <v>1118</v>
      </c>
      <c r="O1025" s="2" t="s">
        <v>1101</v>
      </c>
      <c r="P1025" s="2" t="s">
        <v>63</v>
      </c>
      <c r="Q1025" s="2" t="s">
        <v>63</v>
      </c>
      <c r="R1025" s="2" t="s">
        <v>62</v>
      </c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2" t="s">
        <v>52</v>
      </c>
      <c r="AW1025" s="2" t="s">
        <v>2556</v>
      </c>
      <c r="AX1025" s="2" t="s">
        <v>52</v>
      </c>
      <c r="AY1025" s="2" t="s">
        <v>52</v>
      </c>
    </row>
    <row r="1026" spans="1:51" ht="30" customHeight="1">
      <c r="A1026" s="8" t="s">
        <v>995</v>
      </c>
      <c r="B1026" s="8" t="s">
        <v>52</v>
      </c>
      <c r="C1026" s="8" t="s">
        <v>52</v>
      </c>
      <c r="D1026" s="9"/>
      <c r="E1026" s="12"/>
      <c r="F1026" s="13">
        <f>TRUNC(SUMIF(N1024:N1025, N1023, F1024:F1025),0)</f>
        <v>0</v>
      </c>
      <c r="G1026" s="12"/>
      <c r="H1026" s="13">
        <f>TRUNC(SUMIF(N1024:N1025, N1023, H1024:H1025),0)</f>
        <v>11351</v>
      </c>
      <c r="I1026" s="12"/>
      <c r="J1026" s="13">
        <f>TRUNC(SUMIF(N1024:N1025, N1023, J1024:J1025),0)</f>
        <v>0</v>
      </c>
      <c r="K1026" s="12"/>
      <c r="L1026" s="13">
        <f>F1026+H1026+J1026</f>
        <v>11351</v>
      </c>
      <c r="M1026" s="8" t="s">
        <v>52</v>
      </c>
      <c r="N1026" s="2" t="s">
        <v>118</v>
      </c>
      <c r="O1026" s="2" t="s">
        <v>118</v>
      </c>
      <c r="P1026" s="2" t="s">
        <v>52</v>
      </c>
      <c r="Q1026" s="2" t="s">
        <v>52</v>
      </c>
      <c r="R1026" s="2" t="s">
        <v>52</v>
      </c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2" t="s">
        <v>52</v>
      </c>
      <c r="AW1026" s="2" t="s">
        <v>52</v>
      </c>
      <c r="AX1026" s="2" t="s">
        <v>52</v>
      </c>
      <c r="AY1026" s="2" t="s">
        <v>52</v>
      </c>
    </row>
    <row r="1027" spans="1:51" ht="30" customHeight="1">
      <c r="A1027" s="9"/>
      <c r="B1027" s="9"/>
      <c r="C1027" s="9"/>
      <c r="D1027" s="9"/>
      <c r="E1027" s="12"/>
      <c r="F1027" s="13"/>
      <c r="G1027" s="12"/>
      <c r="H1027" s="13"/>
      <c r="I1027" s="12"/>
      <c r="J1027" s="13"/>
      <c r="K1027" s="12"/>
      <c r="L1027" s="13"/>
      <c r="M1027" s="9"/>
    </row>
    <row r="1028" spans="1:51" ht="30" customHeight="1">
      <c r="A1028" s="32" t="s">
        <v>2557</v>
      </c>
      <c r="B1028" s="32"/>
      <c r="C1028" s="32"/>
      <c r="D1028" s="32"/>
      <c r="E1028" s="33"/>
      <c r="F1028" s="34"/>
      <c r="G1028" s="33"/>
      <c r="H1028" s="34"/>
      <c r="I1028" s="33"/>
      <c r="J1028" s="34"/>
      <c r="K1028" s="33"/>
      <c r="L1028" s="34"/>
      <c r="M1028" s="32"/>
      <c r="N1028" s="1" t="s">
        <v>1126</v>
      </c>
    </row>
    <row r="1029" spans="1:51" ht="30" customHeight="1">
      <c r="A1029" s="8" t="s">
        <v>2553</v>
      </c>
      <c r="B1029" s="8" t="s">
        <v>1096</v>
      </c>
      <c r="C1029" s="8" t="s">
        <v>1097</v>
      </c>
      <c r="D1029" s="9">
        <v>0.06</v>
      </c>
      <c r="E1029" s="12">
        <f>단가대비표!O281</f>
        <v>0</v>
      </c>
      <c r="F1029" s="13">
        <f>TRUNC(E1029*D1029,1)</f>
        <v>0</v>
      </c>
      <c r="G1029" s="12">
        <f>단가대비표!P281</f>
        <v>201951</v>
      </c>
      <c r="H1029" s="13">
        <f>TRUNC(G1029*D1029,1)</f>
        <v>12117</v>
      </c>
      <c r="I1029" s="12">
        <f>단가대비표!V281</f>
        <v>0</v>
      </c>
      <c r="J1029" s="13">
        <f>TRUNC(I1029*D1029,1)</f>
        <v>0</v>
      </c>
      <c r="K1029" s="12">
        <f>TRUNC(E1029+G1029+I1029,1)</f>
        <v>201951</v>
      </c>
      <c r="L1029" s="13">
        <f>TRUNC(F1029+H1029+J1029,1)</f>
        <v>12117</v>
      </c>
      <c r="M1029" s="8" t="s">
        <v>52</v>
      </c>
      <c r="N1029" s="2" t="s">
        <v>1126</v>
      </c>
      <c r="O1029" s="2" t="s">
        <v>2554</v>
      </c>
      <c r="P1029" s="2" t="s">
        <v>63</v>
      </c>
      <c r="Q1029" s="2" t="s">
        <v>63</v>
      </c>
      <c r="R1029" s="2" t="s">
        <v>62</v>
      </c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2" t="s">
        <v>52</v>
      </c>
      <c r="AW1029" s="2" t="s">
        <v>2559</v>
      </c>
      <c r="AX1029" s="2" t="s">
        <v>52</v>
      </c>
      <c r="AY1029" s="2" t="s">
        <v>52</v>
      </c>
    </row>
    <row r="1030" spans="1:51" ht="30" customHeight="1">
      <c r="A1030" s="8" t="s">
        <v>1100</v>
      </c>
      <c r="B1030" s="8" t="s">
        <v>1096</v>
      </c>
      <c r="C1030" s="8" t="s">
        <v>1097</v>
      </c>
      <c r="D1030" s="9">
        <v>0.01</v>
      </c>
      <c r="E1030" s="12">
        <f>단가대비표!O278</f>
        <v>0</v>
      </c>
      <c r="F1030" s="13">
        <f>TRUNC(E1030*D1030,1)</f>
        <v>0</v>
      </c>
      <c r="G1030" s="12">
        <f>단가대비표!P278</f>
        <v>125427</v>
      </c>
      <c r="H1030" s="13">
        <f>TRUNC(G1030*D1030,1)</f>
        <v>1254.2</v>
      </c>
      <c r="I1030" s="12">
        <f>단가대비표!V278</f>
        <v>0</v>
      </c>
      <c r="J1030" s="13">
        <f>TRUNC(I1030*D1030,1)</f>
        <v>0</v>
      </c>
      <c r="K1030" s="12">
        <f>TRUNC(E1030+G1030+I1030,1)</f>
        <v>125427</v>
      </c>
      <c r="L1030" s="13">
        <f>TRUNC(F1030+H1030+J1030,1)</f>
        <v>1254.2</v>
      </c>
      <c r="M1030" s="8" t="s">
        <v>52</v>
      </c>
      <c r="N1030" s="2" t="s">
        <v>1126</v>
      </c>
      <c r="O1030" s="2" t="s">
        <v>1101</v>
      </c>
      <c r="P1030" s="2" t="s">
        <v>63</v>
      </c>
      <c r="Q1030" s="2" t="s">
        <v>63</v>
      </c>
      <c r="R1030" s="2" t="s">
        <v>62</v>
      </c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2" t="s">
        <v>52</v>
      </c>
      <c r="AW1030" s="2" t="s">
        <v>2560</v>
      </c>
      <c r="AX1030" s="2" t="s">
        <v>52</v>
      </c>
      <c r="AY1030" s="2" t="s">
        <v>52</v>
      </c>
    </row>
    <row r="1031" spans="1:51" ht="30" customHeight="1">
      <c r="A1031" s="8" t="s">
        <v>995</v>
      </c>
      <c r="B1031" s="8" t="s">
        <v>52</v>
      </c>
      <c r="C1031" s="8" t="s">
        <v>52</v>
      </c>
      <c r="D1031" s="9"/>
      <c r="E1031" s="12"/>
      <c r="F1031" s="13">
        <f>TRUNC(SUMIF(N1029:N1030, N1028, F1029:F1030),0)</f>
        <v>0</v>
      </c>
      <c r="G1031" s="12"/>
      <c r="H1031" s="13">
        <f>TRUNC(SUMIF(N1029:N1030, N1028, H1029:H1030),0)</f>
        <v>13371</v>
      </c>
      <c r="I1031" s="12"/>
      <c r="J1031" s="13">
        <f>TRUNC(SUMIF(N1029:N1030, N1028, J1029:J1030),0)</f>
        <v>0</v>
      </c>
      <c r="K1031" s="12"/>
      <c r="L1031" s="13">
        <f>F1031+H1031+J1031</f>
        <v>13371</v>
      </c>
      <c r="M1031" s="8" t="s">
        <v>52</v>
      </c>
      <c r="N1031" s="2" t="s">
        <v>118</v>
      </c>
      <c r="O1031" s="2" t="s">
        <v>118</v>
      </c>
      <c r="P1031" s="2" t="s">
        <v>52</v>
      </c>
      <c r="Q1031" s="2" t="s">
        <v>52</v>
      </c>
      <c r="R1031" s="2" t="s">
        <v>52</v>
      </c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2" t="s">
        <v>52</v>
      </c>
      <c r="AW1031" s="2" t="s">
        <v>52</v>
      </c>
      <c r="AX1031" s="2" t="s">
        <v>52</v>
      </c>
      <c r="AY1031" s="2" t="s">
        <v>52</v>
      </c>
    </row>
    <row r="1032" spans="1:51" ht="30" customHeight="1">
      <c r="A1032" s="9"/>
      <c r="B1032" s="9"/>
      <c r="C1032" s="9"/>
      <c r="D1032" s="9"/>
      <c r="E1032" s="12"/>
      <c r="F1032" s="13"/>
      <c r="G1032" s="12"/>
      <c r="H1032" s="13"/>
      <c r="I1032" s="12"/>
      <c r="J1032" s="13"/>
      <c r="K1032" s="12"/>
      <c r="L1032" s="13"/>
      <c r="M1032" s="9"/>
    </row>
    <row r="1033" spans="1:51" ht="30" customHeight="1">
      <c r="A1033" s="32" t="s">
        <v>2561</v>
      </c>
      <c r="B1033" s="32"/>
      <c r="C1033" s="32"/>
      <c r="D1033" s="32"/>
      <c r="E1033" s="33"/>
      <c r="F1033" s="34"/>
      <c r="G1033" s="33"/>
      <c r="H1033" s="34"/>
      <c r="I1033" s="33"/>
      <c r="J1033" s="34"/>
      <c r="K1033" s="33"/>
      <c r="L1033" s="34"/>
      <c r="M1033" s="32"/>
      <c r="N1033" s="1" t="s">
        <v>1135</v>
      </c>
    </row>
    <row r="1034" spans="1:51" ht="30" customHeight="1">
      <c r="A1034" s="8" t="s">
        <v>1095</v>
      </c>
      <c r="B1034" s="8" t="s">
        <v>1096</v>
      </c>
      <c r="C1034" s="8" t="s">
        <v>1097</v>
      </c>
      <c r="D1034" s="9">
        <v>5.0000000000000001E-3</v>
      </c>
      <c r="E1034" s="12">
        <f>단가대비표!O290</f>
        <v>0</v>
      </c>
      <c r="F1034" s="13">
        <f>TRUNC(E1034*D1034,1)</f>
        <v>0</v>
      </c>
      <c r="G1034" s="12">
        <f>단가대비표!P290</f>
        <v>200925</v>
      </c>
      <c r="H1034" s="13">
        <f>TRUNC(G1034*D1034,1)</f>
        <v>1004.6</v>
      </c>
      <c r="I1034" s="12">
        <f>단가대비표!V290</f>
        <v>0</v>
      </c>
      <c r="J1034" s="13">
        <f>TRUNC(I1034*D1034,1)</f>
        <v>0</v>
      </c>
      <c r="K1034" s="12">
        <f>TRUNC(E1034+G1034+I1034,1)</f>
        <v>200925</v>
      </c>
      <c r="L1034" s="13">
        <f>TRUNC(F1034+H1034+J1034,1)</f>
        <v>1004.6</v>
      </c>
      <c r="M1034" s="8" t="s">
        <v>52</v>
      </c>
      <c r="N1034" s="2" t="s">
        <v>1135</v>
      </c>
      <c r="O1034" s="2" t="s">
        <v>1098</v>
      </c>
      <c r="P1034" s="2" t="s">
        <v>63</v>
      </c>
      <c r="Q1034" s="2" t="s">
        <v>63</v>
      </c>
      <c r="R1034" s="2" t="s">
        <v>62</v>
      </c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2" t="s">
        <v>52</v>
      </c>
      <c r="AW1034" s="2" t="s">
        <v>2563</v>
      </c>
      <c r="AX1034" s="2" t="s">
        <v>52</v>
      </c>
      <c r="AY1034" s="2" t="s">
        <v>52</v>
      </c>
    </row>
    <row r="1035" spans="1:51" ht="30" customHeight="1">
      <c r="A1035" s="8" t="s">
        <v>995</v>
      </c>
      <c r="B1035" s="8" t="s">
        <v>52</v>
      </c>
      <c r="C1035" s="8" t="s">
        <v>52</v>
      </c>
      <c r="D1035" s="9"/>
      <c r="E1035" s="12"/>
      <c r="F1035" s="13">
        <f>TRUNC(SUMIF(N1034:N1034, N1033, F1034:F1034),0)</f>
        <v>0</v>
      </c>
      <c r="G1035" s="12"/>
      <c r="H1035" s="13">
        <f>TRUNC(SUMIF(N1034:N1034, N1033, H1034:H1034),0)</f>
        <v>1004</v>
      </c>
      <c r="I1035" s="12"/>
      <c r="J1035" s="13">
        <f>TRUNC(SUMIF(N1034:N1034, N1033, J1034:J1034),0)</f>
        <v>0</v>
      </c>
      <c r="K1035" s="12"/>
      <c r="L1035" s="13">
        <f>F1035+H1035+J1035</f>
        <v>1004</v>
      </c>
      <c r="M1035" s="8" t="s">
        <v>52</v>
      </c>
      <c r="N1035" s="2" t="s">
        <v>118</v>
      </c>
      <c r="O1035" s="2" t="s">
        <v>118</v>
      </c>
      <c r="P1035" s="2" t="s">
        <v>52</v>
      </c>
      <c r="Q1035" s="2" t="s">
        <v>52</v>
      </c>
      <c r="R1035" s="2" t="s">
        <v>52</v>
      </c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2" t="s">
        <v>52</v>
      </c>
      <c r="AW1035" s="2" t="s">
        <v>52</v>
      </c>
      <c r="AX1035" s="2" t="s">
        <v>52</v>
      </c>
      <c r="AY1035" s="2" t="s">
        <v>52</v>
      </c>
    </row>
    <row r="1036" spans="1:51" ht="30" customHeight="1">
      <c r="A1036" s="9"/>
      <c r="B1036" s="9"/>
      <c r="C1036" s="9"/>
      <c r="D1036" s="9"/>
      <c r="E1036" s="12"/>
      <c r="F1036" s="13"/>
      <c r="G1036" s="12"/>
      <c r="H1036" s="13"/>
      <c r="I1036" s="12"/>
      <c r="J1036" s="13"/>
      <c r="K1036" s="12"/>
      <c r="L1036" s="13"/>
      <c r="M1036" s="9"/>
    </row>
    <row r="1037" spans="1:51" ht="30" customHeight="1">
      <c r="A1037" s="32" t="s">
        <v>2564</v>
      </c>
      <c r="B1037" s="32"/>
      <c r="C1037" s="32"/>
      <c r="D1037" s="32"/>
      <c r="E1037" s="33"/>
      <c r="F1037" s="34"/>
      <c r="G1037" s="33"/>
      <c r="H1037" s="34"/>
      <c r="I1037" s="33"/>
      <c r="J1037" s="34"/>
      <c r="K1037" s="33"/>
      <c r="L1037" s="34"/>
      <c r="M1037" s="32"/>
      <c r="N1037" s="1" t="s">
        <v>1138</v>
      </c>
    </row>
    <row r="1038" spans="1:51" ht="30" customHeight="1">
      <c r="A1038" s="8" t="s">
        <v>1095</v>
      </c>
      <c r="B1038" s="8" t="s">
        <v>1096</v>
      </c>
      <c r="C1038" s="8" t="s">
        <v>1097</v>
      </c>
      <c r="D1038" s="9">
        <v>1.2E-2</v>
      </c>
      <c r="E1038" s="12">
        <f>단가대비표!O290</f>
        <v>0</v>
      </c>
      <c r="F1038" s="13">
        <f>TRUNC(E1038*D1038,1)</f>
        <v>0</v>
      </c>
      <c r="G1038" s="12">
        <f>단가대비표!P290</f>
        <v>200925</v>
      </c>
      <c r="H1038" s="13">
        <f>TRUNC(G1038*D1038,1)</f>
        <v>2411.1</v>
      </c>
      <c r="I1038" s="12">
        <f>단가대비표!V290</f>
        <v>0</v>
      </c>
      <c r="J1038" s="13">
        <f>TRUNC(I1038*D1038,1)</f>
        <v>0</v>
      </c>
      <c r="K1038" s="12">
        <f>TRUNC(E1038+G1038+I1038,1)</f>
        <v>200925</v>
      </c>
      <c r="L1038" s="13">
        <f>TRUNC(F1038+H1038+J1038,1)</f>
        <v>2411.1</v>
      </c>
      <c r="M1038" s="8" t="s">
        <v>52</v>
      </c>
      <c r="N1038" s="2" t="s">
        <v>1138</v>
      </c>
      <c r="O1038" s="2" t="s">
        <v>1098</v>
      </c>
      <c r="P1038" s="2" t="s">
        <v>63</v>
      </c>
      <c r="Q1038" s="2" t="s">
        <v>63</v>
      </c>
      <c r="R1038" s="2" t="s">
        <v>62</v>
      </c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2" t="s">
        <v>52</v>
      </c>
      <c r="AW1038" s="2" t="s">
        <v>2566</v>
      </c>
      <c r="AX1038" s="2" t="s">
        <v>52</v>
      </c>
      <c r="AY1038" s="2" t="s">
        <v>52</v>
      </c>
    </row>
    <row r="1039" spans="1:51" ht="30" customHeight="1">
      <c r="A1039" s="8" t="s">
        <v>995</v>
      </c>
      <c r="B1039" s="8" t="s">
        <v>52</v>
      </c>
      <c r="C1039" s="8" t="s">
        <v>52</v>
      </c>
      <c r="D1039" s="9"/>
      <c r="E1039" s="12"/>
      <c r="F1039" s="13">
        <f>TRUNC(SUMIF(N1038:N1038, N1037, F1038:F1038),0)</f>
        <v>0</v>
      </c>
      <c r="G1039" s="12"/>
      <c r="H1039" s="13">
        <f>TRUNC(SUMIF(N1038:N1038, N1037, H1038:H1038),0)</f>
        <v>2411</v>
      </c>
      <c r="I1039" s="12"/>
      <c r="J1039" s="13">
        <f>TRUNC(SUMIF(N1038:N1038, N1037, J1038:J1038),0)</f>
        <v>0</v>
      </c>
      <c r="K1039" s="12"/>
      <c r="L1039" s="13">
        <f>F1039+H1039+J1039</f>
        <v>2411</v>
      </c>
      <c r="M1039" s="8" t="s">
        <v>52</v>
      </c>
      <c r="N1039" s="2" t="s">
        <v>118</v>
      </c>
      <c r="O1039" s="2" t="s">
        <v>118</v>
      </c>
      <c r="P1039" s="2" t="s">
        <v>52</v>
      </c>
      <c r="Q1039" s="2" t="s">
        <v>52</v>
      </c>
      <c r="R1039" s="2" t="s">
        <v>52</v>
      </c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2" t="s">
        <v>52</v>
      </c>
      <c r="AW1039" s="2" t="s">
        <v>52</v>
      </c>
      <c r="AX1039" s="2" t="s">
        <v>52</v>
      </c>
      <c r="AY1039" s="2" t="s">
        <v>52</v>
      </c>
    </row>
    <row r="1040" spans="1:51" ht="30" customHeight="1">
      <c r="A1040" s="9"/>
      <c r="B1040" s="9"/>
      <c r="C1040" s="9"/>
      <c r="D1040" s="9"/>
      <c r="E1040" s="12"/>
      <c r="F1040" s="13"/>
      <c r="G1040" s="12"/>
      <c r="H1040" s="13"/>
      <c r="I1040" s="12"/>
      <c r="J1040" s="13"/>
      <c r="K1040" s="12"/>
      <c r="L1040" s="13"/>
      <c r="M1040" s="9"/>
    </row>
    <row r="1041" spans="1:51" ht="30" customHeight="1">
      <c r="A1041" s="32" t="s">
        <v>2567</v>
      </c>
      <c r="B1041" s="32"/>
      <c r="C1041" s="32"/>
      <c r="D1041" s="32"/>
      <c r="E1041" s="33"/>
      <c r="F1041" s="34"/>
      <c r="G1041" s="33"/>
      <c r="H1041" s="34"/>
      <c r="I1041" s="33"/>
      <c r="J1041" s="34"/>
      <c r="K1041" s="33"/>
      <c r="L1041" s="34"/>
      <c r="M1041" s="32"/>
      <c r="N1041" s="1" t="s">
        <v>2568</v>
      </c>
    </row>
    <row r="1042" spans="1:51" ht="30" customHeight="1">
      <c r="A1042" s="8" t="s">
        <v>1162</v>
      </c>
      <c r="B1042" s="8" t="s">
        <v>2569</v>
      </c>
      <c r="C1042" s="8" t="s">
        <v>82</v>
      </c>
      <c r="D1042" s="9">
        <v>0.20849999999999999</v>
      </c>
      <c r="E1042" s="12">
        <f>단가대비표!O6</f>
        <v>0</v>
      </c>
      <c r="F1042" s="13">
        <f>TRUNC(E1042*D1042,1)</f>
        <v>0</v>
      </c>
      <c r="G1042" s="12">
        <f>단가대비표!P6</f>
        <v>0</v>
      </c>
      <c r="H1042" s="13">
        <f>TRUNC(G1042*D1042,1)</f>
        <v>0</v>
      </c>
      <c r="I1042" s="12">
        <f>단가대비표!V6</f>
        <v>101750</v>
      </c>
      <c r="J1042" s="13">
        <f>TRUNC(I1042*D1042,1)</f>
        <v>21214.799999999999</v>
      </c>
      <c r="K1042" s="12">
        <f t="shared" ref="K1042:L1045" si="173">TRUNC(E1042+G1042+I1042,1)</f>
        <v>101750</v>
      </c>
      <c r="L1042" s="13">
        <f t="shared" si="173"/>
        <v>21214.799999999999</v>
      </c>
      <c r="M1042" s="8" t="s">
        <v>2520</v>
      </c>
      <c r="N1042" s="2" t="s">
        <v>2568</v>
      </c>
      <c r="O1042" s="2" t="s">
        <v>2571</v>
      </c>
      <c r="P1042" s="2" t="s">
        <v>63</v>
      </c>
      <c r="Q1042" s="2" t="s">
        <v>63</v>
      </c>
      <c r="R1042" s="2" t="s">
        <v>62</v>
      </c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2" t="s">
        <v>52</v>
      </c>
      <c r="AW1042" s="2" t="s">
        <v>2572</v>
      </c>
      <c r="AX1042" s="2" t="s">
        <v>52</v>
      </c>
      <c r="AY1042" s="2" t="s">
        <v>52</v>
      </c>
    </row>
    <row r="1043" spans="1:51" ht="30" customHeight="1">
      <c r="A1043" s="8" t="s">
        <v>2523</v>
      </c>
      <c r="B1043" s="8" t="s">
        <v>2524</v>
      </c>
      <c r="C1043" s="8" t="s">
        <v>1156</v>
      </c>
      <c r="D1043" s="9">
        <v>11.6</v>
      </c>
      <c r="E1043" s="12">
        <f>단가대비표!O43</f>
        <v>1290.9000000000001</v>
      </c>
      <c r="F1043" s="13">
        <f>TRUNC(E1043*D1043,1)</f>
        <v>14974.4</v>
      </c>
      <c r="G1043" s="12">
        <f>단가대비표!P43</f>
        <v>0</v>
      </c>
      <c r="H1043" s="13">
        <f>TRUNC(G1043*D1043,1)</f>
        <v>0</v>
      </c>
      <c r="I1043" s="12">
        <f>단가대비표!V43</f>
        <v>0</v>
      </c>
      <c r="J1043" s="13">
        <f>TRUNC(I1043*D1043,1)</f>
        <v>0</v>
      </c>
      <c r="K1043" s="12">
        <f t="shared" si="173"/>
        <v>1290.9000000000001</v>
      </c>
      <c r="L1043" s="13">
        <f t="shared" si="173"/>
        <v>14974.4</v>
      </c>
      <c r="M1043" s="8" t="s">
        <v>52</v>
      </c>
      <c r="N1043" s="2" t="s">
        <v>2568</v>
      </c>
      <c r="O1043" s="2" t="s">
        <v>2525</v>
      </c>
      <c r="P1043" s="2" t="s">
        <v>63</v>
      </c>
      <c r="Q1043" s="2" t="s">
        <v>63</v>
      </c>
      <c r="R1043" s="2" t="s">
        <v>62</v>
      </c>
      <c r="S1043" s="3"/>
      <c r="T1043" s="3"/>
      <c r="U1043" s="3"/>
      <c r="V1043" s="3">
        <v>1</v>
      </c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2" t="s">
        <v>52</v>
      </c>
      <c r="AW1043" s="2" t="s">
        <v>2573</v>
      </c>
      <c r="AX1043" s="2" t="s">
        <v>52</v>
      </c>
      <c r="AY1043" s="2" t="s">
        <v>52</v>
      </c>
    </row>
    <row r="1044" spans="1:51" ht="30" customHeight="1">
      <c r="A1044" s="8" t="s">
        <v>1115</v>
      </c>
      <c r="B1044" s="8" t="s">
        <v>2574</v>
      </c>
      <c r="C1044" s="8" t="s">
        <v>929</v>
      </c>
      <c r="D1044" s="9">
        <v>1</v>
      </c>
      <c r="E1044" s="12">
        <f>TRUNC(SUMIF(V1042:V1045, RIGHTB(O1044, 1), F1042:F1045)*U1044, 2)</f>
        <v>3294.36</v>
      </c>
      <c r="F1044" s="13">
        <f>TRUNC(E1044*D1044,1)</f>
        <v>3294.3</v>
      </c>
      <c r="G1044" s="12">
        <v>0</v>
      </c>
      <c r="H1044" s="13">
        <f>TRUNC(G1044*D1044,1)</f>
        <v>0</v>
      </c>
      <c r="I1044" s="12">
        <v>0</v>
      </c>
      <c r="J1044" s="13">
        <f>TRUNC(I1044*D1044,1)</f>
        <v>0</v>
      </c>
      <c r="K1044" s="12">
        <f t="shared" si="173"/>
        <v>3294.3</v>
      </c>
      <c r="L1044" s="13">
        <f t="shared" si="173"/>
        <v>3294.3</v>
      </c>
      <c r="M1044" s="8" t="s">
        <v>52</v>
      </c>
      <c r="N1044" s="2" t="s">
        <v>2568</v>
      </c>
      <c r="O1044" s="2" t="s">
        <v>930</v>
      </c>
      <c r="P1044" s="2" t="s">
        <v>63</v>
      </c>
      <c r="Q1044" s="2" t="s">
        <v>63</v>
      </c>
      <c r="R1044" s="2" t="s">
        <v>63</v>
      </c>
      <c r="S1044" s="3">
        <v>0</v>
      </c>
      <c r="T1044" s="3">
        <v>0</v>
      </c>
      <c r="U1044" s="3">
        <v>0.22</v>
      </c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2" t="s">
        <v>52</v>
      </c>
      <c r="AW1044" s="2" t="s">
        <v>2575</v>
      </c>
      <c r="AX1044" s="2" t="s">
        <v>52</v>
      </c>
      <c r="AY1044" s="2" t="s">
        <v>52</v>
      </c>
    </row>
    <row r="1045" spans="1:51" ht="30" customHeight="1">
      <c r="A1045" s="8" t="s">
        <v>2529</v>
      </c>
      <c r="B1045" s="8" t="s">
        <v>1096</v>
      </c>
      <c r="C1045" s="8" t="s">
        <v>1097</v>
      </c>
      <c r="D1045" s="9">
        <v>1</v>
      </c>
      <c r="E1045" s="12">
        <f>TRUNC(단가대비표!O301*1/8*16/12*25/20, 1)</f>
        <v>0</v>
      </c>
      <c r="F1045" s="13">
        <f>TRUNC(E1045*D1045,1)</f>
        <v>0</v>
      </c>
      <c r="G1045" s="12">
        <f>TRUNC(단가대비표!P301*1/8*16/12*25/20, 1)</f>
        <v>38972.699999999997</v>
      </c>
      <c r="H1045" s="13">
        <f>TRUNC(G1045*D1045,1)</f>
        <v>38972.699999999997</v>
      </c>
      <c r="I1045" s="12">
        <f>TRUNC(단가대비표!V301*1/8*16/12*25/20, 1)</f>
        <v>0</v>
      </c>
      <c r="J1045" s="13">
        <f>TRUNC(I1045*D1045,1)</f>
        <v>0</v>
      </c>
      <c r="K1045" s="12">
        <f t="shared" si="173"/>
        <v>38972.699999999997</v>
      </c>
      <c r="L1045" s="13">
        <f t="shared" si="173"/>
        <v>38972.699999999997</v>
      </c>
      <c r="M1045" s="8" t="s">
        <v>52</v>
      </c>
      <c r="N1045" s="2" t="s">
        <v>2568</v>
      </c>
      <c r="O1045" s="2" t="s">
        <v>2530</v>
      </c>
      <c r="P1045" s="2" t="s">
        <v>63</v>
      </c>
      <c r="Q1045" s="2" t="s">
        <v>63</v>
      </c>
      <c r="R1045" s="2" t="s">
        <v>62</v>
      </c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2" t="s">
        <v>52</v>
      </c>
      <c r="AW1045" s="2" t="s">
        <v>2576</v>
      </c>
      <c r="AX1045" s="2" t="s">
        <v>62</v>
      </c>
      <c r="AY1045" s="2" t="s">
        <v>52</v>
      </c>
    </row>
    <row r="1046" spans="1:51" ht="30" customHeight="1">
      <c r="A1046" s="8" t="s">
        <v>995</v>
      </c>
      <c r="B1046" s="8" t="s">
        <v>52</v>
      </c>
      <c r="C1046" s="8" t="s">
        <v>52</v>
      </c>
      <c r="D1046" s="9"/>
      <c r="E1046" s="12"/>
      <c r="F1046" s="13">
        <f>TRUNC(SUMIF(N1042:N1045, N1041, F1042:F1045),0)</f>
        <v>18268</v>
      </c>
      <c r="G1046" s="12"/>
      <c r="H1046" s="13">
        <f>TRUNC(SUMIF(N1042:N1045, N1041, H1042:H1045),0)</f>
        <v>38972</v>
      </c>
      <c r="I1046" s="12"/>
      <c r="J1046" s="13">
        <f>TRUNC(SUMIF(N1042:N1045, N1041, J1042:J1045),0)</f>
        <v>21214</v>
      </c>
      <c r="K1046" s="12"/>
      <c r="L1046" s="13">
        <f>F1046+H1046+J1046</f>
        <v>78454</v>
      </c>
      <c r="M1046" s="8" t="s">
        <v>52</v>
      </c>
      <c r="N1046" s="2" t="s">
        <v>118</v>
      </c>
      <c r="O1046" s="2" t="s">
        <v>118</v>
      </c>
      <c r="P1046" s="2" t="s">
        <v>52</v>
      </c>
      <c r="Q1046" s="2" t="s">
        <v>52</v>
      </c>
      <c r="R1046" s="2" t="s">
        <v>52</v>
      </c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2" t="s">
        <v>52</v>
      </c>
      <c r="AW1046" s="2" t="s">
        <v>52</v>
      </c>
      <c r="AX1046" s="2" t="s">
        <v>52</v>
      </c>
      <c r="AY1046" s="2" t="s">
        <v>52</v>
      </c>
    </row>
    <row r="1047" spans="1:51" ht="30" customHeight="1">
      <c r="A1047" s="9"/>
      <c r="B1047" s="9"/>
      <c r="C1047" s="9"/>
      <c r="D1047" s="9"/>
      <c r="E1047" s="12"/>
      <c r="F1047" s="13"/>
      <c r="G1047" s="12"/>
      <c r="H1047" s="13"/>
      <c r="I1047" s="12"/>
      <c r="J1047" s="13"/>
      <c r="K1047" s="12"/>
      <c r="L1047" s="13"/>
      <c r="M1047" s="9"/>
    </row>
    <row r="1048" spans="1:51" ht="30" customHeight="1">
      <c r="A1048" s="32" t="s">
        <v>2577</v>
      </c>
      <c r="B1048" s="32"/>
      <c r="C1048" s="32"/>
      <c r="D1048" s="32"/>
      <c r="E1048" s="33"/>
      <c r="F1048" s="34"/>
      <c r="G1048" s="33"/>
      <c r="H1048" s="34"/>
      <c r="I1048" s="33"/>
      <c r="J1048" s="34"/>
      <c r="K1048" s="33"/>
      <c r="L1048" s="34"/>
      <c r="M1048" s="32"/>
      <c r="N1048" s="1" t="s">
        <v>2578</v>
      </c>
    </row>
    <row r="1049" spans="1:51" ht="30" customHeight="1">
      <c r="A1049" s="8" t="s">
        <v>2579</v>
      </c>
      <c r="B1049" s="8" t="s">
        <v>2580</v>
      </c>
      <c r="C1049" s="8" t="s">
        <v>82</v>
      </c>
      <c r="D1049" s="9">
        <v>0.21629999999999999</v>
      </c>
      <c r="E1049" s="12">
        <f>단가대비표!O9</f>
        <v>0</v>
      </c>
      <c r="F1049" s="13">
        <f>TRUNC(E1049*D1049,1)</f>
        <v>0</v>
      </c>
      <c r="G1049" s="12">
        <f>단가대비표!P9</f>
        <v>0</v>
      </c>
      <c r="H1049" s="13">
        <f>TRUNC(G1049*D1049,1)</f>
        <v>0</v>
      </c>
      <c r="I1049" s="12">
        <f>단가대비표!V9</f>
        <v>129384</v>
      </c>
      <c r="J1049" s="13">
        <f>TRUNC(I1049*D1049,1)</f>
        <v>27985.7</v>
      </c>
      <c r="K1049" s="12">
        <f t="shared" ref="K1049:L1052" si="174">TRUNC(E1049+G1049+I1049,1)</f>
        <v>129384</v>
      </c>
      <c r="L1049" s="13">
        <f t="shared" si="174"/>
        <v>27985.7</v>
      </c>
      <c r="M1049" s="8" t="s">
        <v>2520</v>
      </c>
      <c r="N1049" s="2" t="s">
        <v>2578</v>
      </c>
      <c r="O1049" s="2" t="s">
        <v>2582</v>
      </c>
      <c r="P1049" s="2" t="s">
        <v>63</v>
      </c>
      <c r="Q1049" s="2" t="s">
        <v>63</v>
      </c>
      <c r="R1049" s="2" t="s">
        <v>62</v>
      </c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2" t="s">
        <v>52</v>
      </c>
      <c r="AW1049" s="2" t="s">
        <v>2583</v>
      </c>
      <c r="AX1049" s="2" t="s">
        <v>52</v>
      </c>
      <c r="AY1049" s="2" t="s">
        <v>52</v>
      </c>
    </row>
    <row r="1050" spans="1:51" ht="30" customHeight="1">
      <c r="A1050" s="8" t="s">
        <v>2523</v>
      </c>
      <c r="B1050" s="8" t="s">
        <v>2524</v>
      </c>
      <c r="C1050" s="8" t="s">
        <v>1156</v>
      </c>
      <c r="D1050" s="9">
        <v>23</v>
      </c>
      <c r="E1050" s="12">
        <f>단가대비표!O43</f>
        <v>1290.9000000000001</v>
      </c>
      <c r="F1050" s="13">
        <f>TRUNC(E1050*D1050,1)</f>
        <v>29690.7</v>
      </c>
      <c r="G1050" s="12">
        <f>단가대비표!P43</f>
        <v>0</v>
      </c>
      <c r="H1050" s="13">
        <f>TRUNC(G1050*D1050,1)</f>
        <v>0</v>
      </c>
      <c r="I1050" s="12">
        <f>단가대비표!V43</f>
        <v>0</v>
      </c>
      <c r="J1050" s="13">
        <f>TRUNC(I1050*D1050,1)</f>
        <v>0</v>
      </c>
      <c r="K1050" s="12">
        <f t="shared" si="174"/>
        <v>1290.9000000000001</v>
      </c>
      <c r="L1050" s="13">
        <f t="shared" si="174"/>
        <v>29690.7</v>
      </c>
      <c r="M1050" s="8" t="s">
        <v>52</v>
      </c>
      <c r="N1050" s="2" t="s">
        <v>2578</v>
      </c>
      <c r="O1050" s="2" t="s">
        <v>2525</v>
      </c>
      <c r="P1050" s="2" t="s">
        <v>63</v>
      </c>
      <c r="Q1050" s="2" t="s">
        <v>63</v>
      </c>
      <c r="R1050" s="2" t="s">
        <v>62</v>
      </c>
      <c r="S1050" s="3"/>
      <c r="T1050" s="3"/>
      <c r="U1050" s="3"/>
      <c r="V1050" s="3">
        <v>1</v>
      </c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2" t="s">
        <v>52</v>
      </c>
      <c r="AW1050" s="2" t="s">
        <v>2584</v>
      </c>
      <c r="AX1050" s="2" t="s">
        <v>52</v>
      </c>
      <c r="AY1050" s="2" t="s">
        <v>52</v>
      </c>
    </row>
    <row r="1051" spans="1:51" ht="30" customHeight="1">
      <c r="A1051" s="8" t="s">
        <v>1115</v>
      </c>
      <c r="B1051" s="8" t="s">
        <v>2585</v>
      </c>
      <c r="C1051" s="8" t="s">
        <v>929</v>
      </c>
      <c r="D1051" s="9">
        <v>1</v>
      </c>
      <c r="E1051" s="12">
        <f>TRUNC(SUMIF(V1049:V1052, RIGHTB(O1051, 1), F1049:F1052)*U1051, 2)</f>
        <v>11282.46</v>
      </c>
      <c r="F1051" s="13">
        <f>TRUNC(E1051*D1051,1)</f>
        <v>11282.4</v>
      </c>
      <c r="G1051" s="12">
        <v>0</v>
      </c>
      <c r="H1051" s="13">
        <f>TRUNC(G1051*D1051,1)</f>
        <v>0</v>
      </c>
      <c r="I1051" s="12">
        <v>0</v>
      </c>
      <c r="J1051" s="13">
        <f>TRUNC(I1051*D1051,1)</f>
        <v>0</v>
      </c>
      <c r="K1051" s="12">
        <f t="shared" si="174"/>
        <v>11282.4</v>
      </c>
      <c r="L1051" s="13">
        <f t="shared" si="174"/>
        <v>11282.4</v>
      </c>
      <c r="M1051" s="8" t="s">
        <v>52</v>
      </c>
      <c r="N1051" s="2" t="s">
        <v>2578</v>
      </c>
      <c r="O1051" s="2" t="s">
        <v>930</v>
      </c>
      <c r="P1051" s="2" t="s">
        <v>63</v>
      </c>
      <c r="Q1051" s="2" t="s">
        <v>63</v>
      </c>
      <c r="R1051" s="2" t="s">
        <v>63</v>
      </c>
      <c r="S1051" s="3">
        <v>0</v>
      </c>
      <c r="T1051" s="3">
        <v>0</v>
      </c>
      <c r="U1051" s="3">
        <v>0.38</v>
      </c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2" t="s">
        <v>52</v>
      </c>
      <c r="AW1051" s="2" t="s">
        <v>2586</v>
      </c>
      <c r="AX1051" s="2" t="s">
        <v>52</v>
      </c>
      <c r="AY1051" s="2" t="s">
        <v>52</v>
      </c>
    </row>
    <row r="1052" spans="1:51" ht="30" customHeight="1">
      <c r="A1052" s="8" t="s">
        <v>2529</v>
      </c>
      <c r="B1052" s="8" t="s">
        <v>1096</v>
      </c>
      <c r="C1052" s="8" t="s">
        <v>1097</v>
      </c>
      <c r="D1052" s="9">
        <v>1</v>
      </c>
      <c r="E1052" s="12">
        <f>TRUNC(단가대비표!O301*1/8*16/12*25/20, 1)</f>
        <v>0</v>
      </c>
      <c r="F1052" s="13">
        <f>TRUNC(E1052*D1052,1)</f>
        <v>0</v>
      </c>
      <c r="G1052" s="12">
        <f>TRUNC(단가대비표!P301*1/8*16/12*25/20, 1)</f>
        <v>38972.699999999997</v>
      </c>
      <c r="H1052" s="13">
        <f>TRUNC(G1052*D1052,1)</f>
        <v>38972.699999999997</v>
      </c>
      <c r="I1052" s="12">
        <f>TRUNC(단가대비표!V301*1/8*16/12*25/20, 1)</f>
        <v>0</v>
      </c>
      <c r="J1052" s="13">
        <f>TRUNC(I1052*D1052,1)</f>
        <v>0</v>
      </c>
      <c r="K1052" s="12">
        <f t="shared" si="174"/>
        <v>38972.699999999997</v>
      </c>
      <c r="L1052" s="13">
        <f t="shared" si="174"/>
        <v>38972.699999999997</v>
      </c>
      <c r="M1052" s="8" t="s">
        <v>52</v>
      </c>
      <c r="N1052" s="2" t="s">
        <v>2578</v>
      </c>
      <c r="O1052" s="2" t="s">
        <v>2530</v>
      </c>
      <c r="P1052" s="2" t="s">
        <v>63</v>
      </c>
      <c r="Q1052" s="2" t="s">
        <v>63</v>
      </c>
      <c r="R1052" s="2" t="s">
        <v>62</v>
      </c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2" t="s">
        <v>52</v>
      </c>
      <c r="AW1052" s="2" t="s">
        <v>2587</v>
      </c>
      <c r="AX1052" s="2" t="s">
        <v>62</v>
      </c>
      <c r="AY1052" s="2" t="s">
        <v>52</v>
      </c>
    </row>
    <row r="1053" spans="1:51" ht="30" customHeight="1">
      <c r="A1053" s="8" t="s">
        <v>995</v>
      </c>
      <c r="B1053" s="8" t="s">
        <v>52</v>
      </c>
      <c r="C1053" s="8" t="s">
        <v>52</v>
      </c>
      <c r="D1053" s="9"/>
      <c r="E1053" s="12"/>
      <c r="F1053" s="13">
        <f>TRUNC(SUMIF(N1049:N1052, N1048, F1049:F1052),0)</f>
        <v>40973</v>
      </c>
      <c r="G1053" s="12"/>
      <c r="H1053" s="13">
        <f>TRUNC(SUMIF(N1049:N1052, N1048, H1049:H1052),0)</f>
        <v>38972</v>
      </c>
      <c r="I1053" s="12"/>
      <c r="J1053" s="13">
        <f>TRUNC(SUMIF(N1049:N1052, N1048, J1049:J1052),0)</f>
        <v>27985</v>
      </c>
      <c r="K1053" s="12"/>
      <c r="L1053" s="13">
        <f>F1053+H1053+J1053</f>
        <v>107930</v>
      </c>
      <c r="M1053" s="8" t="s">
        <v>52</v>
      </c>
      <c r="N1053" s="2" t="s">
        <v>118</v>
      </c>
      <c r="O1053" s="2" t="s">
        <v>118</v>
      </c>
      <c r="P1053" s="2" t="s">
        <v>52</v>
      </c>
      <c r="Q1053" s="2" t="s">
        <v>52</v>
      </c>
      <c r="R1053" s="2" t="s">
        <v>52</v>
      </c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2" t="s">
        <v>52</v>
      </c>
      <c r="AW1053" s="2" t="s">
        <v>52</v>
      </c>
      <c r="AX1053" s="2" t="s">
        <v>52</v>
      </c>
      <c r="AY1053" s="2" t="s">
        <v>52</v>
      </c>
    </row>
    <row r="1054" spans="1:51" ht="30" customHeight="1">
      <c r="A1054" s="9"/>
      <c r="B1054" s="9"/>
      <c r="C1054" s="9"/>
      <c r="D1054" s="9"/>
      <c r="E1054" s="12"/>
      <c r="F1054" s="13"/>
      <c r="G1054" s="12"/>
      <c r="H1054" s="13"/>
      <c r="I1054" s="12"/>
      <c r="J1054" s="13"/>
      <c r="K1054" s="12"/>
      <c r="L1054" s="13"/>
      <c r="M1054" s="9"/>
    </row>
    <row r="1055" spans="1:51" ht="30" customHeight="1">
      <c r="A1055" s="32" t="s">
        <v>2588</v>
      </c>
      <c r="B1055" s="32"/>
      <c r="C1055" s="32"/>
      <c r="D1055" s="32"/>
      <c r="E1055" s="33"/>
      <c r="F1055" s="34"/>
      <c r="G1055" s="33"/>
      <c r="H1055" s="34"/>
      <c r="I1055" s="33"/>
      <c r="J1055" s="34"/>
      <c r="K1055" s="33"/>
      <c r="L1055" s="34"/>
      <c r="M1055" s="32"/>
      <c r="N1055" s="1" t="s">
        <v>2589</v>
      </c>
    </row>
    <row r="1056" spans="1:51" ht="30" customHeight="1">
      <c r="A1056" s="8" t="s">
        <v>2590</v>
      </c>
      <c r="B1056" s="8" t="s">
        <v>2580</v>
      </c>
      <c r="C1056" s="8" t="s">
        <v>82</v>
      </c>
      <c r="D1056" s="9">
        <v>0.26369999999999999</v>
      </c>
      <c r="E1056" s="12">
        <f>단가대비표!O10</f>
        <v>0</v>
      </c>
      <c r="F1056" s="13">
        <f>TRUNC(E1056*D1056,1)</f>
        <v>0</v>
      </c>
      <c r="G1056" s="12">
        <f>단가대비표!P10</f>
        <v>0</v>
      </c>
      <c r="H1056" s="13">
        <f>TRUNC(G1056*D1056,1)</f>
        <v>0</v>
      </c>
      <c r="I1056" s="12">
        <f>단가대비표!V10</f>
        <v>1670</v>
      </c>
      <c r="J1056" s="13">
        <f>TRUNC(I1056*D1056,1)</f>
        <v>440.3</v>
      </c>
      <c r="K1056" s="12">
        <f>TRUNC(E1056+G1056+I1056,1)</f>
        <v>1670</v>
      </c>
      <c r="L1056" s="13">
        <f>TRUNC(F1056+H1056+J1056,1)</f>
        <v>440.3</v>
      </c>
      <c r="M1056" s="8" t="s">
        <v>2520</v>
      </c>
      <c r="N1056" s="2" t="s">
        <v>2589</v>
      </c>
      <c r="O1056" s="2" t="s">
        <v>2592</v>
      </c>
      <c r="P1056" s="2" t="s">
        <v>63</v>
      </c>
      <c r="Q1056" s="2" t="s">
        <v>63</v>
      </c>
      <c r="R1056" s="2" t="s">
        <v>62</v>
      </c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2" t="s">
        <v>52</v>
      </c>
      <c r="AW1056" s="2" t="s">
        <v>2593</v>
      </c>
      <c r="AX1056" s="2" t="s">
        <v>52</v>
      </c>
      <c r="AY1056" s="2" t="s">
        <v>52</v>
      </c>
    </row>
    <row r="1057" spans="1:51" ht="30" customHeight="1">
      <c r="A1057" s="8" t="s">
        <v>995</v>
      </c>
      <c r="B1057" s="8" t="s">
        <v>52</v>
      </c>
      <c r="C1057" s="8" t="s">
        <v>52</v>
      </c>
      <c r="D1057" s="9"/>
      <c r="E1057" s="12"/>
      <c r="F1057" s="13">
        <f>TRUNC(SUMIF(N1056:N1056, N1055, F1056:F1056),0)</f>
        <v>0</v>
      </c>
      <c r="G1057" s="12"/>
      <c r="H1057" s="13">
        <f>TRUNC(SUMIF(N1056:N1056, N1055, H1056:H1056),0)</f>
        <v>0</v>
      </c>
      <c r="I1057" s="12"/>
      <c r="J1057" s="13">
        <f>TRUNC(SUMIF(N1056:N1056, N1055, J1056:J1056),0)</f>
        <v>440</v>
      </c>
      <c r="K1057" s="12"/>
      <c r="L1057" s="13">
        <f>F1057+H1057+J1057</f>
        <v>440</v>
      </c>
      <c r="M1057" s="8" t="s">
        <v>52</v>
      </c>
      <c r="N1057" s="2" t="s">
        <v>118</v>
      </c>
      <c r="O1057" s="2" t="s">
        <v>118</v>
      </c>
      <c r="P1057" s="2" t="s">
        <v>52</v>
      </c>
      <c r="Q1057" s="2" t="s">
        <v>52</v>
      </c>
      <c r="R1057" s="2" t="s">
        <v>52</v>
      </c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2" t="s">
        <v>52</v>
      </c>
      <c r="AW1057" s="2" t="s">
        <v>52</v>
      </c>
      <c r="AX1057" s="2" t="s">
        <v>52</v>
      </c>
      <c r="AY1057" s="2" t="s">
        <v>52</v>
      </c>
    </row>
    <row r="1058" spans="1:51" ht="30" customHeight="1">
      <c r="A1058" s="9"/>
      <c r="B1058" s="9"/>
      <c r="C1058" s="9"/>
      <c r="D1058" s="9"/>
      <c r="E1058" s="12"/>
      <c r="F1058" s="13"/>
      <c r="G1058" s="12"/>
      <c r="H1058" s="13"/>
      <c r="I1058" s="12"/>
      <c r="J1058" s="13"/>
      <c r="K1058" s="12"/>
      <c r="L1058" s="13"/>
      <c r="M1058" s="9"/>
    </row>
    <row r="1059" spans="1:51" ht="30" customHeight="1">
      <c r="A1059" s="32" t="s">
        <v>2594</v>
      </c>
      <c r="B1059" s="32"/>
      <c r="C1059" s="32"/>
      <c r="D1059" s="32"/>
      <c r="E1059" s="33"/>
      <c r="F1059" s="34"/>
      <c r="G1059" s="33"/>
      <c r="H1059" s="34"/>
      <c r="I1059" s="33"/>
      <c r="J1059" s="34"/>
      <c r="K1059" s="33"/>
      <c r="L1059" s="34"/>
      <c r="M1059" s="32"/>
      <c r="N1059" s="1" t="s">
        <v>2595</v>
      </c>
    </row>
    <row r="1060" spans="1:51" ht="30" customHeight="1">
      <c r="A1060" s="8" t="s">
        <v>2596</v>
      </c>
      <c r="B1060" s="8" t="s">
        <v>2597</v>
      </c>
      <c r="C1060" s="8" t="s">
        <v>82</v>
      </c>
      <c r="D1060" s="9">
        <v>0.37080000000000002</v>
      </c>
      <c r="E1060" s="12">
        <f>단가대비표!O12</f>
        <v>0</v>
      </c>
      <c r="F1060" s="13">
        <f>TRUNC(E1060*D1060,1)</f>
        <v>0</v>
      </c>
      <c r="G1060" s="12">
        <f>단가대비표!P12</f>
        <v>0</v>
      </c>
      <c r="H1060" s="13">
        <f>TRUNC(G1060*D1060,1)</f>
        <v>0</v>
      </c>
      <c r="I1060" s="12">
        <f>단가대비표!V12</f>
        <v>1473</v>
      </c>
      <c r="J1060" s="13">
        <f>TRUNC(I1060*D1060,1)</f>
        <v>546.1</v>
      </c>
      <c r="K1060" s="12">
        <f t="shared" ref="K1060:L1063" si="175">TRUNC(E1060+G1060+I1060,1)</f>
        <v>1473</v>
      </c>
      <c r="L1060" s="13">
        <f t="shared" si="175"/>
        <v>546.1</v>
      </c>
      <c r="M1060" s="8" t="s">
        <v>2520</v>
      </c>
      <c r="N1060" s="2" t="s">
        <v>2595</v>
      </c>
      <c r="O1060" s="2" t="s">
        <v>2599</v>
      </c>
      <c r="P1060" s="2" t="s">
        <v>63</v>
      </c>
      <c r="Q1060" s="2" t="s">
        <v>63</v>
      </c>
      <c r="R1060" s="2" t="s">
        <v>62</v>
      </c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2" t="s">
        <v>52</v>
      </c>
      <c r="AW1060" s="2" t="s">
        <v>2600</v>
      </c>
      <c r="AX1060" s="2" t="s">
        <v>52</v>
      </c>
      <c r="AY1060" s="2" t="s">
        <v>52</v>
      </c>
    </row>
    <row r="1061" spans="1:51" ht="30" customHeight="1">
      <c r="A1061" s="8" t="s">
        <v>2601</v>
      </c>
      <c r="B1061" s="8" t="s">
        <v>2602</v>
      </c>
      <c r="C1061" s="8" t="s">
        <v>1156</v>
      </c>
      <c r="D1061" s="9">
        <v>1</v>
      </c>
      <c r="E1061" s="12">
        <f>단가대비표!O44</f>
        <v>1470.9</v>
      </c>
      <c r="F1061" s="13">
        <f>TRUNC(E1061*D1061,1)</f>
        <v>1470.9</v>
      </c>
      <c r="G1061" s="12">
        <f>단가대비표!P44</f>
        <v>0</v>
      </c>
      <c r="H1061" s="13">
        <f>TRUNC(G1061*D1061,1)</f>
        <v>0</v>
      </c>
      <c r="I1061" s="12">
        <f>단가대비표!V44</f>
        <v>0</v>
      </c>
      <c r="J1061" s="13">
        <f>TRUNC(I1061*D1061,1)</f>
        <v>0</v>
      </c>
      <c r="K1061" s="12">
        <f t="shared" si="175"/>
        <v>1470.9</v>
      </c>
      <c r="L1061" s="13">
        <f t="shared" si="175"/>
        <v>1470.9</v>
      </c>
      <c r="M1061" s="8" t="s">
        <v>52</v>
      </c>
      <c r="N1061" s="2" t="s">
        <v>2595</v>
      </c>
      <c r="O1061" s="2" t="s">
        <v>2603</v>
      </c>
      <c r="P1061" s="2" t="s">
        <v>63</v>
      </c>
      <c r="Q1061" s="2" t="s">
        <v>63</v>
      </c>
      <c r="R1061" s="2" t="s">
        <v>62</v>
      </c>
      <c r="S1061" s="3"/>
      <c r="T1061" s="3"/>
      <c r="U1061" s="3"/>
      <c r="V1061" s="3">
        <v>1</v>
      </c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2" t="s">
        <v>52</v>
      </c>
      <c r="AW1061" s="2" t="s">
        <v>2604</v>
      </c>
      <c r="AX1061" s="2" t="s">
        <v>52</v>
      </c>
      <c r="AY1061" s="2" t="s">
        <v>52</v>
      </c>
    </row>
    <row r="1062" spans="1:51" ht="30" customHeight="1">
      <c r="A1062" s="8" t="s">
        <v>1115</v>
      </c>
      <c r="B1062" s="8" t="s">
        <v>2605</v>
      </c>
      <c r="C1062" s="8" t="s">
        <v>929</v>
      </c>
      <c r="D1062" s="9">
        <v>1</v>
      </c>
      <c r="E1062" s="12">
        <f>TRUNC(SUMIF(V1060:V1063, RIGHTB(O1062, 1), F1060:F1063)*U1062, 2)</f>
        <v>294.18</v>
      </c>
      <c r="F1062" s="13">
        <f>TRUNC(E1062*D1062,1)</f>
        <v>294.10000000000002</v>
      </c>
      <c r="G1062" s="12">
        <v>0</v>
      </c>
      <c r="H1062" s="13">
        <f>TRUNC(G1062*D1062,1)</f>
        <v>0</v>
      </c>
      <c r="I1062" s="12">
        <v>0</v>
      </c>
      <c r="J1062" s="13">
        <f>TRUNC(I1062*D1062,1)</f>
        <v>0</v>
      </c>
      <c r="K1062" s="12">
        <f t="shared" si="175"/>
        <v>294.10000000000002</v>
      </c>
      <c r="L1062" s="13">
        <f t="shared" si="175"/>
        <v>294.10000000000002</v>
      </c>
      <c r="M1062" s="8" t="s">
        <v>52</v>
      </c>
      <c r="N1062" s="2" t="s">
        <v>2595</v>
      </c>
      <c r="O1062" s="2" t="s">
        <v>930</v>
      </c>
      <c r="P1062" s="2" t="s">
        <v>63</v>
      </c>
      <c r="Q1062" s="2" t="s">
        <v>63</v>
      </c>
      <c r="R1062" s="2" t="s">
        <v>63</v>
      </c>
      <c r="S1062" s="3">
        <v>0</v>
      </c>
      <c r="T1062" s="3">
        <v>0</v>
      </c>
      <c r="U1062" s="3">
        <v>0.2</v>
      </c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2" t="s">
        <v>52</v>
      </c>
      <c r="AW1062" s="2" t="s">
        <v>2606</v>
      </c>
      <c r="AX1062" s="2" t="s">
        <v>52</v>
      </c>
      <c r="AY1062" s="2" t="s">
        <v>52</v>
      </c>
    </row>
    <row r="1063" spans="1:51" ht="30" customHeight="1">
      <c r="A1063" s="8" t="s">
        <v>2607</v>
      </c>
      <c r="B1063" s="8" t="s">
        <v>1096</v>
      </c>
      <c r="C1063" s="8" t="s">
        <v>1097</v>
      </c>
      <c r="D1063" s="9">
        <v>1</v>
      </c>
      <c r="E1063" s="12">
        <f>TRUNC(단가대비표!O303*1/8*16/12*25/20, 1)</f>
        <v>0</v>
      </c>
      <c r="F1063" s="13">
        <f>TRUNC(E1063*D1063,1)</f>
        <v>0</v>
      </c>
      <c r="G1063" s="12">
        <f>TRUNC(단가대비표!P303*1/8*16/12*25/20, 1)</f>
        <v>25683.7</v>
      </c>
      <c r="H1063" s="13">
        <f>TRUNC(G1063*D1063,1)</f>
        <v>25683.7</v>
      </c>
      <c r="I1063" s="12">
        <f>TRUNC(단가대비표!V303*1/8*16/12*25/20, 1)</f>
        <v>0</v>
      </c>
      <c r="J1063" s="13">
        <f>TRUNC(I1063*D1063,1)</f>
        <v>0</v>
      </c>
      <c r="K1063" s="12">
        <f t="shared" si="175"/>
        <v>25683.7</v>
      </c>
      <c r="L1063" s="13">
        <f t="shared" si="175"/>
        <v>25683.7</v>
      </c>
      <c r="M1063" s="8" t="s">
        <v>52</v>
      </c>
      <c r="N1063" s="2" t="s">
        <v>2595</v>
      </c>
      <c r="O1063" s="2" t="s">
        <v>2608</v>
      </c>
      <c r="P1063" s="2" t="s">
        <v>63</v>
      </c>
      <c r="Q1063" s="2" t="s">
        <v>63</v>
      </c>
      <c r="R1063" s="2" t="s">
        <v>62</v>
      </c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2" t="s">
        <v>52</v>
      </c>
      <c r="AW1063" s="2" t="s">
        <v>2609</v>
      </c>
      <c r="AX1063" s="2" t="s">
        <v>62</v>
      </c>
      <c r="AY1063" s="2" t="s">
        <v>52</v>
      </c>
    </row>
    <row r="1064" spans="1:51" ht="30" customHeight="1">
      <c r="A1064" s="8" t="s">
        <v>995</v>
      </c>
      <c r="B1064" s="8" t="s">
        <v>52</v>
      </c>
      <c r="C1064" s="8" t="s">
        <v>52</v>
      </c>
      <c r="D1064" s="9"/>
      <c r="E1064" s="12"/>
      <c r="F1064" s="13">
        <f>TRUNC(SUMIF(N1060:N1063, N1059, F1060:F1063),0)</f>
        <v>1765</v>
      </c>
      <c r="G1064" s="12"/>
      <c r="H1064" s="13">
        <f>TRUNC(SUMIF(N1060:N1063, N1059, H1060:H1063),0)</f>
        <v>25683</v>
      </c>
      <c r="I1064" s="12"/>
      <c r="J1064" s="13">
        <f>TRUNC(SUMIF(N1060:N1063, N1059, J1060:J1063),0)</f>
        <v>546</v>
      </c>
      <c r="K1064" s="12"/>
      <c r="L1064" s="13">
        <f>F1064+H1064+J1064</f>
        <v>27994</v>
      </c>
      <c r="M1064" s="8" t="s">
        <v>52</v>
      </c>
      <c r="N1064" s="2" t="s">
        <v>118</v>
      </c>
      <c r="O1064" s="2" t="s">
        <v>118</v>
      </c>
      <c r="P1064" s="2" t="s">
        <v>52</v>
      </c>
      <c r="Q1064" s="2" t="s">
        <v>52</v>
      </c>
      <c r="R1064" s="2" t="s">
        <v>52</v>
      </c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2" t="s">
        <v>52</v>
      </c>
      <c r="AW1064" s="2" t="s">
        <v>52</v>
      </c>
      <c r="AX1064" s="2" t="s">
        <v>52</v>
      </c>
      <c r="AY1064" s="2" t="s">
        <v>52</v>
      </c>
    </row>
    <row r="1065" spans="1:51" ht="30" customHeight="1">
      <c r="A1065" s="9"/>
      <c r="B1065" s="9"/>
      <c r="C1065" s="9"/>
      <c r="D1065" s="9"/>
      <c r="E1065" s="12"/>
      <c r="F1065" s="13"/>
      <c r="G1065" s="12"/>
      <c r="H1065" s="13"/>
      <c r="I1065" s="12"/>
      <c r="J1065" s="13"/>
      <c r="K1065" s="12"/>
      <c r="L1065" s="13"/>
      <c r="M1065" s="9"/>
    </row>
    <row r="1066" spans="1:51" ht="30" customHeight="1">
      <c r="A1066" s="32" t="s">
        <v>2610</v>
      </c>
      <c r="B1066" s="32"/>
      <c r="C1066" s="32"/>
      <c r="D1066" s="32"/>
      <c r="E1066" s="33"/>
      <c r="F1066" s="34"/>
      <c r="G1066" s="33"/>
      <c r="H1066" s="34"/>
      <c r="I1066" s="33"/>
      <c r="J1066" s="34"/>
      <c r="K1066" s="33"/>
      <c r="L1066" s="34"/>
      <c r="M1066" s="32"/>
      <c r="N1066" s="1" t="s">
        <v>1165</v>
      </c>
    </row>
    <row r="1067" spans="1:51" ht="30" customHeight="1">
      <c r="A1067" s="8" t="s">
        <v>1162</v>
      </c>
      <c r="B1067" s="8" t="s">
        <v>1163</v>
      </c>
      <c r="C1067" s="8" t="s">
        <v>82</v>
      </c>
      <c r="D1067" s="9">
        <v>0.20849999999999999</v>
      </c>
      <c r="E1067" s="12">
        <f>단가대비표!O5</f>
        <v>0</v>
      </c>
      <c r="F1067" s="13">
        <f>TRUNC(E1067*D1067,1)</f>
        <v>0</v>
      </c>
      <c r="G1067" s="12">
        <f>단가대비표!P5</f>
        <v>0</v>
      </c>
      <c r="H1067" s="13">
        <f>TRUNC(G1067*D1067,1)</f>
        <v>0</v>
      </c>
      <c r="I1067" s="12">
        <f>단가대비표!V5</f>
        <v>59780</v>
      </c>
      <c r="J1067" s="13">
        <f>TRUNC(I1067*D1067,1)</f>
        <v>12464.1</v>
      </c>
      <c r="K1067" s="12">
        <f t="shared" ref="K1067:L1070" si="176">TRUNC(E1067+G1067+I1067,1)</f>
        <v>59780</v>
      </c>
      <c r="L1067" s="13">
        <f t="shared" si="176"/>
        <v>12464.1</v>
      </c>
      <c r="M1067" s="8" t="s">
        <v>2520</v>
      </c>
      <c r="N1067" s="2" t="s">
        <v>1165</v>
      </c>
      <c r="O1067" s="2" t="s">
        <v>2612</v>
      </c>
      <c r="P1067" s="2" t="s">
        <v>63</v>
      </c>
      <c r="Q1067" s="2" t="s">
        <v>63</v>
      </c>
      <c r="R1067" s="2" t="s">
        <v>62</v>
      </c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2" t="s">
        <v>52</v>
      </c>
      <c r="AW1067" s="2" t="s">
        <v>2613</v>
      </c>
      <c r="AX1067" s="2" t="s">
        <v>52</v>
      </c>
      <c r="AY1067" s="2" t="s">
        <v>52</v>
      </c>
    </row>
    <row r="1068" spans="1:51" ht="30" customHeight="1">
      <c r="A1068" s="8" t="s">
        <v>2523</v>
      </c>
      <c r="B1068" s="8" t="s">
        <v>2524</v>
      </c>
      <c r="C1068" s="8" t="s">
        <v>1156</v>
      </c>
      <c r="D1068" s="9">
        <v>5</v>
      </c>
      <c r="E1068" s="12">
        <f>단가대비표!O43</f>
        <v>1290.9000000000001</v>
      </c>
      <c r="F1068" s="13">
        <f>TRUNC(E1068*D1068,1)</f>
        <v>6454.5</v>
      </c>
      <c r="G1068" s="12">
        <f>단가대비표!P43</f>
        <v>0</v>
      </c>
      <c r="H1068" s="13">
        <f>TRUNC(G1068*D1068,1)</f>
        <v>0</v>
      </c>
      <c r="I1068" s="12">
        <f>단가대비표!V43</f>
        <v>0</v>
      </c>
      <c r="J1068" s="13">
        <f>TRUNC(I1068*D1068,1)</f>
        <v>0</v>
      </c>
      <c r="K1068" s="12">
        <f t="shared" si="176"/>
        <v>1290.9000000000001</v>
      </c>
      <c r="L1068" s="13">
        <f t="shared" si="176"/>
        <v>6454.5</v>
      </c>
      <c r="M1068" s="8" t="s">
        <v>52</v>
      </c>
      <c r="N1068" s="2" t="s">
        <v>1165</v>
      </c>
      <c r="O1068" s="2" t="s">
        <v>2525</v>
      </c>
      <c r="P1068" s="2" t="s">
        <v>63</v>
      </c>
      <c r="Q1068" s="2" t="s">
        <v>63</v>
      </c>
      <c r="R1068" s="2" t="s">
        <v>62</v>
      </c>
      <c r="S1068" s="3"/>
      <c r="T1068" s="3"/>
      <c r="U1068" s="3"/>
      <c r="V1068" s="3">
        <v>1</v>
      </c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2" t="s">
        <v>52</v>
      </c>
      <c r="AW1068" s="2" t="s">
        <v>2614</v>
      </c>
      <c r="AX1068" s="2" t="s">
        <v>52</v>
      </c>
      <c r="AY1068" s="2" t="s">
        <v>52</v>
      </c>
    </row>
    <row r="1069" spans="1:51" ht="30" customHeight="1">
      <c r="A1069" s="8" t="s">
        <v>1115</v>
      </c>
      <c r="B1069" s="8" t="s">
        <v>2615</v>
      </c>
      <c r="C1069" s="8" t="s">
        <v>929</v>
      </c>
      <c r="D1069" s="9">
        <v>1</v>
      </c>
      <c r="E1069" s="12">
        <f>TRUNC(SUMIF(V1067:V1070, RIGHTB(O1069, 1), F1067:F1070)*U1069, 2)</f>
        <v>1355.44</v>
      </c>
      <c r="F1069" s="13">
        <f>TRUNC(E1069*D1069,1)</f>
        <v>1355.4</v>
      </c>
      <c r="G1069" s="12">
        <v>0</v>
      </c>
      <c r="H1069" s="13">
        <f>TRUNC(G1069*D1069,1)</f>
        <v>0</v>
      </c>
      <c r="I1069" s="12">
        <v>0</v>
      </c>
      <c r="J1069" s="13">
        <f>TRUNC(I1069*D1069,1)</f>
        <v>0</v>
      </c>
      <c r="K1069" s="12">
        <f t="shared" si="176"/>
        <v>1355.4</v>
      </c>
      <c r="L1069" s="13">
        <f t="shared" si="176"/>
        <v>1355.4</v>
      </c>
      <c r="M1069" s="8" t="s">
        <v>52</v>
      </c>
      <c r="N1069" s="2" t="s">
        <v>1165</v>
      </c>
      <c r="O1069" s="2" t="s">
        <v>930</v>
      </c>
      <c r="P1069" s="2" t="s">
        <v>63</v>
      </c>
      <c r="Q1069" s="2" t="s">
        <v>63</v>
      </c>
      <c r="R1069" s="2" t="s">
        <v>63</v>
      </c>
      <c r="S1069" s="3">
        <v>0</v>
      </c>
      <c r="T1069" s="3">
        <v>0</v>
      </c>
      <c r="U1069" s="3">
        <v>0.21</v>
      </c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2" t="s">
        <v>52</v>
      </c>
      <c r="AW1069" s="2" t="s">
        <v>2616</v>
      </c>
      <c r="AX1069" s="2" t="s">
        <v>52</v>
      </c>
      <c r="AY1069" s="2" t="s">
        <v>52</v>
      </c>
    </row>
    <row r="1070" spans="1:51" ht="30" customHeight="1">
      <c r="A1070" s="8" t="s">
        <v>2529</v>
      </c>
      <c r="B1070" s="8" t="s">
        <v>1096</v>
      </c>
      <c r="C1070" s="8" t="s">
        <v>1097</v>
      </c>
      <c r="D1070" s="9">
        <v>1</v>
      </c>
      <c r="E1070" s="12">
        <f>TRUNC(단가대비표!O301*1/8*16/12*25/20, 1)</f>
        <v>0</v>
      </c>
      <c r="F1070" s="13">
        <f>TRUNC(E1070*D1070,1)</f>
        <v>0</v>
      </c>
      <c r="G1070" s="12">
        <f>TRUNC(단가대비표!P301*1/8*16/12*25/20, 1)</f>
        <v>38972.699999999997</v>
      </c>
      <c r="H1070" s="13">
        <f>TRUNC(G1070*D1070,1)</f>
        <v>38972.699999999997</v>
      </c>
      <c r="I1070" s="12">
        <f>TRUNC(단가대비표!V301*1/8*16/12*25/20, 1)</f>
        <v>0</v>
      </c>
      <c r="J1070" s="13">
        <f>TRUNC(I1070*D1070,1)</f>
        <v>0</v>
      </c>
      <c r="K1070" s="12">
        <f t="shared" si="176"/>
        <v>38972.699999999997</v>
      </c>
      <c r="L1070" s="13">
        <f t="shared" si="176"/>
        <v>38972.699999999997</v>
      </c>
      <c r="M1070" s="8" t="s">
        <v>52</v>
      </c>
      <c r="N1070" s="2" t="s">
        <v>1165</v>
      </c>
      <c r="O1070" s="2" t="s">
        <v>2530</v>
      </c>
      <c r="P1070" s="2" t="s">
        <v>63</v>
      </c>
      <c r="Q1070" s="2" t="s">
        <v>63</v>
      </c>
      <c r="R1070" s="2" t="s">
        <v>62</v>
      </c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2" t="s">
        <v>52</v>
      </c>
      <c r="AW1070" s="2" t="s">
        <v>2617</v>
      </c>
      <c r="AX1070" s="2" t="s">
        <v>62</v>
      </c>
      <c r="AY1070" s="2" t="s">
        <v>52</v>
      </c>
    </row>
    <row r="1071" spans="1:51" ht="30" customHeight="1">
      <c r="A1071" s="8" t="s">
        <v>995</v>
      </c>
      <c r="B1071" s="8" t="s">
        <v>52</v>
      </c>
      <c r="C1071" s="8" t="s">
        <v>52</v>
      </c>
      <c r="D1071" s="9"/>
      <c r="E1071" s="12"/>
      <c r="F1071" s="13">
        <f>TRUNC(SUMIF(N1067:N1070, N1066, F1067:F1070),0)</f>
        <v>7809</v>
      </c>
      <c r="G1071" s="12"/>
      <c r="H1071" s="13">
        <f>TRUNC(SUMIF(N1067:N1070, N1066, H1067:H1070),0)</f>
        <v>38972</v>
      </c>
      <c r="I1071" s="12"/>
      <c r="J1071" s="13">
        <f>TRUNC(SUMIF(N1067:N1070, N1066, J1067:J1070),0)</f>
        <v>12464</v>
      </c>
      <c r="K1071" s="12"/>
      <c r="L1071" s="13">
        <f>F1071+H1071+J1071</f>
        <v>59245</v>
      </c>
      <c r="M1071" s="8" t="s">
        <v>52</v>
      </c>
      <c r="N1071" s="2" t="s">
        <v>118</v>
      </c>
      <c r="O1071" s="2" t="s">
        <v>118</v>
      </c>
      <c r="P1071" s="2" t="s">
        <v>52</v>
      </c>
      <c r="Q1071" s="2" t="s">
        <v>52</v>
      </c>
      <c r="R1071" s="2" t="s">
        <v>52</v>
      </c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2" t="s">
        <v>52</v>
      </c>
      <c r="AW1071" s="2" t="s">
        <v>52</v>
      </c>
      <c r="AX1071" s="2" t="s">
        <v>52</v>
      </c>
      <c r="AY1071" s="2" t="s">
        <v>52</v>
      </c>
    </row>
    <row r="1072" spans="1:51" ht="30" customHeight="1">
      <c r="A1072" s="9"/>
      <c r="B1072" s="9"/>
      <c r="C1072" s="9"/>
      <c r="D1072" s="9"/>
      <c r="E1072" s="12"/>
      <c r="F1072" s="13"/>
      <c r="G1072" s="12"/>
      <c r="H1072" s="13"/>
      <c r="I1072" s="12"/>
      <c r="J1072" s="13"/>
      <c r="K1072" s="12"/>
      <c r="L1072" s="13"/>
      <c r="M1072" s="9"/>
    </row>
    <row r="1073" spans="1:51" ht="30" customHeight="1">
      <c r="A1073" s="32" t="s">
        <v>2618</v>
      </c>
      <c r="B1073" s="32"/>
      <c r="C1073" s="32"/>
      <c r="D1073" s="32"/>
      <c r="E1073" s="33"/>
      <c r="F1073" s="34"/>
      <c r="G1073" s="33"/>
      <c r="H1073" s="34"/>
      <c r="I1073" s="33"/>
      <c r="J1073" s="34"/>
      <c r="K1073" s="33"/>
      <c r="L1073" s="34"/>
      <c r="M1073" s="32"/>
      <c r="N1073" s="1" t="s">
        <v>1169</v>
      </c>
    </row>
    <row r="1074" spans="1:51" ht="30" customHeight="1">
      <c r="A1074" s="8" t="s">
        <v>1167</v>
      </c>
      <c r="B1074" s="8" t="s">
        <v>1168</v>
      </c>
      <c r="C1074" s="8" t="s">
        <v>82</v>
      </c>
      <c r="D1074" s="9">
        <v>0.28249999999999997</v>
      </c>
      <c r="E1074" s="12">
        <f>단가대비표!O11</f>
        <v>0</v>
      </c>
      <c r="F1074" s="13">
        <f>TRUNC(E1074*D1074,1)</f>
        <v>0</v>
      </c>
      <c r="G1074" s="12">
        <f>단가대비표!P11</f>
        <v>0</v>
      </c>
      <c r="H1074" s="13">
        <f>TRUNC(G1074*D1074,1)</f>
        <v>0</v>
      </c>
      <c r="I1074" s="12">
        <f>단가대비표!V11</f>
        <v>5838</v>
      </c>
      <c r="J1074" s="13">
        <f>TRUNC(I1074*D1074,1)</f>
        <v>1649.2</v>
      </c>
      <c r="K1074" s="12">
        <f t="shared" ref="K1074:L1077" si="177">TRUNC(E1074+G1074+I1074,1)</f>
        <v>5838</v>
      </c>
      <c r="L1074" s="13">
        <f t="shared" si="177"/>
        <v>1649.2</v>
      </c>
      <c r="M1074" s="8" t="s">
        <v>2520</v>
      </c>
      <c r="N1074" s="2" t="s">
        <v>1169</v>
      </c>
      <c r="O1074" s="2" t="s">
        <v>2620</v>
      </c>
      <c r="P1074" s="2" t="s">
        <v>63</v>
      </c>
      <c r="Q1074" s="2" t="s">
        <v>63</v>
      </c>
      <c r="R1074" s="2" t="s">
        <v>62</v>
      </c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2" t="s">
        <v>52</v>
      </c>
      <c r="AW1074" s="2" t="s">
        <v>2621</v>
      </c>
      <c r="AX1074" s="2" t="s">
        <v>52</v>
      </c>
      <c r="AY1074" s="2" t="s">
        <v>52</v>
      </c>
    </row>
    <row r="1075" spans="1:51" ht="30" customHeight="1">
      <c r="A1075" s="8" t="s">
        <v>2523</v>
      </c>
      <c r="B1075" s="8" t="s">
        <v>2524</v>
      </c>
      <c r="C1075" s="8" t="s">
        <v>1156</v>
      </c>
      <c r="D1075" s="9">
        <v>2.2000000000000002</v>
      </c>
      <c r="E1075" s="12">
        <f>단가대비표!O43</f>
        <v>1290.9000000000001</v>
      </c>
      <c r="F1075" s="13">
        <f>TRUNC(E1075*D1075,1)</f>
        <v>2839.9</v>
      </c>
      <c r="G1075" s="12">
        <f>단가대비표!P43</f>
        <v>0</v>
      </c>
      <c r="H1075" s="13">
        <f>TRUNC(G1075*D1075,1)</f>
        <v>0</v>
      </c>
      <c r="I1075" s="12">
        <f>단가대비표!V43</f>
        <v>0</v>
      </c>
      <c r="J1075" s="13">
        <f>TRUNC(I1075*D1075,1)</f>
        <v>0</v>
      </c>
      <c r="K1075" s="12">
        <f t="shared" si="177"/>
        <v>1290.9000000000001</v>
      </c>
      <c r="L1075" s="13">
        <f t="shared" si="177"/>
        <v>2839.9</v>
      </c>
      <c r="M1075" s="8" t="s">
        <v>52</v>
      </c>
      <c r="N1075" s="2" t="s">
        <v>1169</v>
      </c>
      <c r="O1075" s="2" t="s">
        <v>2525</v>
      </c>
      <c r="P1075" s="2" t="s">
        <v>63</v>
      </c>
      <c r="Q1075" s="2" t="s">
        <v>63</v>
      </c>
      <c r="R1075" s="2" t="s">
        <v>62</v>
      </c>
      <c r="S1075" s="3"/>
      <c r="T1075" s="3"/>
      <c r="U1075" s="3"/>
      <c r="V1075" s="3">
        <v>1</v>
      </c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2" t="s">
        <v>52</v>
      </c>
      <c r="AW1075" s="2" t="s">
        <v>2622</v>
      </c>
      <c r="AX1075" s="2" t="s">
        <v>52</v>
      </c>
      <c r="AY1075" s="2" t="s">
        <v>52</v>
      </c>
    </row>
    <row r="1076" spans="1:51" ht="30" customHeight="1">
      <c r="A1076" s="8" t="s">
        <v>1115</v>
      </c>
      <c r="B1076" s="8" t="s">
        <v>2623</v>
      </c>
      <c r="C1076" s="8" t="s">
        <v>929</v>
      </c>
      <c r="D1076" s="9">
        <v>1</v>
      </c>
      <c r="E1076" s="12">
        <f>TRUNC(SUMIF(V1074:V1077, RIGHTB(O1076, 1), F1074:F1077)*U1076, 2)</f>
        <v>369.18</v>
      </c>
      <c r="F1076" s="13">
        <f>TRUNC(E1076*D1076,1)</f>
        <v>369.1</v>
      </c>
      <c r="G1076" s="12">
        <v>0</v>
      </c>
      <c r="H1076" s="13">
        <f>TRUNC(G1076*D1076,1)</f>
        <v>0</v>
      </c>
      <c r="I1076" s="12">
        <v>0</v>
      </c>
      <c r="J1076" s="13">
        <f>TRUNC(I1076*D1076,1)</f>
        <v>0</v>
      </c>
      <c r="K1076" s="12">
        <f t="shared" si="177"/>
        <v>369.1</v>
      </c>
      <c r="L1076" s="13">
        <f t="shared" si="177"/>
        <v>369.1</v>
      </c>
      <c r="M1076" s="8" t="s">
        <v>52</v>
      </c>
      <c r="N1076" s="2" t="s">
        <v>1169</v>
      </c>
      <c r="O1076" s="2" t="s">
        <v>930</v>
      </c>
      <c r="P1076" s="2" t="s">
        <v>63</v>
      </c>
      <c r="Q1076" s="2" t="s">
        <v>63</v>
      </c>
      <c r="R1076" s="2" t="s">
        <v>63</v>
      </c>
      <c r="S1076" s="3">
        <v>0</v>
      </c>
      <c r="T1076" s="3">
        <v>0</v>
      </c>
      <c r="U1076" s="3">
        <v>0.13</v>
      </c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2" t="s">
        <v>52</v>
      </c>
      <c r="AW1076" s="2" t="s">
        <v>2624</v>
      </c>
      <c r="AX1076" s="2" t="s">
        <v>52</v>
      </c>
      <c r="AY1076" s="2" t="s">
        <v>52</v>
      </c>
    </row>
    <row r="1077" spans="1:51" ht="30" customHeight="1">
      <c r="A1077" s="8" t="s">
        <v>2529</v>
      </c>
      <c r="B1077" s="8" t="s">
        <v>1096</v>
      </c>
      <c r="C1077" s="8" t="s">
        <v>1097</v>
      </c>
      <c r="D1077" s="9">
        <v>1</v>
      </c>
      <c r="E1077" s="12">
        <f>TRUNC(단가대비표!O301*1/8*16/12*25/20, 1)</f>
        <v>0</v>
      </c>
      <c r="F1077" s="13">
        <f>TRUNC(E1077*D1077,1)</f>
        <v>0</v>
      </c>
      <c r="G1077" s="12">
        <f>TRUNC(단가대비표!P301*1/8*16/12*25/20, 1)</f>
        <v>38972.699999999997</v>
      </c>
      <c r="H1077" s="13">
        <f>TRUNC(G1077*D1077,1)</f>
        <v>38972.699999999997</v>
      </c>
      <c r="I1077" s="12">
        <f>TRUNC(단가대비표!V301*1/8*16/12*25/20, 1)</f>
        <v>0</v>
      </c>
      <c r="J1077" s="13">
        <f>TRUNC(I1077*D1077,1)</f>
        <v>0</v>
      </c>
      <c r="K1077" s="12">
        <f t="shared" si="177"/>
        <v>38972.699999999997</v>
      </c>
      <c r="L1077" s="13">
        <f t="shared" si="177"/>
        <v>38972.699999999997</v>
      </c>
      <c r="M1077" s="8" t="s">
        <v>52</v>
      </c>
      <c r="N1077" s="2" t="s">
        <v>1169</v>
      </c>
      <c r="O1077" s="2" t="s">
        <v>2530</v>
      </c>
      <c r="P1077" s="2" t="s">
        <v>63</v>
      </c>
      <c r="Q1077" s="2" t="s">
        <v>63</v>
      </c>
      <c r="R1077" s="2" t="s">
        <v>62</v>
      </c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2" t="s">
        <v>52</v>
      </c>
      <c r="AW1077" s="2" t="s">
        <v>2625</v>
      </c>
      <c r="AX1077" s="2" t="s">
        <v>62</v>
      </c>
      <c r="AY1077" s="2" t="s">
        <v>52</v>
      </c>
    </row>
    <row r="1078" spans="1:51" ht="30" customHeight="1">
      <c r="A1078" s="8" t="s">
        <v>995</v>
      </c>
      <c r="B1078" s="8" t="s">
        <v>52</v>
      </c>
      <c r="C1078" s="8" t="s">
        <v>52</v>
      </c>
      <c r="D1078" s="9"/>
      <c r="E1078" s="12"/>
      <c r="F1078" s="13">
        <f>TRUNC(SUMIF(N1074:N1077, N1073, F1074:F1077),0)</f>
        <v>3209</v>
      </c>
      <c r="G1078" s="12"/>
      <c r="H1078" s="13">
        <f>TRUNC(SUMIF(N1074:N1077, N1073, H1074:H1077),0)</f>
        <v>38972</v>
      </c>
      <c r="I1078" s="12"/>
      <c r="J1078" s="13">
        <f>TRUNC(SUMIF(N1074:N1077, N1073, J1074:J1077),0)</f>
        <v>1649</v>
      </c>
      <c r="K1078" s="12"/>
      <c r="L1078" s="13">
        <f>F1078+H1078+J1078</f>
        <v>43830</v>
      </c>
      <c r="M1078" s="8" t="s">
        <v>52</v>
      </c>
      <c r="N1078" s="2" t="s">
        <v>118</v>
      </c>
      <c r="O1078" s="2" t="s">
        <v>118</v>
      </c>
      <c r="P1078" s="2" t="s">
        <v>52</v>
      </c>
      <c r="Q1078" s="2" t="s">
        <v>52</v>
      </c>
      <c r="R1078" s="2" t="s">
        <v>52</v>
      </c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2" t="s">
        <v>52</v>
      </c>
      <c r="AW1078" s="2" t="s">
        <v>52</v>
      </c>
      <c r="AX1078" s="2" t="s">
        <v>52</v>
      </c>
      <c r="AY1078" s="2" t="s">
        <v>52</v>
      </c>
    </row>
    <row r="1079" spans="1:51" ht="30" customHeight="1">
      <c r="A1079" s="9"/>
      <c r="B1079" s="9"/>
      <c r="C1079" s="9"/>
      <c r="D1079" s="9"/>
      <c r="E1079" s="12"/>
      <c r="F1079" s="13"/>
      <c r="G1079" s="12"/>
      <c r="H1079" s="13"/>
      <c r="I1079" s="12"/>
      <c r="J1079" s="13"/>
      <c r="K1079" s="12"/>
      <c r="L1079" s="13"/>
      <c r="M1079" s="9"/>
    </row>
    <row r="1080" spans="1:51" ht="30" customHeight="1">
      <c r="A1080" s="32" t="s">
        <v>2626</v>
      </c>
      <c r="B1080" s="32"/>
      <c r="C1080" s="32"/>
      <c r="D1080" s="32"/>
      <c r="E1080" s="33"/>
      <c r="F1080" s="34"/>
      <c r="G1080" s="33"/>
      <c r="H1080" s="34"/>
      <c r="I1080" s="33"/>
      <c r="J1080" s="34"/>
      <c r="K1080" s="33"/>
      <c r="L1080" s="34"/>
      <c r="M1080" s="32"/>
      <c r="N1080" s="1" t="s">
        <v>2627</v>
      </c>
    </row>
    <row r="1081" spans="1:51" ht="30" customHeight="1">
      <c r="A1081" s="8" t="s">
        <v>2628</v>
      </c>
      <c r="B1081" s="8" t="s">
        <v>2629</v>
      </c>
      <c r="C1081" s="8" t="s">
        <v>82</v>
      </c>
      <c r="D1081" s="9">
        <v>0.26400000000000001</v>
      </c>
      <c r="E1081" s="12">
        <f>단가대비표!O17</f>
        <v>0</v>
      </c>
      <c r="F1081" s="13">
        <f>TRUNC(E1081*D1081,1)</f>
        <v>0</v>
      </c>
      <c r="G1081" s="12">
        <f>단가대비표!P17</f>
        <v>0</v>
      </c>
      <c r="H1081" s="13">
        <f>TRUNC(G1081*D1081,1)</f>
        <v>0</v>
      </c>
      <c r="I1081" s="12">
        <f>단가대비표!V17</f>
        <v>226346</v>
      </c>
      <c r="J1081" s="13">
        <f>TRUNC(I1081*D1081,1)</f>
        <v>59755.3</v>
      </c>
      <c r="K1081" s="12">
        <f t="shared" ref="K1081:L1084" si="178">TRUNC(E1081+G1081+I1081,1)</f>
        <v>226346</v>
      </c>
      <c r="L1081" s="13">
        <f t="shared" si="178"/>
        <v>59755.3</v>
      </c>
      <c r="M1081" s="8" t="s">
        <v>2520</v>
      </c>
      <c r="N1081" s="2" t="s">
        <v>2627</v>
      </c>
      <c r="O1081" s="2" t="s">
        <v>2631</v>
      </c>
      <c r="P1081" s="2" t="s">
        <v>63</v>
      </c>
      <c r="Q1081" s="2" t="s">
        <v>63</v>
      </c>
      <c r="R1081" s="2" t="s">
        <v>62</v>
      </c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2" t="s">
        <v>52</v>
      </c>
      <c r="AW1081" s="2" t="s">
        <v>2632</v>
      </c>
      <c r="AX1081" s="2" t="s">
        <v>52</v>
      </c>
      <c r="AY1081" s="2" t="s">
        <v>52</v>
      </c>
    </row>
    <row r="1082" spans="1:51" ht="30" customHeight="1">
      <c r="A1082" s="8" t="s">
        <v>2523</v>
      </c>
      <c r="B1082" s="8" t="s">
        <v>2524</v>
      </c>
      <c r="C1082" s="8" t="s">
        <v>1156</v>
      </c>
      <c r="D1082" s="9">
        <v>17.3</v>
      </c>
      <c r="E1082" s="12">
        <f>단가대비표!O43</f>
        <v>1290.9000000000001</v>
      </c>
      <c r="F1082" s="13">
        <f>TRUNC(E1082*D1082,1)</f>
        <v>22332.5</v>
      </c>
      <c r="G1082" s="12">
        <f>단가대비표!P43</f>
        <v>0</v>
      </c>
      <c r="H1082" s="13">
        <f>TRUNC(G1082*D1082,1)</f>
        <v>0</v>
      </c>
      <c r="I1082" s="12">
        <f>단가대비표!V43</f>
        <v>0</v>
      </c>
      <c r="J1082" s="13">
        <f>TRUNC(I1082*D1082,1)</f>
        <v>0</v>
      </c>
      <c r="K1082" s="12">
        <f t="shared" si="178"/>
        <v>1290.9000000000001</v>
      </c>
      <c r="L1082" s="13">
        <f t="shared" si="178"/>
        <v>22332.5</v>
      </c>
      <c r="M1082" s="8" t="s">
        <v>52</v>
      </c>
      <c r="N1082" s="2" t="s">
        <v>2627</v>
      </c>
      <c r="O1082" s="2" t="s">
        <v>2525</v>
      </c>
      <c r="P1082" s="2" t="s">
        <v>63</v>
      </c>
      <c r="Q1082" s="2" t="s">
        <v>63</v>
      </c>
      <c r="R1082" s="2" t="s">
        <v>62</v>
      </c>
      <c r="S1082" s="3"/>
      <c r="T1082" s="3"/>
      <c r="U1082" s="3"/>
      <c r="V1082" s="3">
        <v>1</v>
      </c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2" t="s">
        <v>52</v>
      </c>
      <c r="AW1082" s="2" t="s">
        <v>2633</v>
      </c>
      <c r="AX1082" s="2" t="s">
        <v>52</v>
      </c>
      <c r="AY1082" s="2" t="s">
        <v>52</v>
      </c>
    </row>
    <row r="1083" spans="1:51" ht="30" customHeight="1">
      <c r="A1083" s="8" t="s">
        <v>1115</v>
      </c>
      <c r="B1083" s="8" t="s">
        <v>2634</v>
      </c>
      <c r="C1083" s="8" t="s">
        <v>929</v>
      </c>
      <c r="D1083" s="9">
        <v>1</v>
      </c>
      <c r="E1083" s="12">
        <f>TRUNC(SUMIF(V1081:V1084, RIGHTB(O1083, 1), F1081:F1084)*U1083, 2)</f>
        <v>7816.37</v>
      </c>
      <c r="F1083" s="13">
        <f>TRUNC(E1083*D1083,1)</f>
        <v>7816.3</v>
      </c>
      <c r="G1083" s="12">
        <v>0</v>
      </c>
      <c r="H1083" s="13">
        <f>TRUNC(G1083*D1083,1)</f>
        <v>0</v>
      </c>
      <c r="I1083" s="12">
        <v>0</v>
      </c>
      <c r="J1083" s="13">
        <f>TRUNC(I1083*D1083,1)</f>
        <v>0</v>
      </c>
      <c r="K1083" s="12">
        <f t="shared" si="178"/>
        <v>7816.3</v>
      </c>
      <c r="L1083" s="13">
        <f t="shared" si="178"/>
        <v>7816.3</v>
      </c>
      <c r="M1083" s="8" t="s">
        <v>52</v>
      </c>
      <c r="N1083" s="2" t="s">
        <v>2627</v>
      </c>
      <c r="O1083" s="2" t="s">
        <v>930</v>
      </c>
      <c r="P1083" s="2" t="s">
        <v>63</v>
      </c>
      <c r="Q1083" s="2" t="s">
        <v>63</v>
      </c>
      <c r="R1083" s="2" t="s">
        <v>63</v>
      </c>
      <c r="S1083" s="3">
        <v>0</v>
      </c>
      <c r="T1083" s="3">
        <v>0</v>
      </c>
      <c r="U1083" s="3">
        <v>0.35</v>
      </c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2" t="s">
        <v>52</v>
      </c>
      <c r="AW1083" s="2" t="s">
        <v>2635</v>
      </c>
      <c r="AX1083" s="2" t="s">
        <v>52</v>
      </c>
      <c r="AY1083" s="2" t="s">
        <v>52</v>
      </c>
    </row>
    <row r="1084" spans="1:51" ht="30" customHeight="1">
      <c r="A1084" s="8" t="s">
        <v>2529</v>
      </c>
      <c r="B1084" s="8" t="s">
        <v>1096</v>
      </c>
      <c r="C1084" s="8" t="s">
        <v>1097</v>
      </c>
      <c r="D1084" s="9">
        <v>1</v>
      </c>
      <c r="E1084" s="12">
        <f>TRUNC(단가대비표!O301*1/8*16/12*25/20, 1)</f>
        <v>0</v>
      </c>
      <c r="F1084" s="13">
        <f>TRUNC(E1084*D1084,1)</f>
        <v>0</v>
      </c>
      <c r="G1084" s="12">
        <f>TRUNC(단가대비표!P301*1/8*16/12*25/20, 1)</f>
        <v>38972.699999999997</v>
      </c>
      <c r="H1084" s="13">
        <f>TRUNC(G1084*D1084,1)</f>
        <v>38972.699999999997</v>
      </c>
      <c r="I1084" s="12">
        <f>TRUNC(단가대비표!V301*1/8*16/12*25/20, 1)</f>
        <v>0</v>
      </c>
      <c r="J1084" s="13">
        <f>TRUNC(I1084*D1084,1)</f>
        <v>0</v>
      </c>
      <c r="K1084" s="12">
        <f t="shared" si="178"/>
        <v>38972.699999999997</v>
      </c>
      <c r="L1084" s="13">
        <f t="shared" si="178"/>
        <v>38972.699999999997</v>
      </c>
      <c r="M1084" s="8" t="s">
        <v>52</v>
      </c>
      <c r="N1084" s="2" t="s">
        <v>2627</v>
      </c>
      <c r="O1084" s="2" t="s">
        <v>2530</v>
      </c>
      <c r="P1084" s="2" t="s">
        <v>63</v>
      </c>
      <c r="Q1084" s="2" t="s">
        <v>63</v>
      </c>
      <c r="R1084" s="2" t="s">
        <v>62</v>
      </c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2" t="s">
        <v>52</v>
      </c>
      <c r="AW1084" s="2" t="s">
        <v>2636</v>
      </c>
      <c r="AX1084" s="2" t="s">
        <v>62</v>
      </c>
      <c r="AY1084" s="2" t="s">
        <v>52</v>
      </c>
    </row>
    <row r="1085" spans="1:51" ht="30" customHeight="1">
      <c r="A1085" s="8" t="s">
        <v>995</v>
      </c>
      <c r="B1085" s="8" t="s">
        <v>52</v>
      </c>
      <c r="C1085" s="8" t="s">
        <v>52</v>
      </c>
      <c r="D1085" s="9"/>
      <c r="E1085" s="12"/>
      <c r="F1085" s="13">
        <f>TRUNC(SUMIF(N1081:N1084, N1080, F1081:F1084),0)</f>
        <v>30148</v>
      </c>
      <c r="G1085" s="12"/>
      <c r="H1085" s="13">
        <f>TRUNC(SUMIF(N1081:N1084, N1080, H1081:H1084),0)</f>
        <v>38972</v>
      </c>
      <c r="I1085" s="12"/>
      <c r="J1085" s="13">
        <f>TRUNC(SUMIF(N1081:N1084, N1080, J1081:J1084),0)</f>
        <v>59755</v>
      </c>
      <c r="K1085" s="12"/>
      <c r="L1085" s="13">
        <f>F1085+H1085+J1085</f>
        <v>128875</v>
      </c>
      <c r="M1085" s="8" t="s">
        <v>52</v>
      </c>
      <c r="N1085" s="2" t="s">
        <v>118</v>
      </c>
      <c r="O1085" s="2" t="s">
        <v>118</v>
      </c>
      <c r="P1085" s="2" t="s">
        <v>52</v>
      </c>
      <c r="Q1085" s="2" t="s">
        <v>52</v>
      </c>
      <c r="R1085" s="2" t="s">
        <v>52</v>
      </c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2" t="s">
        <v>52</v>
      </c>
      <c r="AW1085" s="2" t="s">
        <v>52</v>
      </c>
      <c r="AX1085" s="2" t="s">
        <v>52</v>
      </c>
      <c r="AY1085" s="2" t="s">
        <v>52</v>
      </c>
    </row>
    <row r="1086" spans="1:51" ht="30" customHeight="1">
      <c r="A1086" s="9"/>
      <c r="B1086" s="9"/>
      <c r="C1086" s="9"/>
      <c r="D1086" s="9"/>
      <c r="E1086" s="12"/>
      <c r="F1086" s="13"/>
      <c r="G1086" s="12"/>
      <c r="H1086" s="13"/>
      <c r="I1086" s="12"/>
      <c r="J1086" s="13"/>
      <c r="K1086" s="12"/>
      <c r="L1086" s="13"/>
      <c r="M1086" s="9"/>
    </row>
    <row r="1087" spans="1:51" ht="30" customHeight="1">
      <c r="A1087" s="32" t="s">
        <v>2637</v>
      </c>
      <c r="B1087" s="32"/>
      <c r="C1087" s="32"/>
      <c r="D1087" s="32"/>
      <c r="E1087" s="33"/>
      <c r="F1087" s="34"/>
      <c r="G1087" s="33"/>
      <c r="H1087" s="34"/>
      <c r="I1087" s="33"/>
      <c r="J1087" s="34"/>
      <c r="K1087" s="33"/>
      <c r="L1087" s="34"/>
      <c r="M1087" s="32"/>
      <c r="N1087" s="1" t="s">
        <v>1195</v>
      </c>
    </row>
    <row r="1088" spans="1:51" ht="30" customHeight="1">
      <c r="A1088" s="8" t="s">
        <v>1193</v>
      </c>
      <c r="B1088" s="8" t="s">
        <v>2639</v>
      </c>
      <c r="C1088" s="8" t="s">
        <v>82</v>
      </c>
      <c r="D1088" s="9">
        <v>0.4667</v>
      </c>
      <c r="E1088" s="12">
        <f>단가대비표!O19</f>
        <v>0</v>
      </c>
      <c r="F1088" s="13">
        <f>TRUNC(E1088*D1088,1)</f>
        <v>0</v>
      </c>
      <c r="G1088" s="12">
        <f>단가대비표!P19</f>
        <v>0</v>
      </c>
      <c r="H1088" s="13">
        <f>TRUNC(G1088*D1088,1)</f>
        <v>0</v>
      </c>
      <c r="I1088" s="12">
        <f>단가대비표!V19</f>
        <v>19144</v>
      </c>
      <c r="J1088" s="13">
        <f>TRUNC(I1088*D1088,1)</f>
        <v>8934.5</v>
      </c>
      <c r="K1088" s="12">
        <f>TRUNC(E1088+G1088+I1088,1)</f>
        <v>19144</v>
      </c>
      <c r="L1088" s="13">
        <f>TRUNC(F1088+H1088+J1088,1)</f>
        <v>8934.5</v>
      </c>
      <c r="M1088" s="8" t="s">
        <v>2520</v>
      </c>
      <c r="N1088" s="2" t="s">
        <v>1195</v>
      </c>
      <c r="O1088" s="2" t="s">
        <v>2640</v>
      </c>
      <c r="P1088" s="2" t="s">
        <v>63</v>
      </c>
      <c r="Q1088" s="2" t="s">
        <v>63</v>
      </c>
      <c r="R1088" s="2" t="s">
        <v>62</v>
      </c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2" t="s">
        <v>52</v>
      </c>
      <c r="AW1088" s="2" t="s">
        <v>2641</v>
      </c>
      <c r="AX1088" s="2" t="s">
        <v>52</v>
      </c>
      <c r="AY1088" s="2" t="s">
        <v>52</v>
      </c>
    </row>
    <row r="1089" spans="1:51" ht="30" customHeight="1">
      <c r="A1089" s="8" t="s">
        <v>1209</v>
      </c>
      <c r="B1089" s="8" t="s">
        <v>1210</v>
      </c>
      <c r="C1089" s="8" t="s">
        <v>1211</v>
      </c>
      <c r="D1089" s="9">
        <v>7.46</v>
      </c>
      <c r="E1089" s="12">
        <f>단가대비표!O277</f>
        <v>0</v>
      </c>
      <c r="F1089" s="13">
        <f>TRUNC(E1089*D1089,1)</f>
        <v>0</v>
      </c>
      <c r="G1089" s="12">
        <f>단가대비표!P277</f>
        <v>0</v>
      </c>
      <c r="H1089" s="13">
        <f>TRUNC(G1089*D1089,1)</f>
        <v>0</v>
      </c>
      <c r="I1089" s="12">
        <f>단가대비표!V277</f>
        <v>87</v>
      </c>
      <c r="J1089" s="13">
        <f>TRUNC(I1089*D1089,1)</f>
        <v>649</v>
      </c>
      <c r="K1089" s="12">
        <f>TRUNC(E1089+G1089+I1089,1)</f>
        <v>87</v>
      </c>
      <c r="L1089" s="13">
        <f>TRUNC(F1089+H1089+J1089,1)</f>
        <v>649</v>
      </c>
      <c r="M1089" s="8" t="s">
        <v>52</v>
      </c>
      <c r="N1089" s="2" t="s">
        <v>1195</v>
      </c>
      <c r="O1089" s="2" t="s">
        <v>1212</v>
      </c>
      <c r="P1089" s="2" t="s">
        <v>63</v>
      </c>
      <c r="Q1089" s="2" t="s">
        <v>63</v>
      </c>
      <c r="R1089" s="2" t="s">
        <v>62</v>
      </c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2" t="s">
        <v>52</v>
      </c>
      <c r="AW1089" s="2" t="s">
        <v>2642</v>
      </c>
      <c r="AX1089" s="2" t="s">
        <v>52</v>
      </c>
      <c r="AY1089" s="2" t="s">
        <v>52</v>
      </c>
    </row>
    <row r="1090" spans="1:51" ht="30" customHeight="1">
      <c r="A1090" s="8" t="s">
        <v>995</v>
      </c>
      <c r="B1090" s="8" t="s">
        <v>52</v>
      </c>
      <c r="C1090" s="8" t="s">
        <v>52</v>
      </c>
      <c r="D1090" s="9"/>
      <c r="E1090" s="12"/>
      <c r="F1090" s="13">
        <f>TRUNC(SUMIF(N1088:N1089, N1087, F1088:F1089),0)</f>
        <v>0</v>
      </c>
      <c r="G1090" s="12"/>
      <c r="H1090" s="13">
        <f>TRUNC(SUMIF(N1088:N1089, N1087, H1088:H1089),0)</f>
        <v>0</v>
      </c>
      <c r="I1090" s="12"/>
      <c r="J1090" s="13">
        <f>TRUNC(SUMIF(N1088:N1089, N1087, J1088:J1089),0)</f>
        <v>9583</v>
      </c>
      <c r="K1090" s="12"/>
      <c r="L1090" s="13">
        <f>F1090+H1090+J1090</f>
        <v>9583</v>
      </c>
      <c r="M1090" s="8" t="s">
        <v>52</v>
      </c>
      <c r="N1090" s="2" t="s">
        <v>118</v>
      </c>
      <c r="O1090" s="2" t="s">
        <v>118</v>
      </c>
      <c r="P1090" s="2" t="s">
        <v>52</v>
      </c>
      <c r="Q1090" s="2" t="s">
        <v>52</v>
      </c>
      <c r="R1090" s="2" t="s">
        <v>52</v>
      </c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2" t="s">
        <v>52</v>
      </c>
      <c r="AW1090" s="2" t="s">
        <v>52</v>
      </c>
      <c r="AX1090" s="2" t="s">
        <v>52</v>
      </c>
      <c r="AY1090" s="2" t="s">
        <v>52</v>
      </c>
    </row>
    <row r="1091" spans="1:51" ht="30" customHeight="1">
      <c r="A1091" s="9"/>
      <c r="B1091" s="9"/>
      <c r="C1091" s="9"/>
      <c r="D1091" s="9"/>
      <c r="E1091" s="12"/>
      <c r="F1091" s="13"/>
      <c r="G1091" s="12"/>
      <c r="H1091" s="13"/>
      <c r="I1091" s="12"/>
      <c r="J1091" s="13"/>
      <c r="K1091" s="12"/>
      <c r="L1091" s="13"/>
      <c r="M1091" s="9"/>
    </row>
    <row r="1092" spans="1:51" ht="30" customHeight="1">
      <c r="A1092" s="32" t="s">
        <v>2643</v>
      </c>
      <c r="B1092" s="32"/>
      <c r="C1092" s="32"/>
      <c r="D1092" s="32"/>
      <c r="E1092" s="33"/>
      <c r="F1092" s="34"/>
      <c r="G1092" s="33"/>
      <c r="H1092" s="34"/>
      <c r="I1092" s="33"/>
      <c r="J1092" s="34"/>
      <c r="K1092" s="33"/>
      <c r="L1092" s="34"/>
      <c r="M1092" s="32"/>
      <c r="N1092" s="1" t="s">
        <v>1199</v>
      </c>
    </row>
    <row r="1093" spans="1:51" ht="30" customHeight="1">
      <c r="A1093" s="8" t="s">
        <v>1197</v>
      </c>
      <c r="B1093" s="8" t="s">
        <v>1198</v>
      </c>
      <c r="C1093" s="8" t="s">
        <v>82</v>
      </c>
      <c r="D1093" s="9">
        <v>0.37080000000000002</v>
      </c>
      <c r="E1093" s="12">
        <f>단가대비표!O20</f>
        <v>0</v>
      </c>
      <c r="F1093" s="13">
        <f>TRUNC(E1093*D1093,1)</f>
        <v>0</v>
      </c>
      <c r="G1093" s="12">
        <f>단가대비표!P20</f>
        <v>0</v>
      </c>
      <c r="H1093" s="13">
        <f>TRUNC(G1093*D1093,1)</f>
        <v>0</v>
      </c>
      <c r="I1093" s="12">
        <f>단가대비표!V20</f>
        <v>4919</v>
      </c>
      <c r="J1093" s="13">
        <f>TRUNC(I1093*D1093,1)</f>
        <v>1823.9</v>
      </c>
      <c r="K1093" s="12">
        <f t="shared" ref="K1093:L1096" si="179">TRUNC(E1093+G1093+I1093,1)</f>
        <v>4919</v>
      </c>
      <c r="L1093" s="13">
        <f t="shared" si="179"/>
        <v>1823.9</v>
      </c>
      <c r="M1093" s="8" t="s">
        <v>2520</v>
      </c>
      <c r="N1093" s="2" t="s">
        <v>1199</v>
      </c>
      <c r="O1093" s="2" t="s">
        <v>2645</v>
      </c>
      <c r="P1093" s="2" t="s">
        <v>63</v>
      </c>
      <c r="Q1093" s="2" t="s">
        <v>63</v>
      </c>
      <c r="R1093" s="2" t="s">
        <v>62</v>
      </c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2" t="s">
        <v>52</v>
      </c>
      <c r="AW1093" s="2" t="s">
        <v>2646</v>
      </c>
      <c r="AX1093" s="2" t="s">
        <v>52</v>
      </c>
      <c r="AY1093" s="2" t="s">
        <v>52</v>
      </c>
    </row>
    <row r="1094" spans="1:51" ht="30" customHeight="1">
      <c r="A1094" s="8" t="s">
        <v>1209</v>
      </c>
      <c r="B1094" s="8" t="s">
        <v>1210</v>
      </c>
      <c r="C1094" s="8" t="s">
        <v>1211</v>
      </c>
      <c r="D1094" s="9">
        <v>1.87</v>
      </c>
      <c r="E1094" s="12">
        <f>단가대비표!O277</f>
        <v>0</v>
      </c>
      <c r="F1094" s="13">
        <f>TRUNC(E1094*D1094,1)</f>
        <v>0</v>
      </c>
      <c r="G1094" s="12">
        <f>단가대비표!P277</f>
        <v>0</v>
      </c>
      <c r="H1094" s="13">
        <f>TRUNC(G1094*D1094,1)</f>
        <v>0</v>
      </c>
      <c r="I1094" s="12">
        <f>단가대비표!V277</f>
        <v>87</v>
      </c>
      <c r="J1094" s="13">
        <f>TRUNC(I1094*D1094,1)</f>
        <v>162.6</v>
      </c>
      <c r="K1094" s="12">
        <f t="shared" si="179"/>
        <v>87</v>
      </c>
      <c r="L1094" s="13">
        <f t="shared" si="179"/>
        <v>162.6</v>
      </c>
      <c r="M1094" s="8" t="s">
        <v>52</v>
      </c>
      <c r="N1094" s="2" t="s">
        <v>1199</v>
      </c>
      <c r="O1094" s="2" t="s">
        <v>1212</v>
      </c>
      <c r="P1094" s="2" t="s">
        <v>63</v>
      </c>
      <c r="Q1094" s="2" t="s">
        <v>63</v>
      </c>
      <c r="R1094" s="2" t="s">
        <v>62</v>
      </c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2" t="s">
        <v>52</v>
      </c>
      <c r="AW1094" s="2" t="s">
        <v>2647</v>
      </c>
      <c r="AX1094" s="2" t="s">
        <v>52</v>
      </c>
      <c r="AY1094" s="2" t="s">
        <v>52</v>
      </c>
    </row>
    <row r="1095" spans="1:51" ht="30" customHeight="1">
      <c r="A1095" s="8" t="s">
        <v>2601</v>
      </c>
      <c r="B1095" s="8" t="s">
        <v>2602</v>
      </c>
      <c r="C1095" s="8" t="s">
        <v>1156</v>
      </c>
      <c r="D1095" s="9">
        <v>1.3</v>
      </c>
      <c r="E1095" s="12">
        <f>단가대비표!O44</f>
        <v>1470.9</v>
      </c>
      <c r="F1095" s="13">
        <f>TRUNC(E1095*D1095,1)</f>
        <v>1912.1</v>
      </c>
      <c r="G1095" s="12">
        <f>단가대비표!P44</f>
        <v>0</v>
      </c>
      <c r="H1095" s="13">
        <f>TRUNC(G1095*D1095,1)</f>
        <v>0</v>
      </c>
      <c r="I1095" s="12">
        <f>단가대비표!V44</f>
        <v>0</v>
      </c>
      <c r="J1095" s="13">
        <f>TRUNC(I1095*D1095,1)</f>
        <v>0</v>
      </c>
      <c r="K1095" s="12">
        <f t="shared" si="179"/>
        <v>1470.9</v>
      </c>
      <c r="L1095" s="13">
        <f t="shared" si="179"/>
        <v>1912.1</v>
      </c>
      <c r="M1095" s="8" t="s">
        <v>52</v>
      </c>
      <c r="N1095" s="2" t="s">
        <v>1199</v>
      </c>
      <c r="O1095" s="2" t="s">
        <v>2603</v>
      </c>
      <c r="P1095" s="2" t="s">
        <v>63</v>
      </c>
      <c r="Q1095" s="2" t="s">
        <v>63</v>
      </c>
      <c r="R1095" s="2" t="s">
        <v>62</v>
      </c>
      <c r="S1095" s="3"/>
      <c r="T1095" s="3"/>
      <c r="U1095" s="3"/>
      <c r="V1095" s="3">
        <v>1</v>
      </c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2" t="s">
        <v>52</v>
      </c>
      <c r="AW1095" s="2" t="s">
        <v>2648</v>
      </c>
      <c r="AX1095" s="2" t="s">
        <v>52</v>
      </c>
      <c r="AY1095" s="2" t="s">
        <v>52</v>
      </c>
    </row>
    <row r="1096" spans="1:51" ht="30" customHeight="1">
      <c r="A1096" s="8" t="s">
        <v>1115</v>
      </c>
      <c r="B1096" s="8" t="s">
        <v>2649</v>
      </c>
      <c r="C1096" s="8" t="s">
        <v>929</v>
      </c>
      <c r="D1096" s="9">
        <v>1</v>
      </c>
      <c r="E1096" s="12">
        <f>TRUNC(SUMIF(V1093:V1096, RIGHTB(O1096, 1), F1093:F1096)*U1096, 2)</f>
        <v>38.24</v>
      </c>
      <c r="F1096" s="13">
        <f>TRUNC(E1096*D1096,1)</f>
        <v>38.200000000000003</v>
      </c>
      <c r="G1096" s="12">
        <v>0</v>
      </c>
      <c r="H1096" s="13">
        <f>TRUNC(G1096*D1096,1)</f>
        <v>0</v>
      </c>
      <c r="I1096" s="12">
        <v>0</v>
      </c>
      <c r="J1096" s="13">
        <f>TRUNC(I1096*D1096,1)</f>
        <v>0</v>
      </c>
      <c r="K1096" s="12">
        <f t="shared" si="179"/>
        <v>38.200000000000003</v>
      </c>
      <c r="L1096" s="13">
        <f t="shared" si="179"/>
        <v>38.200000000000003</v>
      </c>
      <c r="M1096" s="8" t="s">
        <v>52</v>
      </c>
      <c r="N1096" s="2" t="s">
        <v>1199</v>
      </c>
      <c r="O1096" s="2" t="s">
        <v>930</v>
      </c>
      <c r="P1096" s="2" t="s">
        <v>63</v>
      </c>
      <c r="Q1096" s="2" t="s">
        <v>63</v>
      </c>
      <c r="R1096" s="2" t="s">
        <v>63</v>
      </c>
      <c r="S1096" s="3">
        <v>0</v>
      </c>
      <c r="T1096" s="3">
        <v>0</v>
      </c>
      <c r="U1096" s="3">
        <v>0.02</v>
      </c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2" t="s">
        <v>52</v>
      </c>
      <c r="AW1096" s="2" t="s">
        <v>2650</v>
      </c>
      <c r="AX1096" s="2" t="s">
        <v>52</v>
      </c>
      <c r="AY1096" s="2" t="s">
        <v>52</v>
      </c>
    </row>
    <row r="1097" spans="1:51" ht="30" customHeight="1">
      <c r="A1097" s="8" t="s">
        <v>995</v>
      </c>
      <c r="B1097" s="8" t="s">
        <v>52</v>
      </c>
      <c r="C1097" s="8" t="s">
        <v>52</v>
      </c>
      <c r="D1097" s="9"/>
      <c r="E1097" s="12"/>
      <c r="F1097" s="13">
        <f>TRUNC(SUMIF(N1093:N1096, N1092, F1093:F1096),0)</f>
        <v>1950</v>
      </c>
      <c r="G1097" s="12"/>
      <c r="H1097" s="13">
        <f>TRUNC(SUMIF(N1093:N1096, N1092, H1093:H1096),0)</f>
        <v>0</v>
      </c>
      <c r="I1097" s="12"/>
      <c r="J1097" s="13">
        <f>TRUNC(SUMIF(N1093:N1096, N1092, J1093:J1096),0)</f>
        <v>1986</v>
      </c>
      <c r="K1097" s="12"/>
      <c r="L1097" s="13">
        <f>F1097+H1097+J1097</f>
        <v>3936</v>
      </c>
      <c r="M1097" s="8" t="s">
        <v>52</v>
      </c>
      <c r="N1097" s="2" t="s">
        <v>118</v>
      </c>
      <c r="O1097" s="2" t="s">
        <v>118</v>
      </c>
      <c r="P1097" s="2" t="s">
        <v>52</v>
      </c>
      <c r="Q1097" s="2" t="s">
        <v>52</v>
      </c>
      <c r="R1097" s="2" t="s">
        <v>52</v>
      </c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2" t="s">
        <v>52</v>
      </c>
      <c r="AW1097" s="2" t="s">
        <v>52</v>
      </c>
      <c r="AX1097" s="2" t="s">
        <v>52</v>
      </c>
      <c r="AY1097" s="2" t="s">
        <v>52</v>
      </c>
    </row>
    <row r="1098" spans="1:51" ht="30" customHeight="1">
      <c r="A1098" s="9"/>
      <c r="B1098" s="9"/>
      <c r="C1098" s="9"/>
      <c r="D1098" s="9"/>
      <c r="E1098" s="12"/>
      <c r="F1098" s="13"/>
      <c r="G1098" s="12"/>
      <c r="H1098" s="13"/>
      <c r="I1098" s="12"/>
      <c r="J1098" s="13"/>
      <c r="K1098" s="12"/>
      <c r="L1098" s="13"/>
      <c r="M1098" s="9"/>
    </row>
    <row r="1099" spans="1:51" ht="30" customHeight="1">
      <c r="A1099" s="32" t="s">
        <v>2651</v>
      </c>
      <c r="B1099" s="32"/>
      <c r="C1099" s="32"/>
      <c r="D1099" s="32"/>
      <c r="E1099" s="33"/>
      <c r="F1099" s="34"/>
      <c r="G1099" s="33"/>
      <c r="H1099" s="34"/>
      <c r="I1099" s="33"/>
      <c r="J1099" s="34"/>
      <c r="K1099" s="33"/>
      <c r="L1099" s="34"/>
      <c r="M1099" s="32"/>
      <c r="N1099" s="1" t="s">
        <v>1203</v>
      </c>
    </row>
    <row r="1100" spans="1:51" ht="30" customHeight="1">
      <c r="A1100" s="8" t="s">
        <v>1201</v>
      </c>
      <c r="B1100" s="8" t="s">
        <v>2653</v>
      </c>
      <c r="C1100" s="8" t="s">
        <v>82</v>
      </c>
      <c r="D1100" s="9">
        <v>0.33750000000000002</v>
      </c>
      <c r="E1100" s="12">
        <f>단가대비표!O21</f>
        <v>0</v>
      </c>
      <c r="F1100" s="13">
        <f>TRUNC(E1100*D1100,1)</f>
        <v>0</v>
      </c>
      <c r="G1100" s="12">
        <f>단가대비표!P21</f>
        <v>0</v>
      </c>
      <c r="H1100" s="13">
        <f>TRUNC(G1100*D1100,1)</f>
        <v>0</v>
      </c>
      <c r="I1100" s="12">
        <f>단가대비표!V21</f>
        <v>32</v>
      </c>
      <c r="J1100" s="13">
        <f>TRUNC(I1100*D1100,1)</f>
        <v>10.8</v>
      </c>
      <c r="K1100" s="12">
        <f>TRUNC(E1100+G1100+I1100,1)</f>
        <v>32</v>
      </c>
      <c r="L1100" s="13">
        <f>TRUNC(F1100+H1100+J1100,1)</f>
        <v>10.8</v>
      </c>
      <c r="M1100" s="8" t="s">
        <v>2520</v>
      </c>
      <c r="N1100" s="2" t="s">
        <v>1203</v>
      </c>
      <c r="O1100" s="2" t="s">
        <v>2654</v>
      </c>
      <c r="P1100" s="2" t="s">
        <v>63</v>
      </c>
      <c r="Q1100" s="2" t="s">
        <v>63</v>
      </c>
      <c r="R1100" s="2" t="s">
        <v>62</v>
      </c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2" t="s">
        <v>52</v>
      </c>
      <c r="AW1100" s="2" t="s">
        <v>2655</v>
      </c>
      <c r="AX1100" s="2" t="s">
        <v>52</v>
      </c>
      <c r="AY1100" s="2" t="s">
        <v>52</v>
      </c>
    </row>
    <row r="1101" spans="1:51" ht="30" customHeight="1">
      <c r="A1101" s="8" t="s">
        <v>1209</v>
      </c>
      <c r="B1101" s="8" t="s">
        <v>1210</v>
      </c>
      <c r="C1101" s="8" t="s">
        <v>1211</v>
      </c>
      <c r="D1101" s="9">
        <v>1.49</v>
      </c>
      <c r="E1101" s="12">
        <f>단가대비표!O277</f>
        <v>0</v>
      </c>
      <c r="F1101" s="13">
        <f>TRUNC(E1101*D1101,1)</f>
        <v>0</v>
      </c>
      <c r="G1101" s="12">
        <f>단가대비표!P277</f>
        <v>0</v>
      </c>
      <c r="H1101" s="13">
        <f>TRUNC(G1101*D1101,1)</f>
        <v>0</v>
      </c>
      <c r="I1101" s="12">
        <f>단가대비표!V277</f>
        <v>87</v>
      </c>
      <c r="J1101" s="13">
        <f>TRUNC(I1101*D1101,1)</f>
        <v>129.6</v>
      </c>
      <c r="K1101" s="12">
        <f>TRUNC(E1101+G1101+I1101,1)</f>
        <v>87</v>
      </c>
      <c r="L1101" s="13">
        <f>TRUNC(F1101+H1101+J1101,1)</f>
        <v>129.6</v>
      </c>
      <c r="M1101" s="8" t="s">
        <v>52</v>
      </c>
      <c r="N1101" s="2" t="s">
        <v>1203</v>
      </c>
      <c r="O1101" s="2" t="s">
        <v>1212</v>
      </c>
      <c r="P1101" s="2" t="s">
        <v>63</v>
      </c>
      <c r="Q1101" s="2" t="s">
        <v>63</v>
      </c>
      <c r="R1101" s="2" t="s">
        <v>62</v>
      </c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2" t="s">
        <v>52</v>
      </c>
      <c r="AW1101" s="2" t="s">
        <v>2656</v>
      </c>
      <c r="AX1101" s="2" t="s">
        <v>52</v>
      </c>
      <c r="AY1101" s="2" t="s">
        <v>52</v>
      </c>
    </row>
    <row r="1102" spans="1:51" ht="30" customHeight="1">
      <c r="A1102" s="8" t="s">
        <v>995</v>
      </c>
      <c r="B1102" s="8" t="s">
        <v>52</v>
      </c>
      <c r="C1102" s="8" t="s">
        <v>52</v>
      </c>
      <c r="D1102" s="9"/>
      <c r="E1102" s="12"/>
      <c r="F1102" s="13">
        <f>TRUNC(SUMIF(N1100:N1101, N1099, F1100:F1101),0)</f>
        <v>0</v>
      </c>
      <c r="G1102" s="12"/>
      <c r="H1102" s="13">
        <f>TRUNC(SUMIF(N1100:N1101, N1099, H1100:H1101),0)</f>
        <v>0</v>
      </c>
      <c r="I1102" s="12"/>
      <c r="J1102" s="13">
        <f>TRUNC(SUMIF(N1100:N1101, N1099, J1100:J1101),0)</f>
        <v>140</v>
      </c>
      <c r="K1102" s="12"/>
      <c r="L1102" s="13">
        <f>F1102+H1102+J1102</f>
        <v>140</v>
      </c>
      <c r="M1102" s="8" t="s">
        <v>52</v>
      </c>
      <c r="N1102" s="2" t="s">
        <v>118</v>
      </c>
      <c r="O1102" s="2" t="s">
        <v>118</v>
      </c>
      <c r="P1102" s="2" t="s">
        <v>52</v>
      </c>
      <c r="Q1102" s="2" t="s">
        <v>52</v>
      </c>
      <c r="R1102" s="2" t="s">
        <v>52</v>
      </c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2" t="s">
        <v>52</v>
      </c>
      <c r="AW1102" s="2" t="s">
        <v>52</v>
      </c>
      <c r="AX1102" s="2" t="s">
        <v>52</v>
      </c>
      <c r="AY1102" s="2" t="s">
        <v>52</v>
      </c>
    </row>
    <row r="1103" spans="1:51" ht="30" customHeight="1">
      <c r="A1103" s="9"/>
      <c r="B1103" s="9"/>
      <c r="C1103" s="9"/>
      <c r="D1103" s="9"/>
      <c r="E1103" s="12"/>
      <c r="F1103" s="13"/>
      <c r="G1103" s="12"/>
      <c r="H1103" s="13"/>
      <c r="I1103" s="12"/>
      <c r="J1103" s="13"/>
      <c r="K1103" s="12"/>
      <c r="L1103" s="13"/>
      <c r="M1103" s="9"/>
    </row>
    <row r="1104" spans="1:51" ht="30" customHeight="1">
      <c r="A1104" s="32" t="s">
        <v>2657</v>
      </c>
      <c r="B1104" s="32"/>
      <c r="C1104" s="32"/>
      <c r="D1104" s="32"/>
      <c r="E1104" s="33"/>
      <c r="F1104" s="34"/>
      <c r="G1104" s="33"/>
      <c r="H1104" s="34"/>
      <c r="I1104" s="33"/>
      <c r="J1104" s="34"/>
      <c r="K1104" s="33"/>
      <c r="L1104" s="34"/>
      <c r="M1104" s="32"/>
      <c r="N1104" s="1" t="s">
        <v>1207</v>
      </c>
    </row>
    <row r="1105" spans="1:51" ht="30" customHeight="1">
      <c r="A1105" s="8" t="s">
        <v>1205</v>
      </c>
      <c r="B1105" s="8" t="s">
        <v>2659</v>
      </c>
      <c r="C1105" s="8" t="s">
        <v>82</v>
      </c>
      <c r="D1105" s="9">
        <v>0.5</v>
      </c>
      <c r="E1105" s="12">
        <f>단가대비표!O22</f>
        <v>0</v>
      </c>
      <c r="F1105" s="13">
        <f>TRUNC(E1105*D1105,1)</f>
        <v>0</v>
      </c>
      <c r="G1105" s="12">
        <f>단가대비표!P22</f>
        <v>0</v>
      </c>
      <c r="H1105" s="13">
        <f>TRUNC(G1105*D1105,1)</f>
        <v>0</v>
      </c>
      <c r="I1105" s="12">
        <f>단가대비표!V22</f>
        <v>14</v>
      </c>
      <c r="J1105" s="13">
        <f>TRUNC(I1105*D1105,1)</f>
        <v>7</v>
      </c>
      <c r="K1105" s="12">
        <f>TRUNC(E1105+G1105+I1105,1)</f>
        <v>14</v>
      </c>
      <c r="L1105" s="13">
        <f>TRUNC(F1105+H1105+J1105,1)</f>
        <v>7</v>
      </c>
      <c r="M1105" s="8" t="s">
        <v>2520</v>
      </c>
      <c r="N1105" s="2" t="s">
        <v>1207</v>
      </c>
      <c r="O1105" s="2" t="s">
        <v>2660</v>
      </c>
      <c r="P1105" s="2" t="s">
        <v>63</v>
      </c>
      <c r="Q1105" s="2" t="s">
        <v>63</v>
      </c>
      <c r="R1105" s="2" t="s">
        <v>62</v>
      </c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2" t="s">
        <v>52</v>
      </c>
      <c r="AW1105" s="2" t="s">
        <v>2661</v>
      </c>
      <c r="AX1105" s="2" t="s">
        <v>52</v>
      </c>
      <c r="AY1105" s="2" t="s">
        <v>52</v>
      </c>
    </row>
    <row r="1106" spans="1:51" ht="30" customHeight="1">
      <c r="A1106" s="8" t="s">
        <v>995</v>
      </c>
      <c r="B1106" s="8" t="s">
        <v>52</v>
      </c>
      <c r="C1106" s="8" t="s">
        <v>52</v>
      </c>
      <c r="D1106" s="9"/>
      <c r="E1106" s="12"/>
      <c r="F1106" s="13">
        <f>TRUNC(SUMIF(N1105:N1105, N1104, F1105:F1105),0)</f>
        <v>0</v>
      </c>
      <c r="G1106" s="12"/>
      <c r="H1106" s="13">
        <f>TRUNC(SUMIF(N1105:N1105, N1104, H1105:H1105),0)</f>
        <v>0</v>
      </c>
      <c r="I1106" s="12"/>
      <c r="J1106" s="13">
        <f>TRUNC(SUMIF(N1105:N1105, N1104, J1105:J1105),0)</f>
        <v>7</v>
      </c>
      <c r="K1106" s="12"/>
      <c r="L1106" s="13">
        <f>F1106+H1106+J1106</f>
        <v>7</v>
      </c>
      <c r="M1106" s="8" t="s">
        <v>52</v>
      </c>
      <c r="N1106" s="2" t="s">
        <v>118</v>
      </c>
      <c r="O1106" s="2" t="s">
        <v>118</v>
      </c>
      <c r="P1106" s="2" t="s">
        <v>52</v>
      </c>
      <c r="Q1106" s="2" t="s">
        <v>52</v>
      </c>
      <c r="R1106" s="2" t="s">
        <v>52</v>
      </c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2" t="s">
        <v>52</v>
      </c>
      <c r="AW1106" s="2" t="s">
        <v>52</v>
      </c>
      <c r="AX1106" s="2" t="s">
        <v>62</v>
      </c>
      <c r="AY1106" s="2" t="s">
        <v>52</v>
      </c>
    </row>
    <row r="1107" spans="1:51" ht="30" customHeight="1">
      <c r="A1107" s="9"/>
      <c r="B1107" s="9"/>
      <c r="C1107" s="9"/>
      <c r="D1107" s="9"/>
      <c r="E1107" s="12"/>
      <c r="F1107" s="13"/>
      <c r="G1107" s="12"/>
      <c r="H1107" s="13"/>
      <c r="I1107" s="12"/>
      <c r="J1107" s="13"/>
      <c r="K1107" s="12"/>
      <c r="L1107" s="13"/>
      <c r="M1107" s="9"/>
    </row>
    <row r="1108" spans="1:51" ht="30" customHeight="1">
      <c r="A1108" s="32" t="s">
        <v>2662</v>
      </c>
      <c r="B1108" s="32"/>
      <c r="C1108" s="32"/>
      <c r="D1108" s="32"/>
      <c r="E1108" s="33"/>
      <c r="F1108" s="34"/>
      <c r="G1108" s="33"/>
      <c r="H1108" s="34"/>
      <c r="I1108" s="33"/>
      <c r="J1108" s="34"/>
      <c r="K1108" s="33"/>
      <c r="L1108" s="34"/>
      <c r="M1108" s="32"/>
      <c r="N1108" s="1" t="s">
        <v>1218</v>
      </c>
    </row>
    <row r="1109" spans="1:51" ht="30" customHeight="1">
      <c r="A1109" s="8" t="s">
        <v>2664</v>
      </c>
      <c r="B1109" s="8" t="s">
        <v>2665</v>
      </c>
      <c r="C1109" s="8" t="s">
        <v>70</v>
      </c>
      <c r="D1109" s="9">
        <v>1.03</v>
      </c>
      <c r="E1109" s="12">
        <f>단가대비표!O31</f>
        <v>8419</v>
      </c>
      <c r="F1109" s="13">
        <f>TRUNC(E1109*D1109,1)</f>
        <v>8671.5</v>
      </c>
      <c r="G1109" s="12">
        <f>단가대비표!P31</f>
        <v>0</v>
      </c>
      <c r="H1109" s="13">
        <f>TRUNC(G1109*D1109,1)</f>
        <v>0</v>
      </c>
      <c r="I1109" s="12">
        <f>단가대비표!V31</f>
        <v>0</v>
      </c>
      <c r="J1109" s="13">
        <f>TRUNC(I1109*D1109,1)</f>
        <v>0</v>
      </c>
      <c r="K1109" s="12">
        <f t="shared" ref="K1109:L1112" si="180">TRUNC(E1109+G1109+I1109,1)</f>
        <v>8419</v>
      </c>
      <c r="L1109" s="13">
        <f t="shared" si="180"/>
        <v>8671.5</v>
      </c>
      <c r="M1109" s="8" t="s">
        <v>981</v>
      </c>
      <c r="N1109" s="2" t="s">
        <v>52</v>
      </c>
      <c r="O1109" s="2" t="s">
        <v>2666</v>
      </c>
      <c r="P1109" s="2" t="s">
        <v>63</v>
      </c>
      <c r="Q1109" s="2" t="s">
        <v>63</v>
      </c>
      <c r="R1109" s="2" t="s">
        <v>62</v>
      </c>
      <c r="S1109" s="3"/>
      <c r="T1109" s="3"/>
      <c r="U1109" s="3"/>
      <c r="V1109" s="3">
        <v>1</v>
      </c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2" t="s">
        <v>52</v>
      </c>
      <c r="AW1109" s="2" t="s">
        <v>2667</v>
      </c>
      <c r="AX1109" s="2" t="s">
        <v>52</v>
      </c>
      <c r="AY1109" s="2" t="s">
        <v>984</v>
      </c>
    </row>
    <row r="1110" spans="1:51" ht="30" customHeight="1">
      <c r="A1110" s="8" t="s">
        <v>1091</v>
      </c>
      <c r="B1110" s="8" t="s">
        <v>1092</v>
      </c>
      <c r="C1110" s="8" t="s">
        <v>123</v>
      </c>
      <c r="D1110" s="9">
        <v>3.7999999999999999E-2</v>
      </c>
      <c r="E1110" s="12">
        <f>단가대비표!O63</f>
        <v>369000</v>
      </c>
      <c r="F1110" s="13">
        <f>TRUNC(E1110*D1110,1)</f>
        <v>14022</v>
      </c>
      <c r="G1110" s="12">
        <f>단가대비표!P63</f>
        <v>0</v>
      </c>
      <c r="H1110" s="13">
        <f>TRUNC(G1110*D1110,1)</f>
        <v>0</v>
      </c>
      <c r="I1110" s="12">
        <f>단가대비표!V63</f>
        <v>0</v>
      </c>
      <c r="J1110" s="13">
        <f>TRUNC(I1110*D1110,1)</f>
        <v>0</v>
      </c>
      <c r="K1110" s="12">
        <f t="shared" si="180"/>
        <v>369000</v>
      </c>
      <c r="L1110" s="13">
        <f t="shared" si="180"/>
        <v>14022</v>
      </c>
      <c r="M1110" s="8" t="s">
        <v>981</v>
      </c>
      <c r="N1110" s="2" t="s">
        <v>52</v>
      </c>
      <c r="O1110" s="2" t="s">
        <v>1093</v>
      </c>
      <c r="P1110" s="2" t="s">
        <v>63</v>
      </c>
      <c r="Q1110" s="2" t="s">
        <v>63</v>
      </c>
      <c r="R1110" s="2" t="s">
        <v>62</v>
      </c>
      <c r="S1110" s="3"/>
      <c r="T1110" s="3"/>
      <c r="U1110" s="3"/>
      <c r="V1110" s="3">
        <v>1</v>
      </c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2" t="s">
        <v>52</v>
      </c>
      <c r="AW1110" s="2" t="s">
        <v>2668</v>
      </c>
      <c r="AX1110" s="2" t="s">
        <v>52</v>
      </c>
      <c r="AY1110" s="2" t="s">
        <v>984</v>
      </c>
    </row>
    <row r="1111" spans="1:51" ht="30" customHeight="1">
      <c r="A1111" s="8" t="s">
        <v>2669</v>
      </c>
      <c r="B1111" s="8" t="s">
        <v>2670</v>
      </c>
      <c r="C1111" s="8" t="s">
        <v>929</v>
      </c>
      <c r="D1111" s="9">
        <v>1</v>
      </c>
      <c r="E1111" s="12">
        <f>TRUNC(SUMIF(V1109:V1112, RIGHTB(O1111, 1), F1109:F1112)*U1111, 2)</f>
        <v>10053.219999999999</v>
      </c>
      <c r="F1111" s="13">
        <f>TRUNC(E1111*D1111,1)</f>
        <v>10053.200000000001</v>
      </c>
      <c r="G1111" s="12">
        <v>0</v>
      </c>
      <c r="H1111" s="13">
        <f>TRUNC(G1111*D1111,1)</f>
        <v>0</v>
      </c>
      <c r="I1111" s="12">
        <v>0</v>
      </c>
      <c r="J1111" s="13">
        <f>TRUNC(I1111*D1111,1)</f>
        <v>0</v>
      </c>
      <c r="K1111" s="12">
        <f t="shared" si="180"/>
        <v>10053.200000000001</v>
      </c>
      <c r="L1111" s="13">
        <f t="shared" si="180"/>
        <v>10053.200000000001</v>
      </c>
      <c r="M1111" s="8" t="s">
        <v>52</v>
      </c>
      <c r="N1111" s="2" t="s">
        <v>1218</v>
      </c>
      <c r="O1111" s="2" t="s">
        <v>930</v>
      </c>
      <c r="P1111" s="2" t="s">
        <v>63</v>
      </c>
      <c r="Q1111" s="2" t="s">
        <v>63</v>
      </c>
      <c r="R1111" s="2" t="s">
        <v>63</v>
      </c>
      <c r="S1111" s="3">
        <v>0</v>
      </c>
      <c r="T1111" s="3">
        <v>0</v>
      </c>
      <c r="U1111" s="3">
        <v>0.443</v>
      </c>
      <c r="V1111" s="3"/>
      <c r="W1111" s="3">
        <v>2</v>
      </c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2" t="s">
        <v>52</v>
      </c>
      <c r="AW1111" s="2" t="s">
        <v>2671</v>
      </c>
      <c r="AX1111" s="2" t="s">
        <v>52</v>
      </c>
      <c r="AY1111" s="2" t="s">
        <v>52</v>
      </c>
    </row>
    <row r="1112" spans="1:51" ht="30" customHeight="1">
      <c r="A1112" s="8" t="s">
        <v>2672</v>
      </c>
      <c r="B1112" s="8" t="s">
        <v>2673</v>
      </c>
      <c r="C1112" s="8" t="s">
        <v>929</v>
      </c>
      <c r="D1112" s="9">
        <v>1</v>
      </c>
      <c r="E1112" s="12">
        <f>TRUNC(SUMIF(W1109:W1112, RIGHTB(O1112, 1), F1109:F1112)*U1112, 2)</f>
        <v>804.25</v>
      </c>
      <c r="F1112" s="13">
        <f>TRUNC(E1112*D1112,1)</f>
        <v>804.2</v>
      </c>
      <c r="G1112" s="12">
        <v>0</v>
      </c>
      <c r="H1112" s="13">
        <f>TRUNC(G1112*D1112,1)</f>
        <v>0</v>
      </c>
      <c r="I1112" s="12">
        <v>0</v>
      </c>
      <c r="J1112" s="13">
        <f>TRUNC(I1112*D1112,1)</f>
        <v>0</v>
      </c>
      <c r="K1112" s="12">
        <f t="shared" si="180"/>
        <v>804.2</v>
      </c>
      <c r="L1112" s="13">
        <f t="shared" si="180"/>
        <v>804.2</v>
      </c>
      <c r="M1112" s="8" t="s">
        <v>52</v>
      </c>
      <c r="N1112" s="2" t="s">
        <v>1218</v>
      </c>
      <c r="O1112" s="2" t="s">
        <v>2412</v>
      </c>
      <c r="P1112" s="2" t="s">
        <v>63</v>
      </c>
      <c r="Q1112" s="2" t="s">
        <v>63</v>
      </c>
      <c r="R1112" s="2" t="s">
        <v>63</v>
      </c>
      <c r="S1112" s="3">
        <v>0</v>
      </c>
      <c r="T1112" s="3">
        <v>0</v>
      </c>
      <c r="U1112" s="3">
        <v>0.08</v>
      </c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2" t="s">
        <v>52</v>
      </c>
      <c r="AW1112" s="2" t="s">
        <v>2674</v>
      </c>
      <c r="AX1112" s="2" t="s">
        <v>52</v>
      </c>
      <c r="AY1112" s="2" t="s">
        <v>52</v>
      </c>
    </row>
    <row r="1113" spans="1:51" ht="30" customHeight="1">
      <c r="A1113" s="8" t="s">
        <v>995</v>
      </c>
      <c r="B1113" s="8" t="s">
        <v>52</v>
      </c>
      <c r="C1113" s="8" t="s">
        <v>52</v>
      </c>
      <c r="D1113" s="9"/>
      <c r="E1113" s="12"/>
      <c r="F1113" s="13">
        <f>TRUNC(SUMIF(N1109:N1112, N1108, F1109:F1112),0)</f>
        <v>10857</v>
      </c>
      <c r="G1113" s="12"/>
      <c r="H1113" s="13">
        <f>TRUNC(SUMIF(N1109:N1112, N1108, H1109:H1112),0)</f>
        <v>0</v>
      </c>
      <c r="I1113" s="12"/>
      <c r="J1113" s="13">
        <f>TRUNC(SUMIF(N1109:N1112, N1108, J1109:J1112),0)</f>
        <v>0</v>
      </c>
      <c r="K1113" s="12"/>
      <c r="L1113" s="13">
        <f>F1113+H1113+J1113</f>
        <v>10857</v>
      </c>
      <c r="M1113" s="8" t="s">
        <v>52</v>
      </c>
      <c r="N1113" s="2" t="s">
        <v>118</v>
      </c>
      <c r="O1113" s="2" t="s">
        <v>118</v>
      </c>
      <c r="P1113" s="2" t="s">
        <v>52</v>
      </c>
      <c r="Q1113" s="2" t="s">
        <v>52</v>
      </c>
      <c r="R1113" s="2" t="s">
        <v>52</v>
      </c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2" t="s">
        <v>52</v>
      </c>
      <c r="AW1113" s="2" t="s">
        <v>52</v>
      </c>
      <c r="AX1113" s="2" t="s">
        <v>52</v>
      </c>
      <c r="AY1113" s="2" t="s">
        <v>52</v>
      </c>
    </row>
    <row r="1114" spans="1:51" ht="30" customHeight="1">
      <c r="A1114" s="9"/>
      <c r="B1114" s="9"/>
      <c r="C1114" s="9"/>
      <c r="D1114" s="9"/>
      <c r="E1114" s="12"/>
      <c r="F1114" s="13"/>
      <c r="G1114" s="12"/>
      <c r="H1114" s="13"/>
      <c r="I1114" s="12"/>
      <c r="J1114" s="13"/>
      <c r="K1114" s="12"/>
      <c r="L1114" s="13"/>
      <c r="M1114" s="9"/>
    </row>
    <row r="1115" spans="1:51" ht="30" customHeight="1">
      <c r="A1115" s="32" t="s">
        <v>2675</v>
      </c>
      <c r="B1115" s="32"/>
      <c r="C1115" s="32"/>
      <c r="D1115" s="32"/>
      <c r="E1115" s="33"/>
      <c r="F1115" s="34"/>
      <c r="G1115" s="33"/>
      <c r="H1115" s="34"/>
      <c r="I1115" s="33"/>
      <c r="J1115" s="34"/>
      <c r="K1115" s="33"/>
      <c r="L1115" s="34"/>
      <c r="M1115" s="32"/>
      <c r="N1115" s="1" t="s">
        <v>1221</v>
      </c>
    </row>
    <row r="1116" spans="1:51" ht="30" customHeight="1">
      <c r="A1116" s="8" t="s">
        <v>2553</v>
      </c>
      <c r="B1116" s="8" t="s">
        <v>1096</v>
      </c>
      <c r="C1116" s="8" t="s">
        <v>1097</v>
      </c>
      <c r="D1116" s="9">
        <v>0.16</v>
      </c>
      <c r="E1116" s="12">
        <f>단가대비표!O281</f>
        <v>0</v>
      </c>
      <c r="F1116" s="13">
        <f>TRUNC(E1116*D1116,1)</f>
        <v>0</v>
      </c>
      <c r="G1116" s="12">
        <f>단가대비표!P281</f>
        <v>201951</v>
      </c>
      <c r="H1116" s="13">
        <f>TRUNC(G1116*D1116,1)</f>
        <v>32312.1</v>
      </c>
      <c r="I1116" s="12">
        <f>단가대비표!V281</f>
        <v>0</v>
      </c>
      <c r="J1116" s="13">
        <f>TRUNC(I1116*D1116,1)</f>
        <v>0</v>
      </c>
      <c r="K1116" s="12">
        <f t="shared" ref="K1116:L1118" si="181">TRUNC(E1116+G1116+I1116,1)</f>
        <v>201951</v>
      </c>
      <c r="L1116" s="13">
        <f t="shared" si="181"/>
        <v>32312.1</v>
      </c>
      <c r="M1116" s="8" t="s">
        <v>52</v>
      </c>
      <c r="N1116" s="2" t="s">
        <v>1221</v>
      </c>
      <c r="O1116" s="2" t="s">
        <v>2554</v>
      </c>
      <c r="P1116" s="2" t="s">
        <v>63</v>
      </c>
      <c r="Q1116" s="2" t="s">
        <v>63</v>
      </c>
      <c r="R1116" s="2" t="s">
        <v>62</v>
      </c>
      <c r="S1116" s="3"/>
      <c r="T1116" s="3"/>
      <c r="U1116" s="3"/>
      <c r="V1116" s="3">
        <v>1</v>
      </c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2" t="s">
        <v>52</v>
      </c>
      <c r="AW1116" s="2" t="s">
        <v>2677</v>
      </c>
      <c r="AX1116" s="2" t="s">
        <v>52</v>
      </c>
      <c r="AY1116" s="2" t="s">
        <v>52</v>
      </c>
    </row>
    <row r="1117" spans="1:51" ht="30" customHeight="1">
      <c r="A1117" s="8" t="s">
        <v>1100</v>
      </c>
      <c r="B1117" s="8" t="s">
        <v>1096</v>
      </c>
      <c r="C1117" s="8" t="s">
        <v>1097</v>
      </c>
      <c r="D1117" s="9">
        <v>0.04</v>
      </c>
      <c r="E1117" s="12">
        <f>단가대비표!O278</f>
        <v>0</v>
      </c>
      <c r="F1117" s="13">
        <f>TRUNC(E1117*D1117,1)</f>
        <v>0</v>
      </c>
      <c r="G1117" s="12">
        <f>단가대비표!P278</f>
        <v>125427</v>
      </c>
      <c r="H1117" s="13">
        <f>TRUNC(G1117*D1117,1)</f>
        <v>5017</v>
      </c>
      <c r="I1117" s="12">
        <f>단가대비표!V278</f>
        <v>0</v>
      </c>
      <c r="J1117" s="13">
        <f>TRUNC(I1117*D1117,1)</f>
        <v>0</v>
      </c>
      <c r="K1117" s="12">
        <f t="shared" si="181"/>
        <v>125427</v>
      </c>
      <c r="L1117" s="13">
        <f t="shared" si="181"/>
        <v>5017</v>
      </c>
      <c r="M1117" s="8" t="s">
        <v>52</v>
      </c>
      <c r="N1117" s="2" t="s">
        <v>1221</v>
      </c>
      <c r="O1117" s="2" t="s">
        <v>1101</v>
      </c>
      <c r="P1117" s="2" t="s">
        <v>63</v>
      </c>
      <c r="Q1117" s="2" t="s">
        <v>63</v>
      </c>
      <c r="R1117" s="2" t="s">
        <v>62</v>
      </c>
      <c r="S1117" s="3"/>
      <c r="T1117" s="3"/>
      <c r="U1117" s="3"/>
      <c r="V1117" s="3">
        <v>1</v>
      </c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2" t="s">
        <v>52</v>
      </c>
      <c r="AW1117" s="2" t="s">
        <v>2678</v>
      </c>
      <c r="AX1117" s="2" t="s">
        <v>52</v>
      </c>
      <c r="AY1117" s="2" t="s">
        <v>52</v>
      </c>
    </row>
    <row r="1118" spans="1:51" ht="30" customHeight="1">
      <c r="A1118" s="8" t="s">
        <v>1272</v>
      </c>
      <c r="B1118" s="8" t="s">
        <v>2679</v>
      </c>
      <c r="C1118" s="8" t="s">
        <v>929</v>
      </c>
      <c r="D1118" s="9">
        <v>1</v>
      </c>
      <c r="E1118" s="12">
        <v>0</v>
      </c>
      <c r="F1118" s="13">
        <f>TRUNC(E1118*D1118,1)</f>
        <v>0</v>
      </c>
      <c r="G1118" s="12">
        <v>0</v>
      </c>
      <c r="H1118" s="13">
        <f>TRUNC(G1118*D1118,1)</f>
        <v>0</v>
      </c>
      <c r="I1118" s="12">
        <f>TRUNC(SUMIF(V1116:V1118, RIGHTB(O1118, 1), H1116:H1118)*U1118, 2)</f>
        <v>373.29</v>
      </c>
      <c r="J1118" s="13">
        <f>TRUNC(I1118*D1118,1)</f>
        <v>373.2</v>
      </c>
      <c r="K1118" s="12">
        <f t="shared" si="181"/>
        <v>373.2</v>
      </c>
      <c r="L1118" s="13">
        <f t="shared" si="181"/>
        <v>373.2</v>
      </c>
      <c r="M1118" s="8" t="s">
        <v>52</v>
      </c>
      <c r="N1118" s="2" t="s">
        <v>1221</v>
      </c>
      <c r="O1118" s="2" t="s">
        <v>930</v>
      </c>
      <c r="P1118" s="2" t="s">
        <v>63</v>
      </c>
      <c r="Q1118" s="2" t="s">
        <v>63</v>
      </c>
      <c r="R1118" s="2" t="s">
        <v>63</v>
      </c>
      <c r="S1118" s="3">
        <v>1</v>
      </c>
      <c r="T1118" s="3">
        <v>2</v>
      </c>
      <c r="U1118" s="3">
        <v>0.01</v>
      </c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2" t="s">
        <v>52</v>
      </c>
      <c r="AW1118" s="2" t="s">
        <v>2680</v>
      </c>
      <c r="AX1118" s="2" t="s">
        <v>52</v>
      </c>
      <c r="AY1118" s="2" t="s">
        <v>52</v>
      </c>
    </row>
    <row r="1119" spans="1:51" ht="30" customHeight="1">
      <c r="A1119" s="8" t="s">
        <v>995</v>
      </c>
      <c r="B1119" s="8" t="s">
        <v>52</v>
      </c>
      <c r="C1119" s="8" t="s">
        <v>52</v>
      </c>
      <c r="D1119" s="9"/>
      <c r="E1119" s="12"/>
      <c r="F1119" s="13">
        <f>TRUNC(SUMIF(N1116:N1118, N1115, F1116:F1118),0)</f>
        <v>0</v>
      </c>
      <c r="G1119" s="12"/>
      <c r="H1119" s="13">
        <f>TRUNC(SUMIF(N1116:N1118, N1115, H1116:H1118),0)</f>
        <v>37329</v>
      </c>
      <c r="I1119" s="12"/>
      <c r="J1119" s="13">
        <f>TRUNC(SUMIF(N1116:N1118, N1115, J1116:J1118),0)</f>
        <v>373</v>
      </c>
      <c r="K1119" s="12"/>
      <c r="L1119" s="13">
        <f>F1119+H1119+J1119</f>
        <v>37702</v>
      </c>
      <c r="M1119" s="8" t="s">
        <v>52</v>
      </c>
      <c r="N1119" s="2" t="s">
        <v>118</v>
      </c>
      <c r="O1119" s="2" t="s">
        <v>118</v>
      </c>
      <c r="P1119" s="2" t="s">
        <v>52</v>
      </c>
      <c r="Q1119" s="2" t="s">
        <v>52</v>
      </c>
      <c r="R1119" s="2" t="s">
        <v>52</v>
      </c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2" t="s">
        <v>52</v>
      </c>
      <c r="AW1119" s="2" t="s">
        <v>52</v>
      </c>
      <c r="AX1119" s="2" t="s">
        <v>52</v>
      </c>
      <c r="AY1119" s="2" t="s">
        <v>52</v>
      </c>
    </row>
    <row r="1120" spans="1:51" ht="30" customHeight="1">
      <c r="A1120" s="9"/>
      <c r="B1120" s="9"/>
      <c r="C1120" s="9"/>
      <c r="D1120" s="9"/>
      <c r="E1120" s="12"/>
      <c r="F1120" s="13"/>
      <c r="G1120" s="12"/>
      <c r="H1120" s="13"/>
      <c r="I1120" s="12"/>
      <c r="J1120" s="13"/>
      <c r="K1120" s="12"/>
      <c r="L1120" s="13"/>
      <c r="M1120" s="9"/>
    </row>
    <row r="1121" spans="1:51" ht="30" customHeight="1">
      <c r="A1121" s="32" t="s">
        <v>2681</v>
      </c>
      <c r="B1121" s="32"/>
      <c r="C1121" s="32"/>
      <c r="D1121" s="32"/>
      <c r="E1121" s="33"/>
      <c r="F1121" s="34"/>
      <c r="G1121" s="33"/>
      <c r="H1121" s="34"/>
      <c r="I1121" s="33"/>
      <c r="J1121" s="34"/>
      <c r="K1121" s="33"/>
      <c r="L1121" s="34"/>
      <c r="M1121" s="32"/>
      <c r="N1121" s="1" t="s">
        <v>1226</v>
      </c>
    </row>
    <row r="1122" spans="1:51" ht="30" customHeight="1">
      <c r="A1122" s="8" t="s">
        <v>2664</v>
      </c>
      <c r="B1122" s="8" t="s">
        <v>2665</v>
      </c>
      <c r="C1122" s="8" t="s">
        <v>70</v>
      </c>
      <c r="D1122" s="9">
        <v>1.03</v>
      </c>
      <c r="E1122" s="12">
        <f>단가대비표!O31</f>
        <v>8419</v>
      </c>
      <c r="F1122" s="13">
        <f>TRUNC(E1122*D1122,1)</f>
        <v>8671.5</v>
      </c>
      <c r="G1122" s="12">
        <f>단가대비표!P31</f>
        <v>0</v>
      </c>
      <c r="H1122" s="13">
        <f>TRUNC(G1122*D1122,1)</f>
        <v>0</v>
      </c>
      <c r="I1122" s="12">
        <f>단가대비표!V31</f>
        <v>0</v>
      </c>
      <c r="J1122" s="13">
        <f>TRUNC(I1122*D1122,1)</f>
        <v>0</v>
      </c>
      <c r="K1122" s="12">
        <f t="shared" ref="K1122:L1125" si="182">TRUNC(E1122+G1122+I1122,1)</f>
        <v>8419</v>
      </c>
      <c r="L1122" s="13">
        <f t="shared" si="182"/>
        <v>8671.5</v>
      </c>
      <c r="M1122" s="8" t="s">
        <v>981</v>
      </c>
      <c r="N1122" s="2" t="s">
        <v>52</v>
      </c>
      <c r="O1122" s="2" t="s">
        <v>2666</v>
      </c>
      <c r="P1122" s="2" t="s">
        <v>63</v>
      </c>
      <c r="Q1122" s="2" t="s">
        <v>63</v>
      </c>
      <c r="R1122" s="2" t="s">
        <v>62</v>
      </c>
      <c r="S1122" s="3"/>
      <c r="T1122" s="3"/>
      <c r="U1122" s="3"/>
      <c r="V1122" s="3">
        <v>1</v>
      </c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2" t="s">
        <v>52</v>
      </c>
      <c r="AW1122" s="2" t="s">
        <v>2683</v>
      </c>
      <c r="AX1122" s="2" t="s">
        <v>52</v>
      </c>
      <c r="AY1122" s="2" t="s">
        <v>984</v>
      </c>
    </row>
    <row r="1123" spans="1:51" ht="30" customHeight="1">
      <c r="A1123" s="8" t="s">
        <v>1091</v>
      </c>
      <c r="B1123" s="8" t="s">
        <v>1092</v>
      </c>
      <c r="C1123" s="8" t="s">
        <v>123</v>
      </c>
      <c r="D1123" s="9">
        <v>3.7999999999999999E-2</v>
      </c>
      <c r="E1123" s="12">
        <f>단가대비표!O63</f>
        <v>369000</v>
      </c>
      <c r="F1123" s="13">
        <f>TRUNC(E1123*D1123,1)</f>
        <v>14022</v>
      </c>
      <c r="G1123" s="12">
        <f>단가대비표!P63</f>
        <v>0</v>
      </c>
      <c r="H1123" s="13">
        <f>TRUNC(G1123*D1123,1)</f>
        <v>0</v>
      </c>
      <c r="I1123" s="12">
        <f>단가대비표!V63</f>
        <v>0</v>
      </c>
      <c r="J1123" s="13">
        <f>TRUNC(I1123*D1123,1)</f>
        <v>0</v>
      </c>
      <c r="K1123" s="12">
        <f t="shared" si="182"/>
        <v>369000</v>
      </c>
      <c r="L1123" s="13">
        <f t="shared" si="182"/>
        <v>14022</v>
      </c>
      <c r="M1123" s="8" t="s">
        <v>981</v>
      </c>
      <c r="N1123" s="2" t="s">
        <v>52</v>
      </c>
      <c r="O1123" s="2" t="s">
        <v>1093</v>
      </c>
      <c r="P1123" s="2" t="s">
        <v>63</v>
      </c>
      <c r="Q1123" s="2" t="s">
        <v>63</v>
      </c>
      <c r="R1123" s="2" t="s">
        <v>62</v>
      </c>
      <c r="S1123" s="3"/>
      <c r="T1123" s="3"/>
      <c r="U1123" s="3"/>
      <c r="V1123" s="3">
        <v>1</v>
      </c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2" t="s">
        <v>52</v>
      </c>
      <c r="AW1123" s="2" t="s">
        <v>2684</v>
      </c>
      <c r="AX1123" s="2" t="s">
        <v>52</v>
      </c>
      <c r="AY1123" s="2" t="s">
        <v>984</v>
      </c>
    </row>
    <row r="1124" spans="1:51" ht="30" customHeight="1">
      <c r="A1124" s="8" t="s">
        <v>2669</v>
      </c>
      <c r="B1124" s="8" t="s">
        <v>2685</v>
      </c>
      <c r="C1124" s="8" t="s">
        <v>929</v>
      </c>
      <c r="D1124" s="9">
        <v>1</v>
      </c>
      <c r="E1124" s="12">
        <f>TRUNC(SUMIF(V1122:V1125, RIGHTB(O1124, 1), F1122:F1125)*U1124, 2)</f>
        <v>12481.42</v>
      </c>
      <c r="F1124" s="13">
        <f>TRUNC(E1124*D1124,1)</f>
        <v>12481.4</v>
      </c>
      <c r="G1124" s="12">
        <v>0</v>
      </c>
      <c r="H1124" s="13">
        <f>TRUNC(G1124*D1124,1)</f>
        <v>0</v>
      </c>
      <c r="I1124" s="12">
        <v>0</v>
      </c>
      <c r="J1124" s="13">
        <f>TRUNC(I1124*D1124,1)</f>
        <v>0</v>
      </c>
      <c r="K1124" s="12">
        <f t="shared" si="182"/>
        <v>12481.4</v>
      </c>
      <c r="L1124" s="13">
        <f t="shared" si="182"/>
        <v>12481.4</v>
      </c>
      <c r="M1124" s="8" t="s">
        <v>52</v>
      </c>
      <c r="N1124" s="2" t="s">
        <v>1226</v>
      </c>
      <c r="O1124" s="2" t="s">
        <v>930</v>
      </c>
      <c r="P1124" s="2" t="s">
        <v>63</v>
      </c>
      <c r="Q1124" s="2" t="s">
        <v>63</v>
      </c>
      <c r="R1124" s="2" t="s">
        <v>63</v>
      </c>
      <c r="S1124" s="3">
        <v>0</v>
      </c>
      <c r="T1124" s="3">
        <v>0</v>
      </c>
      <c r="U1124" s="3">
        <v>0.55000000000000004</v>
      </c>
      <c r="V1124" s="3"/>
      <c r="W1124" s="3">
        <v>2</v>
      </c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2" t="s">
        <v>52</v>
      </c>
      <c r="AW1124" s="2" t="s">
        <v>2686</v>
      </c>
      <c r="AX1124" s="2" t="s">
        <v>52</v>
      </c>
      <c r="AY1124" s="2" t="s">
        <v>52</v>
      </c>
    </row>
    <row r="1125" spans="1:51" ht="30" customHeight="1">
      <c r="A1125" s="8" t="s">
        <v>2672</v>
      </c>
      <c r="B1125" s="8" t="s">
        <v>2687</v>
      </c>
      <c r="C1125" s="8" t="s">
        <v>929</v>
      </c>
      <c r="D1125" s="9">
        <v>1</v>
      </c>
      <c r="E1125" s="12">
        <f>TRUNC(SUMIF(W1122:W1125, RIGHTB(O1125, 1), F1122:F1125)*U1125, 2)</f>
        <v>873.69</v>
      </c>
      <c r="F1125" s="13">
        <f>TRUNC(E1125*D1125,1)</f>
        <v>873.6</v>
      </c>
      <c r="G1125" s="12">
        <v>0</v>
      </c>
      <c r="H1125" s="13">
        <f>TRUNC(G1125*D1125,1)</f>
        <v>0</v>
      </c>
      <c r="I1125" s="12">
        <v>0</v>
      </c>
      <c r="J1125" s="13">
        <f>TRUNC(I1125*D1125,1)</f>
        <v>0</v>
      </c>
      <c r="K1125" s="12">
        <f t="shared" si="182"/>
        <v>873.6</v>
      </c>
      <c r="L1125" s="13">
        <f t="shared" si="182"/>
        <v>873.6</v>
      </c>
      <c r="M1125" s="8" t="s">
        <v>52</v>
      </c>
      <c r="N1125" s="2" t="s">
        <v>1226</v>
      </c>
      <c r="O1125" s="2" t="s">
        <v>2412</v>
      </c>
      <c r="P1125" s="2" t="s">
        <v>63</v>
      </c>
      <c r="Q1125" s="2" t="s">
        <v>63</v>
      </c>
      <c r="R1125" s="2" t="s">
        <v>63</v>
      </c>
      <c r="S1125" s="3">
        <v>0</v>
      </c>
      <c r="T1125" s="3">
        <v>0</v>
      </c>
      <c r="U1125" s="3">
        <v>7.0000000000000007E-2</v>
      </c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2" t="s">
        <v>52</v>
      </c>
      <c r="AW1125" s="2" t="s">
        <v>2688</v>
      </c>
      <c r="AX1125" s="2" t="s">
        <v>52</v>
      </c>
      <c r="AY1125" s="2" t="s">
        <v>52</v>
      </c>
    </row>
    <row r="1126" spans="1:51" ht="30" customHeight="1">
      <c r="A1126" s="8" t="s">
        <v>995</v>
      </c>
      <c r="B1126" s="8" t="s">
        <v>52</v>
      </c>
      <c r="C1126" s="8" t="s">
        <v>52</v>
      </c>
      <c r="D1126" s="9"/>
      <c r="E1126" s="12"/>
      <c r="F1126" s="13">
        <f>TRUNC(SUMIF(N1122:N1125, N1121, F1122:F1125),0)</f>
        <v>13355</v>
      </c>
      <c r="G1126" s="12"/>
      <c r="H1126" s="13">
        <f>TRUNC(SUMIF(N1122:N1125, N1121, H1122:H1125),0)</f>
        <v>0</v>
      </c>
      <c r="I1126" s="12"/>
      <c r="J1126" s="13">
        <f>TRUNC(SUMIF(N1122:N1125, N1121, J1122:J1125),0)</f>
        <v>0</v>
      </c>
      <c r="K1126" s="12"/>
      <c r="L1126" s="13">
        <f>F1126+H1126+J1126</f>
        <v>13355</v>
      </c>
      <c r="M1126" s="8" t="s">
        <v>52</v>
      </c>
      <c r="N1126" s="2" t="s">
        <v>118</v>
      </c>
      <c r="O1126" s="2" t="s">
        <v>118</v>
      </c>
      <c r="P1126" s="2" t="s">
        <v>52</v>
      </c>
      <c r="Q1126" s="2" t="s">
        <v>52</v>
      </c>
      <c r="R1126" s="2" t="s">
        <v>52</v>
      </c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2" t="s">
        <v>52</v>
      </c>
      <c r="AW1126" s="2" t="s">
        <v>52</v>
      </c>
      <c r="AX1126" s="2" t="s">
        <v>52</v>
      </c>
      <c r="AY1126" s="2" t="s">
        <v>52</v>
      </c>
    </row>
    <row r="1127" spans="1:51" ht="30" customHeight="1">
      <c r="A1127" s="9"/>
      <c r="B1127" s="9"/>
      <c r="C1127" s="9"/>
      <c r="D1127" s="9"/>
      <c r="E1127" s="12"/>
      <c r="F1127" s="13"/>
      <c r="G1127" s="12"/>
      <c r="H1127" s="13"/>
      <c r="I1127" s="12"/>
      <c r="J1127" s="13"/>
      <c r="K1127" s="12"/>
      <c r="L1127" s="13"/>
      <c r="M1127" s="9"/>
    </row>
    <row r="1128" spans="1:51" ht="30" customHeight="1">
      <c r="A1128" s="32" t="s">
        <v>2689</v>
      </c>
      <c r="B1128" s="32"/>
      <c r="C1128" s="32"/>
      <c r="D1128" s="32"/>
      <c r="E1128" s="33"/>
      <c r="F1128" s="34"/>
      <c r="G1128" s="33"/>
      <c r="H1128" s="34"/>
      <c r="I1128" s="33"/>
      <c r="J1128" s="34"/>
      <c r="K1128" s="33"/>
      <c r="L1128" s="34"/>
      <c r="M1128" s="32"/>
      <c r="N1128" s="1" t="s">
        <v>1229</v>
      </c>
    </row>
    <row r="1129" spans="1:51" ht="30" customHeight="1">
      <c r="A1129" s="8" t="s">
        <v>2553</v>
      </c>
      <c r="B1129" s="8" t="s">
        <v>1096</v>
      </c>
      <c r="C1129" s="8" t="s">
        <v>1097</v>
      </c>
      <c r="D1129" s="9">
        <v>0.18</v>
      </c>
      <c r="E1129" s="12">
        <f>단가대비표!O281</f>
        <v>0</v>
      </c>
      <c r="F1129" s="13">
        <f>TRUNC(E1129*D1129,1)</f>
        <v>0</v>
      </c>
      <c r="G1129" s="12">
        <f>단가대비표!P281</f>
        <v>201951</v>
      </c>
      <c r="H1129" s="13">
        <f>TRUNC(G1129*D1129,1)</f>
        <v>36351.1</v>
      </c>
      <c r="I1129" s="12">
        <f>단가대비표!V281</f>
        <v>0</v>
      </c>
      <c r="J1129" s="13">
        <f>TRUNC(I1129*D1129,1)</f>
        <v>0</v>
      </c>
      <c r="K1129" s="12">
        <f t="shared" ref="K1129:L1131" si="183">TRUNC(E1129+G1129+I1129,1)</f>
        <v>201951</v>
      </c>
      <c r="L1129" s="13">
        <f t="shared" si="183"/>
        <v>36351.1</v>
      </c>
      <c r="M1129" s="8" t="s">
        <v>52</v>
      </c>
      <c r="N1129" s="2" t="s">
        <v>1229</v>
      </c>
      <c r="O1129" s="2" t="s">
        <v>2554</v>
      </c>
      <c r="P1129" s="2" t="s">
        <v>63</v>
      </c>
      <c r="Q1129" s="2" t="s">
        <v>63</v>
      </c>
      <c r="R1129" s="2" t="s">
        <v>62</v>
      </c>
      <c r="S1129" s="3"/>
      <c r="T1129" s="3"/>
      <c r="U1129" s="3"/>
      <c r="V1129" s="3">
        <v>1</v>
      </c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2" t="s">
        <v>52</v>
      </c>
      <c r="AW1129" s="2" t="s">
        <v>2691</v>
      </c>
      <c r="AX1129" s="2" t="s">
        <v>52</v>
      </c>
      <c r="AY1129" s="2" t="s">
        <v>52</v>
      </c>
    </row>
    <row r="1130" spans="1:51" ht="30" customHeight="1">
      <c r="A1130" s="8" t="s">
        <v>1100</v>
      </c>
      <c r="B1130" s="8" t="s">
        <v>1096</v>
      </c>
      <c r="C1130" s="8" t="s">
        <v>1097</v>
      </c>
      <c r="D1130" s="9">
        <v>0.05</v>
      </c>
      <c r="E1130" s="12">
        <f>단가대비표!O278</f>
        <v>0</v>
      </c>
      <c r="F1130" s="13">
        <f>TRUNC(E1130*D1130,1)</f>
        <v>0</v>
      </c>
      <c r="G1130" s="12">
        <f>단가대비표!P278</f>
        <v>125427</v>
      </c>
      <c r="H1130" s="13">
        <f>TRUNC(G1130*D1130,1)</f>
        <v>6271.3</v>
      </c>
      <c r="I1130" s="12">
        <f>단가대비표!V278</f>
        <v>0</v>
      </c>
      <c r="J1130" s="13">
        <f>TRUNC(I1130*D1130,1)</f>
        <v>0</v>
      </c>
      <c r="K1130" s="12">
        <f t="shared" si="183"/>
        <v>125427</v>
      </c>
      <c r="L1130" s="13">
        <f t="shared" si="183"/>
        <v>6271.3</v>
      </c>
      <c r="M1130" s="8" t="s">
        <v>52</v>
      </c>
      <c r="N1130" s="2" t="s">
        <v>1229</v>
      </c>
      <c r="O1130" s="2" t="s">
        <v>1101</v>
      </c>
      <c r="P1130" s="2" t="s">
        <v>63</v>
      </c>
      <c r="Q1130" s="2" t="s">
        <v>63</v>
      </c>
      <c r="R1130" s="2" t="s">
        <v>62</v>
      </c>
      <c r="S1130" s="3"/>
      <c r="T1130" s="3"/>
      <c r="U1130" s="3"/>
      <c r="V1130" s="3">
        <v>1</v>
      </c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2" t="s">
        <v>52</v>
      </c>
      <c r="AW1130" s="2" t="s">
        <v>2692</v>
      </c>
      <c r="AX1130" s="2" t="s">
        <v>52</v>
      </c>
      <c r="AY1130" s="2" t="s">
        <v>52</v>
      </c>
    </row>
    <row r="1131" spans="1:51" ht="30" customHeight="1">
      <c r="A1131" s="8" t="s">
        <v>1272</v>
      </c>
      <c r="B1131" s="8" t="s">
        <v>2679</v>
      </c>
      <c r="C1131" s="8" t="s">
        <v>929</v>
      </c>
      <c r="D1131" s="9">
        <v>1</v>
      </c>
      <c r="E1131" s="12">
        <v>0</v>
      </c>
      <c r="F1131" s="13">
        <f>TRUNC(E1131*D1131,1)</f>
        <v>0</v>
      </c>
      <c r="G1131" s="12">
        <v>0</v>
      </c>
      <c r="H1131" s="13">
        <f>TRUNC(G1131*D1131,1)</f>
        <v>0</v>
      </c>
      <c r="I1131" s="12">
        <f>TRUNC(SUMIF(V1129:V1131, RIGHTB(O1131, 1), H1129:H1131)*U1131, 2)</f>
        <v>426.22</v>
      </c>
      <c r="J1131" s="13">
        <f>TRUNC(I1131*D1131,1)</f>
        <v>426.2</v>
      </c>
      <c r="K1131" s="12">
        <f t="shared" si="183"/>
        <v>426.2</v>
      </c>
      <c r="L1131" s="13">
        <f t="shared" si="183"/>
        <v>426.2</v>
      </c>
      <c r="M1131" s="8" t="s">
        <v>52</v>
      </c>
      <c r="N1131" s="2" t="s">
        <v>1229</v>
      </c>
      <c r="O1131" s="2" t="s">
        <v>930</v>
      </c>
      <c r="P1131" s="2" t="s">
        <v>63</v>
      </c>
      <c r="Q1131" s="2" t="s">
        <v>63</v>
      </c>
      <c r="R1131" s="2" t="s">
        <v>63</v>
      </c>
      <c r="S1131" s="3">
        <v>1</v>
      </c>
      <c r="T1131" s="3">
        <v>2</v>
      </c>
      <c r="U1131" s="3">
        <v>0.01</v>
      </c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2" t="s">
        <v>52</v>
      </c>
      <c r="AW1131" s="2" t="s">
        <v>2693</v>
      </c>
      <c r="AX1131" s="2" t="s">
        <v>52</v>
      </c>
      <c r="AY1131" s="2" t="s">
        <v>52</v>
      </c>
    </row>
    <row r="1132" spans="1:51" ht="30" customHeight="1">
      <c r="A1132" s="8" t="s">
        <v>995</v>
      </c>
      <c r="B1132" s="8" t="s">
        <v>52</v>
      </c>
      <c r="C1132" s="8" t="s">
        <v>52</v>
      </c>
      <c r="D1132" s="9"/>
      <c r="E1132" s="12"/>
      <c r="F1132" s="13">
        <f>TRUNC(SUMIF(N1129:N1131, N1128, F1129:F1131),0)</f>
        <v>0</v>
      </c>
      <c r="G1132" s="12"/>
      <c r="H1132" s="13">
        <f>TRUNC(SUMIF(N1129:N1131, N1128, H1129:H1131),0)</f>
        <v>42622</v>
      </c>
      <c r="I1132" s="12"/>
      <c r="J1132" s="13">
        <f>TRUNC(SUMIF(N1129:N1131, N1128, J1129:J1131),0)</f>
        <v>426</v>
      </c>
      <c r="K1132" s="12"/>
      <c r="L1132" s="13">
        <f>F1132+H1132+J1132</f>
        <v>43048</v>
      </c>
      <c r="M1132" s="8" t="s">
        <v>52</v>
      </c>
      <c r="N1132" s="2" t="s">
        <v>118</v>
      </c>
      <c r="O1132" s="2" t="s">
        <v>118</v>
      </c>
      <c r="P1132" s="2" t="s">
        <v>52</v>
      </c>
      <c r="Q1132" s="2" t="s">
        <v>52</v>
      </c>
      <c r="R1132" s="2" t="s">
        <v>52</v>
      </c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2" t="s">
        <v>52</v>
      </c>
      <c r="AW1132" s="2" t="s">
        <v>52</v>
      </c>
      <c r="AX1132" s="2" t="s">
        <v>52</v>
      </c>
      <c r="AY1132" s="2" t="s">
        <v>52</v>
      </c>
    </row>
    <row r="1133" spans="1:51" ht="30" customHeight="1">
      <c r="A1133" s="9"/>
      <c r="B1133" s="9"/>
      <c r="C1133" s="9"/>
      <c r="D1133" s="9"/>
      <c r="E1133" s="12"/>
      <c r="F1133" s="13"/>
      <c r="G1133" s="12"/>
      <c r="H1133" s="13"/>
      <c r="I1133" s="12"/>
      <c r="J1133" s="13"/>
      <c r="K1133" s="12"/>
      <c r="L1133" s="13"/>
      <c r="M1133" s="9"/>
    </row>
    <row r="1134" spans="1:51" ht="30" customHeight="1">
      <c r="A1134" s="32" t="s">
        <v>2694</v>
      </c>
      <c r="B1134" s="32"/>
      <c r="C1134" s="32"/>
      <c r="D1134" s="32"/>
      <c r="E1134" s="33"/>
      <c r="F1134" s="34"/>
      <c r="G1134" s="33"/>
      <c r="H1134" s="34"/>
      <c r="I1134" s="33"/>
      <c r="J1134" s="34"/>
      <c r="K1134" s="33"/>
      <c r="L1134" s="34"/>
      <c r="M1134" s="32"/>
      <c r="N1134" s="1" t="s">
        <v>1234</v>
      </c>
    </row>
    <row r="1135" spans="1:51" ht="30" customHeight="1">
      <c r="A1135" s="8" t="s">
        <v>2696</v>
      </c>
      <c r="B1135" s="8" t="s">
        <v>2697</v>
      </c>
      <c r="C1135" s="8" t="s">
        <v>229</v>
      </c>
      <c r="D1135" s="9">
        <v>8.8999999999999996E-2</v>
      </c>
      <c r="E1135" s="12">
        <f>단가대비표!O211</f>
        <v>21160</v>
      </c>
      <c r="F1135" s="13">
        <f t="shared" ref="F1135:F1141" si="184">TRUNC(E1135*D1135,1)</f>
        <v>1883.2</v>
      </c>
      <c r="G1135" s="12">
        <f>단가대비표!P211</f>
        <v>0</v>
      </c>
      <c r="H1135" s="13">
        <f t="shared" ref="H1135:H1141" si="185">TRUNC(G1135*D1135,1)</f>
        <v>0</v>
      </c>
      <c r="I1135" s="12">
        <f>단가대비표!V211</f>
        <v>0</v>
      </c>
      <c r="J1135" s="13">
        <f t="shared" ref="J1135:J1141" si="186">TRUNC(I1135*D1135,1)</f>
        <v>0</v>
      </c>
      <c r="K1135" s="12">
        <f t="shared" ref="K1135:L1141" si="187">TRUNC(E1135+G1135+I1135,1)</f>
        <v>21160</v>
      </c>
      <c r="L1135" s="13">
        <f t="shared" si="187"/>
        <v>1883.2</v>
      </c>
      <c r="M1135" s="8" t="s">
        <v>52</v>
      </c>
      <c r="N1135" s="2" t="s">
        <v>1234</v>
      </c>
      <c r="O1135" s="2" t="s">
        <v>2698</v>
      </c>
      <c r="P1135" s="2" t="s">
        <v>63</v>
      </c>
      <c r="Q1135" s="2" t="s">
        <v>63</v>
      </c>
      <c r="R1135" s="2" t="s">
        <v>62</v>
      </c>
      <c r="S1135" s="3"/>
      <c r="T1135" s="3"/>
      <c r="U1135" s="3"/>
      <c r="V1135" s="3">
        <v>1</v>
      </c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2" t="s">
        <v>52</v>
      </c>
      <c r="AW1135" s="2" t="s">
        <v>2699</v>
      </c>
      <c r="AX1135" s="2" t="s">
        <v>52</v>
      </c>
      <c r="AY1135" s="2" t="s">
        <v>52</v>
      </c>
    </row>
    <row r="1136" spans="1:51" ht="30" customHeight="1">
      <c r="A1136" s="8" t="s">
        <v>2696</v>
      </c>
      <c r="B1136" s="8" t="s">
        <v>2700</v>
      </c>
      <c r="C1136" s="8" t="s">
        <v>229</v>
      </c>
      <c r="D1136" s="9">
        <v>3.0000000000000001E-3</v>
      </c>
      <c r="E1136" s="12">
        <f>단가대비표!O212</f>
        <v>15920</v>
      </c>
      <c r="F1136" s="13">
        <f t="shared" si="184"/>
        <v>47.7</v>
      </c>
      <c r="G1136" s="12">
        <f>단가대비표!P212</f>
        <v>0</v>
      </c>
      <c r="H1136" s="13">
        <f t="shared" si="185"/>
        <v>0</v>
      </c>
      <c r="I1136" s="12">
        <f>단가대비표!V212</f>
        <v>0</v>
      </c>
      <c r="J1136" s="13">
        <f t="shared" si="186"/>
        <v>0</v>
      </c>
      <c r="K1136" s="12">
        <f t="shared" si="187"/>
        <v>15920</v>
      </c>
      <c r="L1136" s="13">
        <f t="shared" si="187"/>
        <v>47.7</v>
      </c>
      <c r="M1136" s="8" t="s">
        <v>52</v>
      </c>
      <c r="N1136" s="2" t="s">
        <v>1234</v>
      </c>
      <c r="O1136" s="2" t="s">
        <v>2701</v>
      </c>
      <c r="P1136" s="2" t="s">
        <v>63</v>
      </c>
      <c r="Q1136" s="2" t="s">
        <v>63</v>
      </c>
      <c r="R1136" s="2" t="s">
        <v>62</v>
      </c>
      <c r="S1136" s="3"/>
      <c r="T1136" s="3"/>
      <c r="U1136" s="3"/>
      <c r="V1136" s="3">
        <v>1</v>
      </c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2" t="s">
        <v>52</v>
      </c>
      <c r="AW1136" s="2" t="s">
        <v>2702</v>
      </c>
      <c r="AX1136" s="2" t="s">
        <v>52</v>
      </c>
      <c r="AY1136" s="2" t="s">
        <v>52</v>
      </c>
    </row>
    <row r="1137" spans="1:51" ht="30" customHeight="1">
      <c r="A1137" s="8" t="s">
        <v>2703</v>
      </c>
      <c r="B1137" s="8" t="s">
        <v>2704</v>
      </c>
      <c r="C1137" s="8" t="s">
        <v>614</v>
      </c>
      <c r="D1137" s="9">
        <v>1.9</v>
      </c>
      <c r="E1137" s="12">
        <f>단가대비표!O213</f>
        <v>61</v>
      </c>
      <c r="F1137" s="13">
        <f t="shared" si="184"/>
        <v>115.9</v>
      </c>
      <c r="G1137" s="12">
        <f>단가대비표!P213</f>
        <v>0</v>
      </c>
      <c r="H1137" s="13">
        <f t="shared" si="185"/>
        <v>0</v>
      </c>
      <c r="I1137" s="12">
        <f>단가대비표!V213</f>
        <v>0</v>
      </c>
      <c r="J1137" s="13">
        <f t="shared" si="186"/>
        <v>0</v>
      </c>
      <c r="K1137" s="12">
        <f t="shared" si="187"/>
        <v>61</v>
      </c>
      <c r="L1137" s="13">
        <f t="shared" si="187"/>
        <v>115.9</v>
      </c>
      <c r="M1137" s="8" t="s">
        <v>52</v>
      </c>
      <c r="N1137" s="2" t="s">
        <v>1234</v>
      </c>
      <c r="O1137" s="2" t="s">
        <v>2705</v>
      </c>
      <c r="P1137" s="2" t="s">
        <v>63</v>
      </c>
      <c r="Q1137" s="2" t="s">
        <v>63</v>
      </c>
      <c r="R1137" s="2" t="s">
        <v>62</v>
      </c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2" t="s">
        <v>52</v>
      </c>
      <c r="AW1137" s="2" t="s">
        <v>2706</v>
      </c>
      <c r="AX1137" s="2" t="s">
        <v>52</v>
      </c>
      <c r="AY1137" s="2" t="s">
        <v>52</v>
      </c>
    </row>
    <row r="1138" spans="1:51" ht="30" customHeight="1">
      <c r="A1138" s="8" t="s">
        <v>2703</v>
      </c>
      <c r="B1138" s="8" t="s">
        <v>2707</v>
      </c>
      <c r="C1138" s="8" t="s">
        <v>614</v>
      </c>
      <c r="D1138" s="9">
        <v>2</v>
      </c>
      <c r="E1138" s="12">
        <f>단가대비표!O214</f>
        <v>126</v>
      </c>
      <c r="F1138" s="13">
        <f t="shared" si="184"/>
        <v>252</v>
      </c>
      <c r="G1138" s="12">
        <f>단가대비표!P214</f>
        <v>0</v>
      </c>
      <c r="H1138" s="13">
        <f t="shared" si="185"/>
        <v>0</v>
      </c>
      <c r="I1138" s="12">
        <f>단가대비표!V214</f>
        <v>0</v>
      </c>
      <c r="J1138" s="13">
        <f t="shared" si="186"/>
        <v>0</v>
      </c>
      <c r="K1138" s="12">
        <f t="shared" si="187"/>
        <v>126</v>
      </c>
      <c r="L1138" s="13">
        <f t="shared" si="187"/>
        <v>252</v>
      </c>
      <c r="M1138" s="8" t="s">
        <v>52</v>
      </c>
      <c r="N1138" s="2" t="s">
        <v>1234</v>
      </c>
      <c r="O1138" s="2" t="s">
        <v>2708</v>
      </c>
      <c r="P1138" s="2" t="s">
        <v>63</v>
      </c>
      <c r="Q1138" s="2" t="s">
        <v>63</v>
      </c>
      <c r="R1138" s="2" t="s">
        <v>62</v>
      </c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2" t="s">
        <v>52</v>
      </c>
      <c r="AW1138" s="2" t="s">
        <v>2709</v>
      </c>
      <c r="AX1138" s="2" t="s">
        <v>52</v>
      </c>
      <c r="AY1138" s="2" t="s">
        <v>52</v>
      </c>
    </row>
    <row r="1139" spans="1:51" ht="30" customHeight="1">
      <c r="A1139" s="8" t="s">
        <v>1006</v>
      </c>
      <c r="B1139" s="8" t="s">
        <v>1007</v>
      </c>
      <c r="C1139" s="8" t="s">
        <v>255</v>
      </c>
      <c r="D1139" s="9">
        <v>7.6999999999999999E-2</v>
      </c>
      <c r="E1139" s="12">
        <f>단가대비표!O194</f>
        <v>2700</v>
      </c>
      <c r="F1139" s="13">
        <f t="shared" si="184"/>
        <v>207.9</v>
      </c>
      <c r="G1139" s="12">
        <f>단가대비표!P194</f>
        <v>0</v>
      </c>
      <c r="H1139" s="13">
        <f t="shared" si="185"/>
        <v>0</v>
      </c>
      <c r="I1139" s="12">
        <f>단가대비표!V194</f>
        <v>0</v>
      </c>
      <c r="J1139" s="13">
        <f t="shared" si="186"/>
        <v>0</v>
      </c>
      <c r="K1139" s="12">
        <f t="shared" si="187"/>
        <v>2700</v>
      </c>
      <c r="L1139" s="13">
        <f t="shared" si="187"/>
        <v>207.9</v>
      </c>
      <c r="M1139" s="8" t="s">
        <v>52</v>
      </c>
      <c r="N1139" s="2" t="s">
        <v>1234</v>
      </c>
      <c r="O1139" s="2" t="s">
        <v>1008</v>
      </c>
      <c r="P1139" s="2" t="s">
        <v>63</v>
      </c>
      <c r="Q1139" s="2" t="s">
        <v>63</v>
      </c>
      <c r="R1139" s="2" t="s">
        <v>62</v>
      </c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2" t="s">
        <v>52</v>
      </c>
      <c r="AW1139" s="2" t="s">
        <v>2710</v>
      </c>
      <c r="AX1139" s="2" t="s">
        <v>52</v>
      </c>
      <c r="AY1139" s="2" t="s">
        <v>52</v>
      </c>
    </row>
    <row r="1140" spans="1:51" ht="30" customHeight="1">
      <c r="A1140" s="8" t="s">
        <v>2703</v>
      </c>
      <c r="B1140" s="8" t="s">
        <v>2711</v>
      </c>
      <c r="C1140" s="8" t="s">
        <v>614</v>
      </c>
      <c r="D1140" s="9">
        <v>0.28299999999999997</v>
      </c>
      <c r="E1140" s="12">
        <f>단가대비표!O215</f>
        <v>121</v>
      </c>
      <c r="F1140" s="13">
        <f t="shared" si="184"/>
        <v>34.200000000000003</v>
      </c>
      <c r="G1140" s="12">
        <f>단가대비표!P215</f>
        <v>0</v>
      </c>
      <c r="H1140" s="13">
        <f t="shared" si="185"/>
        <v>0</v>
      </c>
      <c r="I1140" s="12">
        <f>단가대비표!V215</f>
        <v>0</v>
      </c>
      <c r="J1140" s="13">
        <f t="shared" si="186"/>
        <v>0</v>
      </c>
      <c r="K1140" s="12">
        <f t="shared" si="187"/>
        <v>121</v>
      </c>
      <c r="L1140" s="13">
        <f t="shared" si="187"/>
        <v>34.200000000000003</v>
      </c>
      <c r="M1140" s="8" t="s">
        <v>52</v>
      </c>
      <c r="N1140" s="2" t="s">
        <v>1234</v>
      </c>
      <c r="O1140" s="2" t="s">
        <v>2712</v>
      </c>
      <c r="P1140" s="2" t="s">
        <v>63</v>
      </c>
      <c r="Q1140" s="2" t="s">
        <v>63</v>
      </c>
      <c r="R1140" s="2" t="s">
        <v>62</v>
      </c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2" t="s">
        <v>52</v>
      </c>
      <c r="AW1140" s="2" t="s">
        <v>2713</v>
      </c>
      <c r="AX1140" s="2" t="s">
        <v>52</v>
      </c>
      <c r="AY1140" s="2" t="s">
        <v>52</v>
      </c>
    </row>
    <row r="1141" spans="1:51" ht="30" customHeight="1">
      <c r="A1141" s="8" t="s">
        <v>2714</v>
      </c>
      <c r="B1141" s="8" t="s">
        <v>2715</v>
      </c>
      <c r="C1141" s="8" t="s">
        <v>929</v>
      </c>
      <c r="D1141" s="9">
        <v>1</v>
      </c>
      <c r="E1141" s="12">
        <f>TRUNC(SUMIF(V1135:V1141, RIGHTB(O1141, 1), F1135:F1141)*U1141, 2)</f>
        <v>96.54</v>
      </c>
      <c r="F1141" s="13">
        <f t="shared" si="184"/>
        <v>96.5</v>
      </c>
      <c r="G1141" s="12">
        <v>0</v>
      </c>
      <c r="H1141" s="13">
        <f t="shared" si="185"/>
        <v>0</v>
      </c>
      <c r="I1141" s="12">
        <v>0</v>
      </c>
      <c r="J1141" s="13">
        <f t="shared" si="186"/>
        <v>0</v>
      </c>
      <c r="K1141" s="12">
        <f t="shared" si="187"/>
        <v>96.5</v>
      </c>
      <c r="L1141" s="13">
        <f t="shared" si="187"/>
        <v>96.5</v>
      </c>
      <c r="M1141" s="8" t="s">
        <v>52</v>
      </c>
      <c r="N1141" s="2" t="s">
        <v>1234</v>
      </c>
      <c r="O1141" s="2" t="s">
        <v>930</v>
      </c>
      <c r="P1141" s="2" t="s">
        <v>63</v>
      </c>
      <c r="Q1141" s="2" t="s">
        <v>63</v>
      </c>
      <c r="R1141" s="2" t="s">
        <v>63</v>
      </c>
      <c r="S1141" s="3">
        <v>0</v>
      </c>
      <c r="T1141" s="3">
        <v>0</v>
      </c>
      <c r="U1141" s="3">
        <v>0.05</v>
      </c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2" t="s">
        <v>52</v>
      </c>
      <c r="AW1141" s="2" t="s">
        <v>2716</v>
      </c>
      <c r="AX1141" s="2" t="s">
        <v>52</v>
      </c>
      <c r="AY1141" s="2" t="s">
        <v>52</v>
      </c>
    </row>
    <row r="1142" spans="1:51" ht="30" customHeight="1">
      <c r="A1142" s="8" t="s">
        <v>995</v>
      </c>
      <c r="B1142" s="8" t="s">
        <v>52</v>
      </c>
      <c r="C1142" s="8" t="s">
        <v>52</v>
      </c>
      <c r="D1142" s="9"/>
      <c r="E1142" s="12"/>
      <c r="F1142" s="13">
        <f>TRUNC(SUMIF(N1135:N1141, N1134, F1135:F1141),0)</f>
        <v>2637</v>
      </c>
      <c r="G1142" s="12"/>
      <c r="H1142" s="13">
        <f>TRUNC(SUMIF(N1135:N1141, N1134, H1135:H1141),0)</f>
        <v>0</v>
      </c>
      <c r="I1142" s="12"/>
      <c r="J1142" s="13">
        <f>TRUNC(SUMIF(N1135:N1141, N1134, J1135:J1141),0)</f>
        <v>0</v>
      </c>
      <c r="K1142" s="12"/>
      <c r="L1142" s="13">
        <f>F1142+H1142+J1142</f>
        <v>2637</v>
      </c>
      <c r="M1142" s="8" t="s">
        <v>52</v>
      </c>
      <c r="N1142" s="2" t="s">
        <v>118</v>
      </c>
      <c r="O1142" s="2" t="s">
        <v>118</v>
      </c>
      <c r="P1142" s="2" t="s">
        <v>52</v>
      </c>
      <c r="Q1142" s="2" t="s">
        <v>52</v>
      </c>
      <c r="R1142" s="2" t="s">
        <v>52</v>
      </c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2" t="s">
        <v>52</v>
      </c>
      <c r="AW1142" s="2" t="s">
        <v>52</v>
      </c>
      <c r="AX1142" s="2" t="s">
        <v>52</v>
      </c>
      <c r="AY1142" s="2" t="s">
        <v>52</v>
      </c>
    </row>
    <row r="1143" spans="1:51" ht="30" customHeight="1">
      <c r="A1143" s="9"/>
      <c r="B1143" s="9"/>
      <c r="C1143" s="9"/>
      <c r="D1143" s="9"/>
      <c r="E1143" s="12"/>
      <c r="F1143" s="13"/>
      <c r="G1143" s="12"/>
      <c r="H1143" s="13"/>
      <c r="I1143" s="12"/>
      <c r="J1143" s="13"/>
      <c r="K1143" s="12"/>
      <c r="L1143" s="13"/>
      <c r="M1143" s="9"/>
    </row>
    <row r="1144" spans="1:51" ht="30" customHeight="1">
      <c r="A1144" s="32" t="s">
        <v>2717</v>
      </c>
      <c r="B1144" s="32"/>
      <c r="C1144" s="32"/>
      <c r="D1144" s="32"/>
      <c r="E1144" s="33"/>
      <c r="F1144" s="34"/>
      <c r="G1144" s="33"/>
      <c r="H1144" s="34"/>
      <c r="I1144" s="33"/>
      <c r="J1144" s="34"/>
      <c r="K1144" s="33"/>
      <c r="L1144" s="34"/>
      <c r="M1144" s="32"/>
      <c r="N1144" s="1" t="s">
        <v>1237</v>
      </c>
    </row>
    <row r="1145" spans="1:51" ht="30" customHeight="1">
      <c r="A1145" s="8" t="s">
        <v>2553</v>
      </c>
      <c r="B1145" s="8" t="s">
        <v>1096</v>
      </c>
      <c r="C1145" s="8" t="s">
        <v>1097</v>
      </c>
      <c r="D1145" s="9">
        <v>0.14000000000000001</v>
      </c>
      <c r="E1145" s="12">
        <f>단가대비표!O281</f>
        <v>0</v>
      </c>
      <c r="F1145" s="13">
        <f>TRUNC(E1145*D1145,1)</f>
        <v>0</v>
      </c>
      <c r="G1145" s="12">
        <f>단가대비표!P281</f>
        <v>201951</v>
      </c>
      <c r="H1145" s="13">
        <f>TRUNC(G1145*D1145,1)</f>
        <v>28273.1</v>
      </c>
      <c r="I1145" s="12">
        <f>단가대비표!V281</f>
        <v>0</v>
      </c>
      <c r="J1145" s="13">
        <f>TRUNC(I1145*D1145,1)</f>
        <v>0</v>
      </c>
      <c r="K1145" s="12">
        <f t="shared" ref="K1145:L1147" si="188">TRUNC(E1145+G1145+I1145,1)</f>
        <v>201951</v>
      </c>
      <c r="L1145" s="13">
        <f t="shared" si="188"/>
        <v>28273.1</v>
      </c>
      <c r="M1145" s="8" t="s">
        <v>52</v>
      </c>
      <c r="N1145" s="2" t="s">
        <v>1237</v>
      </c>
      <c r="O1145" s="2" t="s">
        <v>2554</v>
      </c>
      <c r="P1145" s="2" t="s">
        <v>63</v>
      </c>
      <c r="Q1145" s="2" t="s">
        <v>63</v>
      </c>
      <c r="R1145" s="2" t="s">
        <v>62</v>
      </c>
      <c r="S1145" s="3"/>
      <c r="T1145" s="3"/>
      <c r="U1145" s="3"/>
      <c r="V1145" s="3">
        <v>1</v>
      </c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2" t="s">
        <v>52</v>
      </c>
      <c r="AW1145" s="2" t="s">
        <v>2719</v>
      </c>
      <c r="AX1145" s="2" t="s">
        <v>52</v>
      </c>
      <c r="AY1145" s="2" t="s">
        <v>52</v>
      </c>
    </row>
    <row r="1146" spans="1:51" ht="30" customHeight="1">
      <c r="A1146" s="8" t="s">
        <v>1100</v>
      </c>
      <c r="B1146" s="8" t="s">
        <v>1096</v>
      </c>
      <c r="C1146" s="8" t="s">
        <v>1097</v>
      </c>
      <c r="D1146" s="9">
        <v>0.03</v>
      </c>
      <c r="E1146" s="12">
        <f>단가대비표!O278</f>
        <v>0</v>
      </c>
      <c r="F1146" s="13">
        <f>TRUNC(E1146*D1146,1)</f>
        <v>0</v>
      </c>
      <c r="G1146" s="12">
        <f>단가대비표!P278</f>
        <v>125427</v>
      </c>
      <c r="H1146" s="13">
        <f>TRUNC(G1146*D1146,1)</f>
        <v>3762.8</v>
      </c>
      <c r="I1146" s="12">
        <f>단가대비표!V278</f>
        <v>0</v>
      </c>
      <c r="J1146" s="13">
        <f>TRUNC(I1146*D1146,1)</f>
        <v>0</v>
      </c>
      <c r="K1146" s="12">
        <f t="shared" si="188"/>
        <v>125427</v>
      </c>
      <c r="L1146" s="13">
        <f t="shared" si="188"/>
        <v>3762.8</v>
      </c>
      <c r="M1146" s="8" t="s">
        <v>52</v>
      </c>
      <c r="N1146" s="2" t="s">
        <v>1237</v>
      </c>
      <c r="O1146" s="2" t="s">
        <v>1101</v>
      </c>
      <c r="P1146" s="2" t="s">
        <v>63</v>
      </c>
      <c r="Q1146" s="2" t="s">
        <v>63</v>
      </c>
      <c r="R1146" s="2" t="s">
        <v>62</v>
      </c>
      <c r="S1146" s="3"/>
      <c r="T1146" s="3"/>
      <c r="U1146" s="3"/>
      <c r="V1146" s="3">
        <v>1</v>
      </c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2" t="s">
        <v>52</v>
      </c>
      <c r="AW1146" s="2" t="s">
        <v>2720</v>
      </c>
      <c r="AX1146" s="2" t="s">
        <v>52</v>
      </c>
      <c r="AY1146" s="2" t="s">
        <v>52</v>
      </c>
    </row>
    <row r="1147" spans="1:51" ht="30" customHeight="1">
      <c r="A1147" s="8" t="s">
        <v>1272</v>
      </c>
      <c r="B1147" s="8" t="s">
        <v>1935</v>
      </c>
      <c r="C1147" s="8" t="s">
        <v>929</v>
      </c>
      <c r="D1147" s="9">
        <v>1</v>
      </c>
      <c r="E1147" s="12">
        <v>0</v>
      </c>
      <c r="F1147" s="13">
        <f>TRUNC(E1147*D1147,1)</f>
        <v>0</v>
      </c>
      <c r="G1147" s="12">
        <v>0</v>
      </c>
      <c r="H1147" s="13">
        <f>TRUNC(G1147*D1147,1)</f>
        <v>0</v>
      </c>
      <c r="I1147" s="12">
        <f>TRUNC(SUMIF(V1145:V1147, RIGHTB(O1147, 1), H1145:H1147)*U1147, 2)</f>
        <v>961.07</v>
      </c>
      <c r="J1147" s="13">
        <f>TRUNC(I1147*D1147,1)</f>
        <v>961</v>
      </c>
      <c r="K1147" s="12">
        <f t="shared" si="188"/>
        <v>961</v>
      </c>
      <c r="L1147" s="13">
        <f t="shared" si="188"/>
        <v>961</v>
      </c>
      <c r="M1147" s="8" t="s">
        <v>52</v>
      </c>
      <c r="N1147" s="2" t="s">
        <v>1237</v>
      </c>
      <c r="O1147" s="2" t="s">
        <v>930</v>
      </c>
      <c r="P1147" s="2" t="s">
        <v>63</v>
      </c>
      <c r="Q1147" s="2" t="s">
        <v>63</v>
      </c>
      <c r="R1147" s="2" t="s">
        <v>63</v>
      </c>
      <c r="S1147" s="3">
        <v>1</v>
      </c>
      <c r="T1147" s="3">
        <v>2</v>
      </c>
      <c r="U1147" s="3">
        <v>0.03</v>
      </c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2" t="s">
        <v>52</v>
      </c>
      <c r="AW1147" s="2" t="s">
        <v>2721</v>
      </c>
      <c r="AX1147" s="2" t="s">
        <v>52</v>
      </c>
      <c r="AY1147" s="2" t="s">
        <v>52</v>
      </c>
    </row>
    <row r="1148" spans="1:51" ht="30" customHeight="1">
      <c r="A1148" s="8" t="s">
        <v>995</v>
      </c>
      <c r="B1148" s="8" t="s">
        <v>52</v>
      </c>
      <c r="C1148" s="8" t="s">
        <v>52</v>
      </c>
      <c r="D1148" s="9"/>
      <c r="E1148" s="12"/>
      <c r="F1148" s="13">
        <f>TRUNC(SUMIF(N1145:N1147, N1144, F1145:F1147),0)</f>
        <v>0</v>
      </c>
      <c r="G1148" s="12"/>
      <c r="H1148" s="13">
        <f>TRUNC(SUMIF(N1145:N1147, N1144, H1145:H1147),0)</f>
        <v>32035</v>
      </c>
      <c r="I1148" s="12"/>
      <c r="J1148" s="13">
        <f>TRUNC(SUMIF(N1145:N1147, N1144, J1145:J1147),0)</f>
        <v>961</v>
      </c>
      <c r="K1148" s="12"/>
      <c r="L1148" s="13">
        <f>F1148+H1148+J1148</f>
        <v>32996</v>
      </c>
      <c r="M1148" s="8" t="s">
        <v>52</v>
      </c>
      <c r="N1148" s="2" t="s">
        <v>118</v>
      </c>
      <c r="O1148" s="2" t="s">
        <v>118</v>
      </c>
      <c r="P1148" s="2" t="s">
        <v>52</v>
      </c>
      <c r="Q1148" s="2" t="s">
        <v>52</v>
      </c>
      <c r="R1148" s="2" t="s">
        <v>52</v>
      </c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2" t="s">
        <v>52</v>
      </c>
      <c r="AW1148" s="2" t="s">
        <v>52</v>
      </c>
      <c r="AX1148" s="2" t="s">
        <v>52</v>
      </c>
      <c r="AY1148" s="2" t="s">
        <v>52</v>
      </c>
    </row>
    <row r="1149" spans="1:51" ht="30" customHeight="1">
      <c r="A1149" s="9"/>
      <c r="B1149" s="9"/>
      <c r="C1149" s="9"/>
      <c r="D1149" s="9"/>
      <c r="E1149" s="12"/>
      <c r="F1149" s="13"/>
      <c r="G1149" s="12"/>
      <c r="H1149" s="13"/>
      <c r="I1149" s="12"/>
      <c r="J1149" s="13"/>
      <c r="K1149" s="12"/>
      <c r="L1149" s="13"/>
      <c r="M1149" s="9"/>
    </row>
    <row r="1150" spans="1:51" ht="30" customHeight="1">
      <c r="A1150" s="32" t="s">
        <v>2722</v>
      </c>
      <c r="B1150" s="32"/>
      <c r="C1150" s="32"/>
      <c r="D1150" s="32"/>
      <c r="E1150" s="33"/>
      <c r="F1150" s="34"/>
      <c r="G1150" s="33"/>
      <c r="H1150" s="34"/>
      <c r="I1150" s="33"/>
      <c r="J1150" s="34"/>
      <c r="K1150" s="33"/>
      <c r="L1150" s="34"/>
      <c r="M1150" s="32"/>
      <c r="N1150" s="1" t="s">
        <v>1242</v>
      </c>
    </row>
    <row r="1151" spans="1:51" ht="30" customHeight="1">
      <c r="A1151" s="8" t="s">
        <v>2553</v>
      </c>
      <c r="B1151" s="8" t="s">
        <v>1096</v>
      </c>
      <c r="C1151" s="8" t="s">
        <v>1097</v>
      </c>
      <c r="D1151" s="9">
        <v>0.1</v>
      </c>
      <c r="E1151" s="12">
        <f>단가대비표!O281</f>
        <v>0</v>
      </c>
      <c r="F1151" s="13">
        <f>TRUNC(E1151*D1151,1)</f>
        <v>0</v>
      </c>
      <c r="G1151" s="12">
        <f>단가대비표!P281</f>
        <v>201951</v>
      </c>
      <c r="H1151" s="13">
        <f>TRUNC(G1151*D1151,1)</f>
        <v>20195.099999999999</v>
      </c>
      <c r="I1151" s="12">
        <f>단가대비표!V281</f>
        <v>0</v>
      </c>
      <c r="J1151" s="13">
        <f>TRUNC(I1151*D1151,1)</f>
        <v>0</v>
      </c>
      <c r="K1151" s="12">
        <f t="shared" ref="K1151:L1153" si="189">TRUNC(E1151+G1151+I1151,1)</f>
        <v>201951</v>
      </c>
      <c r="L1151" s="13">
        <f t="shared" si="189"/>
        <v>20195.099999999999</v>
      </c>
      <c r="M1151" s="8" t="s">
        <v>52</v>
      </c>
      <c r="N1151" s="2" t="s">
        <v>1242</v>
      </c>
      <c r="O1151" s="2" t="s">
        <v>2554</v>
      </c>
      <c r="P1151" s="2" t="s">
        <v>63</v>
      </c>
      <c r="Q1151" s="2" t="s">
        <v>63</v>
      </c>
      <c r="R1151" s="2" t="s">
        <v>62</v>
      </c>
      <c r="S1151" s="3"/>
      <c r="T1151" s="3"/>
      <c r="U1151" s="3"/>
      <c r="V1151" s="3">
        <v>1</v>
      </c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2" t="s">
        <v>52</v>
      </c>
      <c r="AW1151" s="2" t="s">
        <v>2724</v>
      </c>
      <c r="AX1151" s="2" t="s">
        <v>52</v>
      </c>
      <c r="AY1151" s="2" t="s">
        <v>52</v>
      </c>
    </row>
    <row r="1152" spans="1:51" ht="30" customHeight="1">
      <c r="A1152" s="8" t="s">
        <v>1100</v>
      </c>
      <c r="B1152" s="8" t="s">
        <v>1096</v>
      </c>
      <c r="C1152" s="8" t="s">
        <v>1097</v>
      </c>
      <c r="D1152" s="9">
        <v>0.03</v>
      </c>
      <c r="E1152" s="12">
        <f>단가대비표!O278</f>
        <v>0</v>
      </c>
      <c r="F1152" s="13">
        <f>TRUNC(E1152*D1152,1)</f>
        <v>0</v>
      </c>
      <c r="G1152" s="12">
        <f>단가대비표!P278</f>
        <v>125427</v>
      </c>
      <c r="H1152" s="13">
        <f>TRUNC(G1152*D1152,1)</f>
        <v>3762.8</v>
      </c>
      <c r="I1152" s="12">
        <f>단가대비표!V278</f>
        <v>0</v>
      </c>
      <c r="J1152" s="13">
        <f>TRUNC(I1152*D1152,1)</f>
        <v>0</v>
      </c>
      <c r="K1152" s="12">
        <f t="shared" si="189"/>
        <v>125427</v>
      </c>
      <c r="L1152" s="13">
        <f t="shared" si="189"/>
        <v>3762.8</v>
      </c>
      <c r="M1152" s="8" t="s">
        <v>52</v>
      </c>
      <c r="N1152" s="2" t="s">
        <v>1242</v>
      </c>
      <c r="O1152" s="2" t="s">
        <v>1101</v>
      </c>
      <c r="P1152" s="2" t="s">
        <v>63</v>
      </c>
      <c r="Q1152" s="2" t="s">
        <v>63</v>
      </c>
      <c r="R1152" s="2" t="s">
        <v>62</v>
      </c>
      <c r="S1152" s="3"/>
      <c r="T1152" s="3"/>
      <c r="U1152" s="3"/>
      <c r="V1152" s="3">
        <v>1</v>
      </c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2" t="s">
        <v>52</v>
      </c>
      <c r="AW1152" s="2" t="s">
        <v>2725</v>
      </c>
      <c r="AX1152" s="2" t="s">
        <v>52</v>
      </c>
      <c r="AY1152" s="2" t="s">
        <v>52</v>
      </c>
    </row>
    <row r="1153" spans="1:51" ht="30" customHeight="1">
      <c r="A1153" s="8" t="s">
        <v>1272</v>
      </c>
      <c r="B1153" s="8" t="s">
        <v>1935</v>
      </c>
      <c r="C1153" s="8" t="s">
        <v>929</v>
      </c>
      <c r="D1153" s="9">
        <v>1</v>
      </c>
      <c r="E1153" s="12">
        <v>0</v>
      </c>
      <c r="F1153" s="13">
        <f>TRUNC(E1153*D1153,1)</f>
        <v>0</v>
      </c>
      <c r="G1153" s="12">
        <v>0</v>
      </c>
      <c r="H1153" s="13">
        <f>TRUNC(G1153*D1153,1)</f>
        <v>0</v>
      </c>
      <c r="I1153" s="12">
        <f>TRUNC(SUMIF(V1151:V1153, RIGHTB(O1153, 1), H1151:H1153)*U1153, 2)</f>
        <v>718.73</v>
      </c>
      <c r="J1153" s="13">
        <f>TRUNC(I1153*D1153,1)</f>
        <v>718.7</v>
      </c>
      <c r="K1153" s="12">
        <f t="shared" si="189"/>
        <v>718.7</v>
      </c>
      <c r="L1153" s="13">
        <f t="shared" si="189"/>
        <v>718.7</v>
      </c>
      <c r="M1153" s="8" t="s">
        <v>52</v>
      </c>
      <c r="N1153" s="2" t="s">
        <v>1242</v>
      </c>
      <c r="O1153" s="2" t="s">
        <v>930</v>
      </c>
      <c r="P1153" s="2" t="s">
        <v>63</v>
      </c>
      <c r="Q1153" s="2" t="s">
        <v>63</v>
      </c>
      <c r="R1153" s="2" t="s">
        <v>63</v>
      </c>
      <c r="S1153" s="3">
        <v>1</v>
      </c>
      <c r="T1153" s="3">
        <v>2</v>
      </c>
      <c r="U1153" s="3">
        <v>0.03</v>
      </c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2" t="s">
        <v>52</v>
      </c>
      <c r="AW1153" s="2" t="s">
        <v>2726</v>
      </c>
      <c r="AX1153" s="2" t="s">
        <v>52</v>
      </c>
      <c r="AY1153" s="2" t="s">
        <v>52</v>
      </c>
    </row>
    <row r="1154" spans="1:51" ht="30" customHeight="1">
      <c r="A1154" s="8" t="s">
        <v>995</v>
      </c>
      <c r="B1154" s="8" t="s">
        <v>52</v>
      </c>
      <c r="C1154" s="8" t="s">
        <v>52</v>
      </c>
      <c r="D1154" s="9"/>
      <c r="E1154" s="12"/>
      <c r="F1154" s="13">
        <f>TRUNC(SUMIF(N1151:N1153, N1150, F1151:F1153),0)</f>
        <v>0</v>
      </c>
      <c r="G1154" s="12"/>
      <c r="H1154" s="13">
        <f>TRUNC(SUMIF(N1151:N1153, N1150, H1151:H1153),0)</f>
        <v>23957</v>
      </c>
      <c r="I1154" s="12"/>
      <c r="J1154" s="13">
        <f>TRUNC(SUMIF(N1151:N1153, N1150, J1151:J1153),0)</f>
        <v>718</v>
      </c>
      <c r="K1154" s="12"/>
      <c r="L1154" s="13">
        <f>F1154+H1154+J1154</f>
        <v>24675</v>
      </c>
      <c r="M1154" s="8" t="s">
        <v>52</v>
      </c>
      <c r="N1154" s="2" t="s">
        <v>118</v>
      </c>
      <c r="O1154" s="2" t="s">
        <v>118</v>
      </c>
      <c r="P1154" s="2" t="s">
        <v>52</v>
      </c>
      <c r="Q1154" s="2" t="s">
        <v>52</v>
      </c>
      <c r="R1154" s="2" t="s">
        <v>52</v>
      </c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2" t="s">
        <v>52</v>
      </c>
      <c r="AW1154" s="2" t="s">
        <v>52</v>
      </c>
      <c r="AX1154" s="2" t="s">
        <v>52</v>
      </c>
      <c r="AY1154" s="2" t="s">
        <v>52</v>
      </c>
    </row>
    <row r="1155" spans="1:51" ht="30" customHeight="1">
      <c r="A1155" s="9"/>
      <c r="B1155" s="9"/>
      <c r="C1155" s="9"/>
      <c r="D1155" s="9"/>
      <c r="E1155" s="12"/>
      <c r="F1155" s="13"/>
      <c r="G1155" s="12"/>
      <c r="H1155" s="13"/>
      <c r="I1155" s="12"/>
      <c r="J1155" s="13"/>
      <c r="K1155" s="12"/>
      <c r="L1155" s="13"/>
      <c r="M1155" s="9"/>
    </row>
    <row r="1156" spans="1:51" ht="30" customHeight="1">
      <c r="A1156" s="32" t="s">
        <v>2727</v>
      </c>
      <c r="B1156" s="32"/>
      <c r="C1156" s="32"/>
      <c r="D1156" s="32"/>
      <c r="E1156" s="33"/>
      <c r="F1156" s="34"/>
      <c r="G1156" s="33"/>
      <c r="H1156" s="34"/>
      <c r="I1156" s="33"/>
      <c r="J1156" s="34"/>
      <c r="K1156" s="33"/>
      <c r="L1156" s="34"/>
      <c r="M1156" s="32"/>
      <c r="N1156" s="1" t="s">
        <v>1247</v>
      </c>
    </row>
    <row r="1157" spans="1:51" ht="30" customHeight="1">
      <c r="A1157" s="8" t="s">
        <v>2553</v>
      </c>
      <c r="B1157" s="8" t="s">
        <v>1096</v>
      </c>
      <c r="C1157" s="8" t="s">
        <v>1097</v>
      </c>
      <c r="D1157" s="9">
        <v>0.09</v>
      </c>
      <c r="E1157" s="12">
        <f>단가대비표!O281</f>
        <v>0</v>
      </c>
      <c r="F1157" s="13">
        <f>TRUNC(E1157*D1157,1)</f>
        <v>0</v>
      </c>
      <c r="G1157" s="12">
        <f>단가대비표!P281</f>
        <v>201951</v>
      </c>
      <c r="H1157" s="13">
        <f>TRUNC(G1157*D1157,1)</f>
        <v>18175.5</v>
      </c>
      <c r="I1157" s="12">
        <f>단가대비표!V281</f>
        <v>0</v>
      </c>
      <c r="J1157" s="13">
        <f>TRUNC(I1157*D1157,1)</f>
        <v>0</v>
      </c>
      <c r="K1157" s="12">
        <f t="shared" ref="K1157:L1159" si="190">TRUNC(E1157+G1157+I1157,1)</f>
        <v>201951</v>
      </c>
      <c r="L1157" s="13">
        <f t="shared" si="190"/>
        <v>18175.5</v>
      </c>
      <c r="M1157" s="8" t="s">
        <v>52</v>
      </c>
      <c r="N1157" s="2" t="s">
        <v>1247</v>
      </c>
      <c r="O1157" s="2" t="s">
        <v>2554</v>
      </c>
      <c r="P1157" s="2" t="s">
        <v>63</v>
      </c>
      <c r="Q1157" s="2" t="s">
        <v>63</v>
      </c>
      <c r="R1157" s="2" t="s">
        <v>62</v>
      </c>
      <c r="S1157" s="3"/>
      <c r="T1157" s="3"/>
      <c r="U1157" s="3"/>
      <c r="V1157" s="3">
        <v>1</v>
      </c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2" t="s">
        <v>52</v>
      </c>
      <c r="AW1157" s="2" t="s">
        <v>2729</v>
      </c>
      <c r="AX1157" s="2" t="s">
        <v>52</v>
      </c>
      <c r="AY1157" s="2" t="s">
        <v>52</v>
      </c>
    </row>
    <row r="1158" spans="1:51" ht="30" customHeight="1">
      <c r="A1158" s="8" t="s">
        <v>1100</v>
      </c>
      <c r="B1158" s="8" t="s">
        <v>1096</v>
      </c>
      <c r="C1158" s="8" t="s">
        <v>1097</v>
      </c>
      <c r="D1158" s="9">
        <v>0.02</v>
      </c>
      <c r="E1158" s="12">
        <f>단가대비표!O278</f>
        <v>0</v>
      </c>
      <c r="F1158" s="13">
        <f>TRUNC(E1158*D1158,1)</f>
        <v>0</v>
      </c>
      <c r="G1158" s="12">
        <f>단가대비표!P278</f>
        <v>125427</v>
      </c>
      <c r="H1158" s="13">
        <f>TRUNC(G1158*D1158,1)</f>
        <v>2508.5</v>
      </c>
      <c r="I1158" s="12">
        <f>단가대비표!V278</f>
        <v>0</v>
      </c>
      <c r="J1158" s="13">
        <f>TRUNC(I1158*D1158,1)</f>
        <v>0</v>
      </c>
      <c r="K1158" s="12">
        <f t="shared" si="190"/>
        <v>125427</v>
      </c>
      <c r="L1158" s="13">
        <f t="shared" si="190"/>
        <v>2508.5</v>
      </c>
      <c r="M1158" s="8" t="s">
        <v>52</v>
      </c>
      <c r="N1158" s="2" t="s">
        <v>1247</v>
      </c>
      <c r="O1158" s="2" t="s">
        <v>1101</v>
      </c>
      <c r="P1158" s="2" t="s">
        <v>63</v>
      </c>
      <c r="Q1158" s="2" t="s">
        <v>63</v>
      </c>
      <c r="R1158" s="2" t="s">
        <v>62</v>
      </c>
      <c r="S1158" s="3"/>
      <c r="T1158" s="3"/>
      <c r="U1158" s="3"/>
      <c r="V1158" s="3">
        <v>1</v>
      </c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2" t="s">
        <v>52</v>
      </c>
      <c r="AW1158" s="2" t="s">
        <v>2730</v>
      </c>
      <c r="AX1158" s="2" t="s">
        <v>52</v>
      </c>
      <c r="AY1158" s="2" t="s">
        <v>52</v>
      </c>
    </row>
    <row r="1159" spans="1:51" ht="30" customHeight="1">
      <c r="A1159" s="8" t="s">
        <v>1272</v>
      </c>
      <c r="B1159" s="8" t="s">
        <v>1935</v>
      </c>
      <c r="C1159" s="8" t="s">
        <v>929</v>
      </c>
      <c r="D1159" s="9">
        <v>1</v>
      </c>
      <c r="E1159" s="12">
        <v>0</v>
      </c>
      <c r="F1159" s="13">
        <f>TRUNC(E1159*D1159,1)</f>
        <v>0</v>
      </c>
      <c r="G1159" s="12">
        <v>0</v>
      </c>
      <c r="H1159" s="13">
        <f>TRUNC(G1159*D1159,1)</f>
        <v>0</v>
      </c>
      <c r="I1159" s="12">
        <f>TRUNC(SUMIF(V1157:V1159, RIGHTB(O1159, 1), H1157:H1159)*U1159, 2)</f>
        <v>620.52</v>
      </c>
      <c r="J1159" s="13">
        <f>TRUNC(I1159*D1159,1)</f>
        <v>620.5</v>
      </c>
      <c r="K1159" s="12">
        <f t="shared" si="190"/>
        <v>620.5</v>
      </c>
      <c r="L1159" s="13">
        <f t="shared" si="190"/>
        <v>620.5</v>
      </c>
      <c r="M1159" s="8" t="s">
        <v>52</v>
      </c>
      <c r="N1159" s="2" t="s">
        <v>1247</v>
      </c>
      <c r="O1159" s="2" t="s">
        <v>930</v>
      </c>
      <c r="P1159" s="2" t="s">
        <v>63</v>
      </c>
      <c r="Q1159" s="2" t="s">
        <v>63</v>
      </c>
      <c r="R1159" s="2" t="s">
        <v>63</v>
      </c>
      <c r="S1159" s="3">
        <v>1</v>
      </c>
      <c r="T1159" s="3">
        <v>2</v>
      </c>
      <c r="U1159" s="3">
        <v>0.03</v>
      </c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2" t="s">
        <v>52</v>
      </c>
      <c r="AW1159" s="2" t="s">
        <v>2731</v>
      </c>
      <c r="AX1159" s="2" t="s">
        <v>52</v>
      </c>
      <c r="AY1159" s="2" t="s">
        <v>52</v>
      </c>
    </row>
    <row r="1160" spans="1:51" ht="30" customHeight="1">
      <c r="A1160" s="8" t="s">
        <v>995</v>
      </c>
      <c r="B1160" s="8" t="s">
        <v>52</v>
      </c>
      <c r="C1160" s="8" t="s">
        <v>52</v>
      </c>
      <c r="D1160" s="9"/>
      <c r="E1160" s="12"/>
      <c r="F1160" s="13">
        <f>TRUNC(SUMIF(N1157:N1159, N1156, F1157:F1159),0)</f>
        <v>0</v>
      </c>
      <c r="G1160" s="12"/>
      <c r="H1160" s="13">
        <f>TRUNC(SUMIF(N1157:N1159, N1156, H1157:H1159),0)</f>
        <v>20684</v>
      </c>
      <c r="I1160" s="12"/>
      <c r="J1160" s="13">
        <f>TRUNC(SUMIF(N1157:N1159, N1156, J1157:J1159),0)</f>
        <v>620</v>
      </c>
      <c r="K1160" s="12"/>
      <c r="L1160" s="13">
        <f>F1160+H1160+J1160</f>
        <v>21304</v>
      </c>
      <c r="M1160" s="8" t="s">
        <v>52</v>
      </c>
      <c r="N1160" s="2" t="s">
        <v>118</v>
      </c>
      <c r="O1160" s="2" t="s">
        <v>118</v>
      </c>
      <c r="P1160" s="2" t="s">
        <v>52</v>
      </c>
      <c r="Q1160" s="2" t="s">
        <v>52</v>
      </c>
      <c r="R1160" s="2" t="s">
        <v>52</v>
      </c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2" t="s">
        <v>52</v>
      </c>
      <c r="AW1160" s="2" t="s">
        <v>52</v>
      </c>
      <c r="AX1160" s="2" t="s">
        <v>52</v>
      </c>
      <c r="AY1160" s="2" t="s">
        <v>52</v>
      </c>
    </row>
    <row r="1161" spans="1:51" ht="30" customHeight="1">
      <c r="A1161" s="9"/>
      <c r="B1161" s="9"/>
      <c r="C1161" s="9"/>
      <c r="D1161" s="9"/>
      <c r="E1161" s="12"/>
      <c r="F1161" s="13"/>
      <c r="G1161" s="12"/>
      <c r="H1161" s="13"/>
      <c r="I1161" s="12"/>
      <c r="J1161" s="13"/>
      <c r="K1161" s="12"/>
      <c r="L1161" s="13"/>
      <c r="M1161" s="9"/>
    </row>
    <row r="1162" spans="1:51" ht="30" customHeight="1">
      <c r="A1162" s="32" t="s">
        <v>2732</v>
      </c>
      <c r="B1162" s="32"/>
      <c r="C1162" s="32"/>
      <c r="D1162" s="32"/>
      <c r="E1162" s="33"/>
      <c r="F1162" s="34"/>
      <c r="G1162" s="33"/>
      <c r="H1162" s="34"/>
      <c r="I1162" s="33"/>
      <c r="J1162" s="34"/>
      <c r="K1162" s="33"/>
      <c r="L1162" s="34"/>
      <c r="M1162" s="32"/>
      <c r="N1162" s="1" t="s">
        <v>1266</v>
      </c>
    </row>
    <row r="1163" spans="1:51" ht="30" customHeight="1">
      <c r="A1163" s="8" t="s">
        <v>898</v>
      </c>
      <c r="B1163" s="8" t="s">
        <v>1182</v>
      </c>
      <c r="C1163" s="8" t="s">
        <v>221</v>
      </c>
      <c r="D1163" s="9">
        <v>510</v>
      </c>
      <c r="E1163" s="12">
        <f>단가대비표!O71</f>
        <v>0</v>
      </c>
      <c r="F1163" s="13">
        <f>TRUNC(E1163*D1163,1)</f>
        <v>0</v>
      </c>
      <c r="G1163" s="12">
        <f>단가대비표!P71</f>
        <v>0</v>
      </c>
      <c r="H1163" s="13">
        <f>TRUNC(G1163*D1163,1)</f>
        <v>0</v>
      </c>
      <c r="I1163" s="12">
        <f>단가대비표!V71</f>
        <v>0</v>
      </c>
      <c r="J1163" s="13">
        <f>TRUNC(I1163*D1163,1)</f>
        <v>0</v>
      </c>
      <c r="K1163" s="12">
        <f>TRUNC(E1163+G1163+I1163,1)</f>
        <v>0</v>
      </c>
      <c r="L1163" s="13">
        <f>TRUNC(F1163+H1163+J1163,1)</f>
        <v>0</v>
      </c>
      <c r="M1163" s="8" t="s">
        <v>1173</v>
      </c>
      <c r="N1163" s="2" t="s">
        <v>1266</v>
      </c>
      <c r="O1163" s="2" t="s">
        <v>1183</v>
      </c>
      <c r="P1163" s="2" t="s">
        <v>63</v>
      </c>
      <c r="Q1163" s="2" t="s">
        <v>63</v>
      </c>
      <c r="R1163" s="2" t="s">
        <v>62</v>
      </c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2" t="s">
        <v>52</v>
      </c>
      <c r="AW1163" s="2" t="s">
        <v>2734</v>
      </c>
      <c r="AX1163" s="2" t="s">
        <v>52</v>
      </c>
      <c r="AY1163" s="2" t="s">
        <v>52</v>
      </c>
    </row>
    <row r="1164" spans="1:51" ht="30" customHeight="1">
      <c r="A1164" s="8" t="s">
        <v>886</v>
      </c>
      <c r="B1164" s="8" t="s">
        <v>1177</v>
      </c>
      <c r="C1164" s="8" t="s">
        <v>123</v>
      </c>
      <c r="D1164" s="9">
        <v>1.1000000000000001</v>
      </c>
      <c r="E1164" s="12">
        <f>단가대비표!O28</f>
        <v>0</v>
      </c>
      <c r="F1164" s="13">
        <f>TRUNC(E1164*D1164,1)</f>
        <v>0</v>
      </c>
      <c r="G1164" s="12">
        <f>단가대비표!P28</f>
        <v>0</v>
      </c>
      <c r="H1164" s="13">
        <f>TRUNC(G1164*D1164,1)</f>
        <v>0</v>
      </c>
      <c r="I1164" s="12">
        <f>단가대비표!V28</f>
        <v>0</v>
      </c>
      <c r="J1164" s="13">
        <f>TRUNC(I1164*D1164,1)</f>
        <v>0</v>
      </c>
      <c r="K1164" s="12">
        <f>TRUNC(E1164+G1164+I1164,1)</f>
        <v>0</v>
      </c>
      <c r="L1164" s="13">
        <f>TRUNC(F1164+H1164+J1164,1)</f>
        <v>0</v>
      </c>
      <c r="M1164" s="8" t="s">
        <v>1173</v>
      </c>
      <c r="N1164" s="2" t="s">
        <v>1266</v>
      </c>
      <c r="O1164" s="2" t="s">
        <v>1480</v>
      </c>
      <c r="P1164" s="2" t="s">
        <v>63</v>
      </c>
      <c r="Q1164" s="2" t="s">
        <v>63</v>
      </c>
      <c r="R1164" s="2" t="s">
        <v>62</v>
      </c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2" t="s">
        <v>52</v>
      </c>
      <c r="AW1164" s="2" t="s">
        <v>2735</v>
      </c>
      <c r="AX1164" s="2" t="s">
        <v>52</v>
      </c>
      <c r="AY1164" s="2" t="s">
        <v>52</v>
      </c>
    </row>
    <row r="1165" spans="1:51" ht="30" customHeight="1">
      <c r="A1165" s="8" t="s">
        <v>995</v>
      </c>
      <c r="B1165" s="8" t="s">
        <v>52</v>
      </c>
      <c r="C1165" s="8" t="s">
        <v>52</v>
      </c>
      <c r="D1165" s="9"/>
      <c r="E1165" s="12"/>
      <c r="F1165" s="13">
        <f>TRUNC(SUMIF(N1163:N1164, N1162, F1163:F1164),0)</f>
        <v>0</v>
      </c>
      <c r="G1165" s="12"/>
      <c r="H1165" s="13">
        <f>TRUNC(SUMIF(N1163:N1164, N1162, H1163:H1164),0)</f>
        <v>0</v>
      </c>
      <c r="I1165" s="12"/>
      <c r="J1165" s="13">
        <f>TRUNC(SUMIF(N1163:N1164, N1162, J1163:J1164),0)</f>
        <v>0</v>
      </c>
      <c r="K1165" s="12"/>
      <c r="L1165" s="13">
        <f>F1165+H1165+J1165</f>
        <v>0</v>
      </c>
      <c r="M1165" s="8" t="s">
        <v>52</v>
      </c>
      <c r="N1165" s="2" t="s">
        <v>118</v>
      </c>
      <c r="O1165" s="2" t="s">
        <v>118</v>
      </c>
      <c r="P1165" s="2" t="s">
        <v>52</v>
      </c>
      <c r="Q1165" s="2" t="s">
        <v>52</v>
      </c>
      <c r="R1165" s="2" t="s">
        <v>52</v>
      </c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2" t="s">
        <v>52</v>
      </c>
      <c r="AW1165" s="2" t="s">
        <v>52</v>
      </c>
      <c r="AX1165" s="2" t="s">
        <v>52</v>
      </c>
      <c r="AY1165" s="2" t="s">
        <v>52</v>
      </c>
    </row>
    <row r="1166" spans="1:51" ht="30" customHeight="1">
      <c r="A1166" s="9"/>
      <c r="B1166" s="9"/>
      <c r="C1166" s="9"/>
      <c r="D1166" s="9"/>
      <c r="E1166" s="12"/>
      <c r="F1166" s="13"/>
      <c r="G1166" s="12"/>
      <c r="H1166" s="13"/>
      <c r="I1166" s="12"/>
      <c r="J1166" s="13"/>
      <c r="K1166" s="12"/>
      <c r="L1166" s="13"/>
      <c r="M1166" s="9"/>
    </row>
    <row r="1167" spans="1:51" ht="30" customHeight="1">
      <c r="A1167" s="32" t="s">
        <v>2736</v>
      </c>
      <c r="B1167" s="32"/>
      <c r="C1167" s="32"/>
      <c r="D1167" s="32"/>
      <c r="E1167" s="33"/>
      <c r="F1167" s="34"/>
      <c r="G1167" s="33"/>
      <c r="H1167" s="34"/>
      <c r="I1167" s="33"/>
      <c r="J1167" s="34"/>
      <c r="K1167" s="33"/>
      <c r="L1167" s="34"/>
      <c r="M1167" s="32"/>
      <c r="N1167" s="1" t="s">
        <v>1305</v>
      </c>
    </row>
    <row r="1168" spans="1:51" ht="30" customHeight="1">
      <c r="A1168" s="8" t="s">
        <v>1258</v>
      </c>
      <c r="B1168" s="8" t="s">
        <v>1259</v>
      </c>
      <c r="C1168" s="8" t="s">
        <v>221</v>
      </c>
      <c r="D1168" s="9">
        <v>6.5</v>
      </c>
      <c r="E1168" s="12">
        <f>단가대비표!O220</f>
        <v>1404</v>
      </c>
      <c r="F1168" s="13">
        <f>TRUNC(E1168*D1168,1)</f>
        <v>9126</v>
      </c>
      <c r="G1168" s="12">
        <f>단가대비표!P220</f>
        <v>0</v>
      </c>
      <c r="H1168" s="13">
        <f>TRUNC(G1168*D1168,1)</f>
        <v>0</v>
      </c>
      <c r="I1168" s="12">
        <f>단가대비표!V220</f>
        <v>0</v>
      </c>
      <c r="J1168" s="13">
        <f>TRUNC(I1168*D1168,1)</f>
        <v>0</v>
      </c>
      <c r="K1168" s="12">
        <f t="shared" ref="K1168:L1170" si="191">TRUNC(E1168+G1168+I1168,1)</f>
        <v>1404</v>
      </c>
      <c r="L1168" s="13">
        <f t="shared" si="191"/>
        <v>9126</v>
      </c>
      <c r="M1168" s="8" t="s">
        <v>52</v>
      </c>
      <c r="N1168" s="2" t="s">
        <v>1305</v>
      </c>
      <c r="O1168" s="2" t="s">
        <v>1260</v>
      </c>
      <c r="P1168" s="2" t="s">
        <v>63</v>
      </c>
      <c r="Q1168" s="2" t="s">
        <v>63</v>
      </c>
      <c r="R1168" s="2" t="s">
        <v>62</v>
      </c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2" t="s">
        <v>52</v>
      </c>
      <c r="AW1168" s="2" t="s">
        <v>2738</v>
      </c>
      <c r="AX1168" s="2" t="s">
        <v>52</v>
      </c>
      <c r="AY1168" s="2" t="s">
        <v>52</v>
      </c>
    </row>
    <row r="1169" spans="1:51" ht="30" customHeight="1">
      <c r="A1169" s="8" t="s">
        <v>2739</v>
      </c>
      <c r="B1169" s="8" t="s">
        <v>2740</v>
      </c>
      <c r="C1169" s="8" t="s">
        <v>203</v>
      </c>
      <c r="D1169" s="9">
        <v>1</v>
      </c>
      <c r="E1169" s="12">
        <f>일위대가목록!E190</f>
        <v>6339</v>
      </c>
      <c r="F1169" s="13">
        <f>TRUNC(E1169*D1169,1)</f>
        <v>6339</v>
      </c>
      <c r="G1169" s="12">
        <f>일위대가목록!F190</f>
        <v>316961</v>
      </c>
      <c r="H1169" s="13">
        <f>TRUNC(G1169*D1169,1)</f>
        <v>316961</v>
      </c>
      <c r="I1169" s="12">
        <f>일위대가목록!G190</f>
        <v>0</v>
      </c>
      <c r="J1169" s="13">
        <f>TRUNC(I1169*D1169,1)</f>
        <v>0</v>
      </c>
      <c r="K1169" s="12">
        <f t="shared" si="191"/>
        <v>323300</v>
      </c>
      <c r="L1169" s="13">
        <f t="shared" si="191"/>
        <v>323300</v>
      </c>
      <c r="M1169" s="8" t="s">
        <v>52</v>
      </c>
      <c r="N1169" s="2" t="s">
        <v>1305</v>
      </c>
      <c r="O1169" s="2" t="s">
        <v>2741</v>
      </c>
      <c r="P1169" s="2" t="s">
        <v>62</v>
      </c>
      <c r="Q1169" s="2" t="s">
        <v>63</v>
      </c>
      <c r="R1169" s="2" t="s">
        <v>63</v>
      </c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2" t="s">
        <v>52</v>
      </c>
      <c r="AW1169" s="2" t="s">
        <v>2742</v>
      </c>
      <c r="AX1169" s="2" t="s">
        <v>52</v>
      </c>
      <c r="AY1169" s="2" t="s">
        <v>52</v>
      </c>
    </row>
    <row r="1170" spans="1:51" ht="30" customHeight="1">
      <c r="A1170" s="8" t="s">
        <v>2743</v>
      </c>
      <c r="B1170" s="8" t="s">
        <v>2740</v>
      </c>
      <c r="C1170" s="8" t="s">
        <v>203</v>
      </c>
      <c r="D1170" s="9">
        <v>1</v>
      </c>
      <c r="E1170" s="12">
        <f>일위대가목록!E191</f>
        <v>0</v>
      </c>
      <c r="F1170" s="13">
        <f>TRUNC(E1170*D1170,1)</f>
        <v>0</v>
      </c>
      <c r="G1170" s="12">
        <f>일위대가목록!F191</f>
        <v>480646</v>
      </c>
      <c r="H1170" s="13">
        <f>TRUNC(G1170*D1170,1)</f>
        <v>480646</v>
      </c>
      <c r="I1170" s="12">
        <f>일위대가목록!G191</f>
        <v>0</v>
      </c>
      <c r="J1170" s="13">
        <f>TRUNC(I1170*D1170,1)</f>
        <v>0</v>
      </c>
      <c r="K1170" s="12">
        <f t="shared" si="191"/>
        <v>480646</v>
      </c>
      <c r="L1170" s="13">
        <f t="shared" si="191"/>
        <v>480646</v>
      </c>
      <c r="M1170" s="8" t="s">
        <v>52</v>
      </c>
      <c r="N1170" s="2" t="s">
        <v>1305</v>
      </c>
      <c r="O1170" s="2" t="s">
        <v>2744</v>
      </c>
      <c r="P1170" s="2" t="s">
        <v>62</v>
      </c>
      <c r="Q1170" s="2" t="s">
        <v>63</v>
      </c>
      <c r="R1170" s="2" t="s">
        <v>63</v>
      </c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2" t="s">
        <v>52</v>
      </c>
      <c r="AW1170" s="2" t="s">
        <v>2745</v>
      </c>
      <c r="AX1170" s="2" t="s">
        <v>52</v>
      </c>
      <c r="AY1170" s="2" t="s">
        <v>52</v>
      </c>
    </row>
    <row r="1171" spans="1:51" ht="30" customHeight="1">
      <c r="A1171" s="8" t="s">
        <v>995</v>
      </c>
      <c r="B1171" s="8" t="s">
        <v>52</v>
      </c>
      <c r="C1171" s="8" t="s">
        <v>52</v>
      </c>
      <c r="D1171" s="9"/>
      <c r="E1171" s="12"/>
      <c r="F1171" s="13">
        <f>TRUNC(SUMIF(N1168:N1170, N1167, F1168:F1170),0)</f>
        <v>15465</v>
      </c>
      <c r="G1171" s="12"/>
      <c r="H1171" s="13">
        <f>TRUNC(SUMIF(N1168:N1170, N1167, H1168:H1170),0)</f>
        <v>797607</v>
      </c>
      <c r="I1171" s="12"/>
      <c r="J1171" s="13">
        <f>TRUNC(SUMIF(N1168:N1170, N1167, J1168:J1170),0)</f>
        <v>0</v>
      </c>
      <c r="K1171" s="12"/>
      <c r="L1171" s="13">
        <f>F1171+H1171+J1171</f>
        <v>813072</v>
      </c>
      <c r="M1171" s="8" t="s">
        <v>52</v>
      </c>
      <c r="N1171" s="2" t="s">
        <v>118</v>
      </c>
      <c r="O1171" s="2" t="s">
        <v>118</v>
      </c>
      <c r="P1171" s="2" t="s">
        <v>52</v>
      </c>
      <c r="Q1171" s="2" t="s">
        <v>52</v>
      </c>
      <c r="R1171" s="2" t="s">
        <v>52</v>
      </c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2" t="s">
        <v>52</v>
      </c>
      <c r="AW1171" s="2" t="s">
        <v>52</v>
      </c>
      <c r="AX1171" s="2" t="s">
        <v>52</v>
      </c>
      <c r="AY1171" s="2" t="s">
        <v>52</v>
      </c>
    </row>
    <row r="1172" spans="1:51" ht="30" customHeight="1">
      <c r="A1172" s="9"/>
      <c r="B1172" s="9"/>
      <c r="C1172" s="9"/>
      <c r="D1172" s="9"/>
      <c r="E1172" s="12"/>
      <c r="F1172" s="13"/>
      <c r="G1172" s="12"/>
      <c r="H1172" s="13"/>
      <c r="I1172" s="12"/>
      <c r="J1172" s="13"/>
      <c r="K1172" s="12"/>
      <c r="L1172" s="13"/>
      <c r="M1172" s="9"/>
    </row>
    <row r="1173" spans="1:51" ht="30" customHeight="1">
      <c r="A1173" s="32" t="s">
        <v>2746</v>
      </c>
      <c r="B1173" s="32"/>
      <c r="C1173" s="32"/>
      <c r="D1173" s="32"/>
      <c r="E1173" s="33"/>
      <c r="F1173" s="34"/>
      <c r="G1173" s="33"/>
      <c r="H1173" s="34"/>
      <c r="I1173" s="33"/>
      <c r="J1173" s="34"/>
      <c r="K1173" s="33"/>
      <c r="L1173" s="34"/>
      <c r="M1173" s="32"/>
      <c r="N1173" s="1" t="s">
        <v>1313</v>
      </c>
    </row>
    <row r="1174" spans="1:51" ht="30" customHeight="1">
      <c r="A1174" s="8" t="s">
        <v>1189</v>
      </c>
      <c r="B1174" s="8" t="s">
        <v>1096</v>
      </c>
      <c r="C1174" s="8" t="s">
        <v>1097</v>
      </c>
      <c r="D1174" s="9">
        <v>0.24</v>
      </c>
      <c r="E1174" s="12">
        <f>단가대비표!O287</f>
        <v>0</v>
      </c>
      <c r="F1174" s="13">
        <f>TRUNC(E1174*D1174,1)</f>
        <v>0</v>
      </c>
      <c r="G1174" s="12">
        <f>단가대비표!P287</f>
        <v>198242</v>
      </c>
      <c r="H1174" s="13">
        <f>TRUNC(G1174*D1174,1)</f>
        <v>47578</v>
      </c>
      <c r="I1174" s="12">
        <f>단가대비표!V287</f>
        <v>0</v>
      </c>
      <c r="J1174" s="13">
        <f>TRUNC(I1174*D1174,1)</f>
        <v>0</v>
      </c>
      <c r="K1174" s="12">
        <f t="shared" ref="K1174:L1176" si="192">TRUNC(E1174+G1174+I1174,1)</f>
        <v>198242</v>
      </c>
      <c r="L1174" s="13">
        <f t="shared" si="192"/>
        <v>47578</v>
      </c>
      <c r="M1174" s="8" t="s">
        <v>52</v>
      </c>
      <c r="N1174" s="2" t="s">
        <v>1313</v>
      </c>
      <c r="O1174" s="2" t="s">
        <v>1190</v>
      </c>
      <c r="P1174" s="2" t="s">
        <v>63</v>
      </c>
      <c r="Q1174" s="2" t="s">
        <v>63</v>
      </c>
      <c r="R1174" s="2" t="s">
        <v>62</v>
      </c>
      <c r="S1174" s="3"/>
      <c r="T1174" s="3"/>
      <c r="U1174" s="3"/>
      <c r="V1174" s="3">
        <v>1</v>
      </c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2" t="s">
        <v>52</v>
      </c>
      <c r="AW1174" s="2" t="s">
        <v>2748</v>
      </c>
      <c r="AX1174" s="2" t="s">
        <v>52</v>
      </c>
      <c r="AY1174" s="2" t="s">
        <v>52</v>
      </c>
    </row>
    <row r="1175" spans="1:51" ht="30" customHeight="1">
      <c r="A1175" s="8" t="s">
        <v>1100</v>
      </c>
      <c r="B1175" s="8" t="s">
        <v>1096</v>
      </c>
      <c r="C1175" s="8" t="s">
        <v>1097</v>
      </c>
      <c r="D1175" s="9">
        <v>0.3</v>
      </c>
      <c r="E1175" s="12">
        <f>단가대비표!O278</f>
        <v>0</v>
      </c>
      <c r="F1175" s="13">
        <f>TRUNC(E1175*D1175,1)</f>
        <v>0</v>
      </c>
      <c r="G1175" s="12">
        <f>단가대비표!P278</f>
        <v>125427</v>
      </c>
      <c r="H1175" s="13">
        <f>TRUNC(G1175*D1175,1)</f>
        <v>37628.1</v>
      </c>
      <c r="I1175" s="12">
        <f>단가대비표!V278</f>
        <v>0</v>
      </c>
      <c r="J1175" s="13">
        <f>TRUNC(I1175*D1175,1)</f>
        <v>0</v>
      </c>
      <c r="K1175" s="12">
        <f t="shared" si="192"/>
        <v>125427</v>
      </c>
      <c r="L1175" s="13">
        <f t="shared" si="192"/>
        <v>37628.1</v>
      </c>
      <c r="M1175" s="8" t="s">
        <v>52</v>
      </c>
      <c r="N1175" s="2" t="s">
        <v>1313</v>
      </c>
      <c r="O1175" s="2" t="s">
        <v>1101</v>
      </c>
      <c r="P1175" s="2" t="s">
        <v>63</v>
      </c>
      <c r="Q1175" s="2" t="s">
        <v>63</v>
      </c>
      <c r="R1175" s="2" t="s">
        <v>62</v>
      </c>
      <c r="S1175" s="3"/>
      <c r="T1175" s="3"/>
      <c r="U1175" s="3"/>
      <c r="V1175" s="3">
        <v>1</v>
      </c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2" t="s">
        <v>52</v>
      </c>
      <c r="AW1175" s="2" t="s">
        <v>2749</v>
      </c>
      <c r="AX1175" s="2" t="s">
        <v>52</v>
      </c>
      <c r="AY1175" s="2" t="s">
        <v>52</v>
      </c>
    </row>
    <row r="1176" spans="1:51" ht="30" customHeight="1">
      <c r="A1176" s="8" t="s">
        <v>1272</v>
      </c>
      <c r="B1176" s="8" t="s">
        <v>1256</v>
      </c>
      <c r="C1176" s="8" t="s">
        <v>929</v>
      </c>
      <c r="D1176" s="9">
        <v>1</v>
      </c>
      <c r="E1176" s="12">
        <v>0</v>
      </c>
      <c r="F1176" s="13">
        <f>TRUNC(E1176*D1176,1)</f>
        <v>0</v>
      </c>
      <c r="G1176" s="12">
        <v>0</v>
      </c>
      <c r="H1176" s="13">
        <f>TRUNC(G1176*D1176,1)</f>
        <v>0</v>
      </c>
      <c r="I1176" s="12">
        <f>TRUNC(SUMIF(V1174:V1176, RIGHTB(O1176, 1), H1174:H1176)*U1176, 2)</f>
        <v>1704.12</v>
      </c>
      <c r="J1176" s="13">
        <f>TRUNC(I1176*D1176,1)</f>
        <v>1704.1</v>
      </c>
      <c r="K1176" s="12">
        <f t="shared" si="192"/>
        <v>1704.1</v>
      </c>
      <c r="L1176" s="13">
        <f t="shared" si="192"/>
        <v>1704.1</v>
      </c>
      <c r="M1176" s="8" t="s">
        <v>52</v>
      </c>
      <c r="N1176" s="2" t="s">
        <v>1313</v>
      </c>
      <c r="O1176" s="2" t="s">
        <v>930</v>
      </c>
      <c r="P1176" s="2" t="s">
        <v>63</v>
      </c>
      <c r="Q1176" s="2" t="s">
        <v>63</v>
      </c>
      <c r="R1176" s="2" t="s">
        <v>63</v>
      </c>
      <c r="S1176" s="3">
        <v>1</v>
      </c>
      <c r="T1176" s="3">
        <v>2</v>
      </c>
      <c r="U1176" s="3">
        <v>0.02</v>
      </c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2" t="s">
        <v>52</v>
      </c>
      <c r="AW1176" s="2" t="s">
        <v>2750</v>
      </c>
      <c r="AX1176" s="2" t="s">
        <v>52</v>
      </c>
      <c r="AY1176" s="2" t="s">
        <v>52</v>
      </c>
    </row>
    <row r="1177" spans="1:51" ht="30" customHeight="1">
      <c r="A1177" s="8" t="s">
        <v>995</v>
      </c>
      <c r="B1177" s="8" t="s">
        <v>52</v>
      </c>
      <c r="C1177" s="8" t="s">
        <v>52</v>
      </c>
      <c r="D1177" s="9"/>
      <c r="E1177" s="12"/>
      <c r="F1177" s="13">
        <f>TRUNC(SUMIF(N1174:N1176, N1173, F1174:F1176),0)</f>
        <v>0</v>
      </c>
      <c r="G1177" s="12"/>
      <c r="H1177" s="13">
        <f>TRUNC(SUMIF(N1174:N1176, N1173, H1174:H1176),0)</f>
        <v>85206</v>
      </c>
      <c r="I1177" s="12"/>
      <c r="J1177" s="13">
        <f>TRUNC(SUMIF(N1174:N1176, N1173, J1174:J1176),0)</f>
        <v>1704</v>
      </c>
      <c r="K1177" s="12"/>
      <c r="L1177" s="13">
        <f>F1177+H1177+J1177</f>
        <v>86910</v>
      </c>
      <c r="M1177" s="8" t="s">
        <v>52</v>
      </c>
      <c r="N1177" s="2" t="s">
        <v>118</v>
      </c>
      <c r="O1177" s="2" t="s">
        <v>118</v>
      </c>
      <c r="P1177" s="2" t="s">
        <v>52</v>
      </c>
      <c r="Q1177" s="2" t="s">
        <v>52</v>
      </c>
      <c r="R1177" s="2" t="s">
        <v>52</v>
      </c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2" t="s">
        <v>52</v>
      </c>
      <c r="AW1177" s="2" t="s">
        <v>52</v>
      </c>
      <c r="AX1177" s="2" t="s">
        <v>52</v>
      </c>
      <c r="AY1177" s="2" t="s">
        <v>52</v>
      </c>
    </row>
    <row r="1178" spans="1:51" ht="30" customHeight="1">
      <c r="A1178" s="9"/>
      <c r="B1178" s="9"/>
      <c r="C1178" s="9"/>
      <c r="D1178" s="9"/>
      <c r="E1178" s="12"/>
      <c r="F1178" s="13"/>
      <c r="G1178" s="12"/>
      <c r="H1178" s="13"/>
      <c r="I1178" s="12"/>
      <c r="J1178" s="13"/>
      <c r="K1178" s="12"/>
      <c r="L1178" s="13"/>
      <c r="M1178" s="9"/>
    </row>
    <row r="1179" spans="1:51" ht="30" customHeight="1">
      <c r="A1179" s="32" t="s">
        <v>2751</v>
      </c>
      <c r="B1179" s="32"/>
      <c r="C1179" s="32"/>
      <c r="D1179" s="32"/>
      <c r="E1179" s="33"/>
      <c r="F1179" s="34"/>
      <c r="G1179" s="33"/>
      <c r="H1179" s="34"/>
      <c r="I1179" s="33"/>
      <c r="J1179" s="34"/>
      <c r="K1179" s="33"/>
      <c r="L1179" s="34"/>
      <c r="M1179" s="32"/>
      <c r="N1179" s="1" t="s">
        <v>2741</v>
      </c>
    </row>
    <row r="1180" spans="1:51" ht="30" customHeight="1">
      <c r="A1180" s="8" t="s">
        <v>1251</v>
      </c>
      <c r="B1180" s="8" t="s">
        <v>1096</v>
      </c>
      <c r="C1180" s="8" t="s">
        <v>1097</v>
      </c>
      <c r="D1180" s="9">
        <v>1.24</v>
      </c>
      <c r="E1180" s="12">
        <f>단가대비표!O282</f>
        <v>0</v>
      </c>
      <c r="F1180" s="13">
        <f>TRUNC(E1180*D1180,1)</f>
        <v>0</v>
      </c>
      <c r="G1180" s="12">
        <f>단가대비표!P282</f>
        <v>210096</v>
      </c>
      <c r="H1180" s="13">
        <f>TRUNC(G1180*D1180,1)</f>
        <v>260519</v>
      </c>
      <c r="I1180" s="12">
        <f>단가대비표!V282</f>
        <v>0</v>
      </c>
      <c r="J1180" s="13">
        <f>TRUNC(I1180*D1180,1)</f>
        <v>0</v>
      </c>
      <c r="K1180" s="12">
        <f t="shared" ref="K1180:L1182" si="193">TRUNC(E1180+G1180+I1180,1)</f>
        <v>210096</v>
      </c>
      <c r="L1180" s="13">
        <f t="shared" si="193"/>
        <v>260519</v>
      </c>
      <c r="M1180" s="8" t="s">
        <v>52</v>
      </c>
      <c r="N1180" s="2" t="s">
        <v>2741</v>
      </c>
      <c r="O1180" s="2" t="s">
        <v>1252</v>
      </c>
      <c r="P1180" s="2" t="s">
        <v>63</v>
      </c>
      <c r="Q1180" s="2" t="s">
        <v>63</v>
      </c>
      <c r="R1180" s="2" t="s">
        <v>62</v>
      </c>
      <c r="S1180" s="3"/>
      <c r="T1180" s="3"/>
      <c r="U1180" s="3"/>
      <c r="V1180" s="3">
        <v>1</v>
      </c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2" t="s">
        <v>52</v>
      </c>
      <c r="AW1180" s="2" t="s">
        <v>2753</v>
      </c>
      <c r="AX1180" s="2" t="s">
        <v>52</v>
      </c>
      <c r="AY1180" s="2" t="s">
        <v>52</v>
      </c>
    </row>
    <row r="1181" spans="1:51" ht="30" customHeight="1">
      <c r="A1181" s="8" t="s">
        <v>1100</v>
      </c>
      <c r="B1181" s="8" t="s">
        <v>1096</v>
      </c>
      <c r="C1181" s="8" t="s">
        <v>1097</v>
      </c>
      <c r="D1181" s="9">
        <v>0.45</v>
      </c>
      <c r="E1181" s="12">
        <f>단가대비표!O278</f>
        <v>0</v>
      </c>
      <c r="F1181" s="13">
        <f>TRUNC(E1181*D1181,1)</f>
        <v>0</v>
      </c>
      <c r="G1181" s="12">
        <f>단가대비표!P278</f>
        <v>125427</v>
      </c>
      <c r="H1181" s="13">
        <f>TRUNC(G1181*D1181,1)</f>
        <v>56442.1</v>
      </c>
      <c r="I1181" s="12">
        <f>단가대비표!V278</f>
        <v>0</v>
      </c>
      <c r="J1181" s="13">
        <f>TRUNC(I1181*D1181,1)</f>
        <v>0</v>
      </c>
      <c r="K1181" s="12">
        <f t="shared" si="193"/>
        <v>125427</v>
      </c>
      <c r="L1181" s="13">
        <f t="shared" si="193"/>
        <v>56442.1</v>
      </c>
      <c r="M1181" s="8" t="s">
        <v>52</v>
      </c>
      <c r="N1181" s="2" t="s">
        <v>2741</v>
      </c>
      <c r="O1181" s="2" t="s">
        <v>1101</v>
      </c>
      <c r="P1181" s="2" t="s">
        <v>63</v>
      </c>
      <c r="Q1181" s="2" t="s">
        <v>63</v>
      </c>
      <c r="R1181" s="2" t="s">
        <v>62</v>
      </c>
      <c r="S1181" s="3"/>
      <c r="T1181" s="3"/>
      <c r="U1181" s="3"/>
      <c r="V1181" s="3">
        <v>1</v>
      </c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2" t="s">
        <v>52</v>
      </c>
      <c r="AW1181" s="2" t="s">
        <v>2754</v>
      </c>
      <c r="AX1181" s="2" t="s">
        <v>52</v>
      </c>
      <c r="AY1181" s="2" t="s">
        <v>52</v>
      </c>
    </row>
    <row r="1182" spans="1:51" ht="30" customHeight="1">
      <c r="A1182" s="8" t="s">
        <v>2755</v>
      </c>
      <c r="B1182" s="8" t="s">
        <v>1256</v>
      </c>
      <c r="C1182" s="8" t="s">
        <v>929</v>
      </c>
      <c r="D1182" s="9">
        <v>1</v>
      </c>
      <c r="E1182" s="12">
        <f>TRUNC(SUMIF(V1180:V1182, RIGHTB(O1182, 1), H1180:H1182)*U1182, 2)</f>
        <v>6339.22</v>
      </c>
      <c r="F1182" s="13">
        <f>TRUNC(E1182*D1182,1)</f>
        <v>6339.2</v>
      </c>
      <c r="G1182" s="12">
        <v>0</v>
      </c>
      <c r="H1182" s="13">
        <f>TRUNC(G1182*D1182,1)</f>
        <v>0</v>
      </c>
      <c r="I1182" s="12">
        <v>0</v>
      </c>
      <c r="J1182" s="13">
        <f>TRUNC(I1182*D1182,1)</f>
        <v>0</v>
      </c>
      <c r="K1182" s="12">
        <f t="shared" si="193"/>
        <v>6339.2</v>
      </c>
      <c r="L1182" s="13">
        <f t="shared" si="193"/>
        <v>6339.2</v>
      </c>
      <c r="M1182" s="8" t="s">
        <v>52</v>
      </c>
      <c r="N1182" s="2" t="s">
        <v>2741</v>
      </c>
      <c r="O1182" s="2" t="s">
        <v>930</v>
      </c>
      <c r="P1182" s="2" t="s">
        <v>63</v>
      </c>
      <c r="Q1182" s="2" t="s">
        <v>63</v>
      </c>
      <c r="R1182" s="2" t="s">
        <v>63</v>
      </c>
      <c r="S1182" s="3">
        <v>1</v>
      </c>
      <c r="T1182" s="3">
        <v>0</v>
      </c>
      <c r="U1182" s="3">
        <v>0.02</v>
      </c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2" t="s">
        <v>52</v>
      </c>
      <c r="AW1182" s="2" t="s">
        <v>2756</v>
      </c>
      <c r="AX1182" s="2" t="s">
        <v>52</v>
      </c>
      <c r="AY1182" s="2" t="s">
        <v>52</v>
      </c>
    </row>
    <row r="1183" spans="1:51" ht="30" customHeight="1">
      <c r="A1183" s="8" t="s">
        <v>995</v>
      </c>
      <c r="B1183" s="8" t="s">
        <v>52</v>
      </c>
      <c r="C1183" s="8" t="s">
        <v>52</v>
      </c>
      <c r="D1183" s="9"/>
      <c r="E1183" s="12"/>
      <c r="F1183" s="13">
        <f>TRUNC(SUMIF(N1180:N1182, N1179, F1180:F1182),0)</f>
        <v>6339</v>
      </c>
      <c r="G1183" s="12"/>
      <c r="H1183" s="13">
        <f>TRUNC(SUMIF(N1180:N1182, N1179, H1180:H1182),0)</f>
        <v>316961</v>
      </c>
      <c r="I1183" s="12"/>
      <c r="J1183" s="13">
        <f>TRUNC(SUMIF(N1180:N1182, N1179, J1180:J1182),0)</f>
        <v>0</v>
      </c>
      <c r="K1183" s="12"/>
      <c r="L1183" s="13">
        <f>F1183+H1183+J1183</f>
        <v>323300</v>
      </c>
      <c r="M1183" s="8" t="s">
        <v>52</v>
      </c>
      <c r="N1183" s="2" t="s">
        <v>118</v>
      </c>
      <c r="O1183" s="2" t="s">
        <v>118</v>
      </c>
      <c r="P1183" s="2" t="s">
        <v>52</v>
      </c>
      <c r="Q1183" s="2" t="s">
        <v>52</v>
      </c>
      <c r="R1183" s="2" t="s">
        <v>52</v>
      </c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2" t="s">
        <v>52</v>
      </c>
      <c r="AW1183" s="2" t="s">
        <v>52</v>
      </c>
      <c r="AX1183" s="2" t="s">
        <v>52</v>
      </c>
      <c r="AY1183" s="2" t="s">
        <v>52</v>
      </c>
    </row>
    <row r="1184" spans="1:51" ht="30" customHeight="1">
      <c r="A1184" s="9"/>
      <c r="B1184" s="9"/>
      <c r="C1184" s="9"/>
      <c r="D1184" s="9"/>
      <c r="E1184" s="12"/>
      <c r="F1184" s="13"/>
      <c r="G1184" s="12"/>
      <c r="H1184" s="13"/>
      <c r="I1184" s="12"/>
      <c r="J1184" s="13"/>
      <c r="K1184" s="12"/>
      <c r="L1184" s="13"/>
      <c r="M1184" s="9"/>
    </row>
    <row r="1185" spans="1:51" ht="30" customHeight="1">
      <c r="A1185" s="32" t="s">
        <v>2757</v>
      </c>
      <c r="B1185" s="32"/>
      <c r="C1185" s="32"/>
      <c r="D1185" s="32"/>
      <c r="E1185" s="33"/>
      <c r="F1185" s="34"/>
      <c r="G1185" s="33"/>
      <c r="H1185" s="34"/>
      <c r="I1185" s="33"/>
      <c r="J1185" s="34"/>
      <c r="K1185" s="33"/>
      <c r="L1185" s="34"/>
      <c r="M1185" s="32"/>
      <c r="N1185" s="1" t="s">
        <v>2744</v>
      </c>
    </row>
    <row r="1186" spans="1:51" ht="30" customHeight="1">
      <c r="A1186" s="8" t="s">
        <v>1251</v>
      </c>
      <c r="B1186" s="8" t="s">
        <v>1096</v>
      </c>
      <c r="C1186" s="8" t="s">
        <v>1097</v>
      </c>
      <c r="D1186" s="9">
        <v>1.84</v>
      </c>
      <c r="E1186" s="12">
        <f>단가대비표!O282</f>
        <v>0</v>
      </c>
      <c r="F1186" s="13">
        <f>TRUNC(E1186*D1186,1)</f>
        <v>0</v>
      </c>
      <c r="G1186" s="12">
        <f>단가대비표!P282</f>
        <v>210096</v>
      </c>
      <c r="H1186" s="13">
        <f>TRUNC(G1186*D1186,1)</f>
        <v>386576.6</v>
      </c>
      <c r="I1186" s="12">
        <f>단가대비표!V282</f>
        <v>0</v>
      </c>
      <c r="J1186" s="13">
        <f>TRUNC(I1186*D1186,1)</f>
        <v>0</v>
      </c>
      <c r="K1186" s="12">
        <f>TRUNC(E1186+G1186+I1186,1)</f>
        <v>210096</v>
      </c>
      <c r="L1186" s="13">
        <f>TRUNC(F1186+H1186+J1186,1)</f>
        <v>386576.6</v>
      </c>
      <c r="M1186" s="8" t="s">
        <v>52</v>
      </c>
      <c r="N1186" s="2" t="s">
        <v>2744</v>
      </c>
      <c r="O1186" s="2" t="s">
        <v>1252</v>
      </c>
      <c r="P1186" s="2" t="s">
        <v>63</v>
      </c>
      <c r="Q1186" s="2" t="s">
        <v>63</v>
      </c>
      <c r="R1186" s="2" t="s">
        <v>62</v>
      </c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2" t="s">
        <v>52</v>
      </c>
      <c r="AW1186" s="2" t="s">
        <v>2759</v>
      </c>
      <c r="AX1186" s="2" t="s">
        <v>52</v>
      </c>
      <c r="AY1186" s="2" t="s">
        <v>52</v>
      </c>
    </row>
    <row r="1187" spans="1:51" ht="30" customHeight="1">
      <c r="A1187" s="8" t="s">
        <v>1100</v>
      </c>
      <c r="B1187" s="8" t="s">
        <v>1096</v>
      </c>
      <c r="C1187" s="8" t="s">
        <v>1097</v>
      </c>
      <c r="D1187" s="9">
        <v>0.75</v>
      </c>
      <c r="E1187" s="12">
        <f>단가대비표!O278</f>
        <v>0</v>
      </c>
      <c r="F1187" s="13">
        <f>TRUNC(E1187*D1187,1)</f>
        <v>0</v>
      </c>
      <c r="G1187" s="12">
        <f>단가대비표!P278</f>
        <v>125427</v>
      </c>
      <c r="H1187" s="13">
        <f>TRUNC(G1187*D1187,1)</f>
        <v>94070.2</v>
      </c>
      <c r="I1187" s="12">
        <f>단가대비표!V278</f>
        <v>0</v>
      </c>
      <c r="J1187" s="13">
        <f>TRUNC(I1187*D1187,1)</f>
        <v>0</v>
      </c>
      <c r="K1187" s="12">
        <f>TRUNC(E1187+G1187+I1187,1)</f>
        <v>125427</v>
      </c>
      <c r="L1187" s="13">
        <f>TRUNC(F1187+H1187+J1187,1)</f>
        <v>94070.2</v>
      </c>
      <c r="M1187" s="8" t="s">
        <v>52</v>
      </c>
      <c r="N1187" s="2" t="s">
        <v>2744</v>
      </c>
      <c r="O1187" s="2" t="s">
        <v>1101</v>
      </c>
      <c r="P1187" s="2" t="s">
        <v>63</v>
      </c>
      <c r="Q1187" s="2" t="s">
        <v>63</v>
      </c>
      <c r="R1187" s="2" t="s">
        <v>62</v>
      </c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2" t="s">
        <v>52</v>
      </c>
      <c r="AW1187" s="2" t="s">
        <v>2760</v>
      </c>
      <c r="AX1187" s="2" t="s">
        <v>52</v>
      </c>
      <c r="AY1187" s="2" t="s">
        <v>52</v>
      </c>
    </row>
    <row r="1188" spans="1:51" ht="30" customHeight="1">
      <c r="A1188" s="8" t="s">
        <v>995</v>
      </c>
      <c r="B1188" s="8" t="s">
        <v>52</v>
      </c>
      <c r="C1188" s="8" t="s">
        <v>52</v>
      </c>
      <c r="D1188" s="9"/>
      <c r="E1188" s="12"/>
      <c r="F1188" s="13">
        <f>TRUNC(SUMIF(N1186:N1187, N1185, F1186:F1187),0)</f>
        <v>0</v>
      </c>
      <c r="G1188" s="12"/>
      <c r="H1188" s="13">
        <f>TRUNC(SUMIF(N1186:N1187, N1185, H1186:H1187),0)</f>
        <v>480646</v>
      </c>
      <c r="I1188" s="12"/>
      <c r="J1188" s="13">
        <f>TRUNC(SUMIF(N1186:N1187, N1185, J1186:J1187),0)</f>
        <v>0</v>
      </c>
      <c r="K1188" s="12"/>
      <c r="L1188" s="13">
        <f>F1188+H1188+J1188</f>
        <v>480646</v>
      </c>
      <c r="M1188" s="8" t="s">
        <v>52</v>
      </c>
      <c r="N1188" s="2" t="s">
        <v>118</v>
      </c>
      <c r="O1188" s="2" t="s">
        <v>118</v>
      </c>
      <c r="P1188" s="2" t="s">
        <v>52</v>
      </c>
      <c r="Q1188" s="2" t="s">
        <v>52</v>
      </c>
      <c r="R1188" s="2" t="s">
        <v>52</v>
      </c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2" t="s">
        <v>52</v>
      </c>
      <c r="AW1188" s="2" t="s">
        <v>52</v>
      </c>
      <c r="AX1188" s="2" t="s">
        <v>52</v>
      </c>
      <c r="AY1188" s="2" t="s">
        <v>52</v>
      </c>
    </row>
    <row r="1189" spans="1:51" ht="30" customHeight="1">
      <c r="A1189" s="9"/>
      <c r="B1189" s="9"/>
      <c r="C1189" s="9"/>
      <c r="D1189" s="9"/>
      <c r="E1189" s="12"/>
      <c r="F1189" s="13"/>
      <c r="G1189" s="12"/>
      <c r="H1189" s="13"/>
      <c r="I1189" s="12"/>
      <c r="J1189" s="13"/>
      <c r="K1189" s="12"/>
      <c r="L1189" s="13"/>
      <c r="M1189" s="9"/>
    </row>
    <row r="1190" spans="1:51" ht="30" customHeight="1">
      <c r="A1190" s="32" t="s">
        <v>2761</v>
      </c>
      <c r="B1190" s="32"/>
      <c r="C1190" s="32"/>
      <c r="D1190" s="32"/>
      <c r="E1190" s="33"/>
      <c r="F1190" s="34"/>
      <c r="G1190" s="33"/>
      <c r="H1190" s="34"/>
      <c r="I1190" s="33"/>
      <c r="J1190" s="34"/>
      <c r="K1190" s="33"/>
      <c r="L1190" s="34"/>
      <c r="M1190" s="32"/>
      <c r="N1190" s="1" t="s">
        <v>1331</v>
      </c>
    </row>
    <row r="1191" spans="1:51" ht="30" customHeight="1">
      <c r="A1191" s="8" t="s">
        <v>898</v>
      </c>
      <c r="B1191" s="8" t="s">
        <v>1182</v>
      </c>
      <c r="C1191" s="8" t="s">
        <v>221</v>
      </c>
      <c r="D1191" s="9">
        <v>510</v>
      </c>
      <c r="E1191" s="12">
        <f>단가대비표!O71</f>
        <v>0</v>
      </c>
      <c r="F1191" s="13">
        <f>TRUNC(E1191*D1191,1)</f>
        <v>0</v>
      </c>
      <c r="G1191" s="12">
        <f>단가대비표!P71</f>
        <v>0</v>
      </c>
      <c r="H1191" s="13">
        <f>TRUNC(G1191*D1191,1)</f>
        <v>0</v>
      </c>
      <c r="I1191" s="12">
        <f>단가대비표!V71</f>
        <v>0</v>
      </c>
      <c r="J1191" s="13">
        <f>TRUNC(I1191*D1191,1)</f>
        <v>0</v>
      </c>
      <c r="K1191" s="12">
        <f>TRUNC(E1191+G1191+I1191,1)</f>
        <v>0</v>
      </c>
      <c r="L1191" s="13">
        <f>TRUNC(F1191+H1191+J1191,1)</f>
        <v>0</v>
      </c>
      <c r="M1191" s="8" t="s">
        <v>1173</v>
      </c>
      <c r="N1191" s="2" t="s">
        <v>1331</v>
      </c>
      <c r="O1191" s="2" t="s">
        <v>1183</v>
      </c>
      <c r="P1191" s="2" t="s">
        <v>63</v>
      </c>
      <c r="Q1191" s="2" t="s">
        <v>63</v>
      </c>
      <c r="R1191" s="2" t="s">
        <v>62</v>
      </c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2" t="s">
        <v>52</v>
      </c>
      <c r="AW1191" s="2" t="s">
        <v>2763</v>
      </c>
      <c r="AX1191" s="2" t="s">
        <v>52</v>
      </c>
      <c r="AY1191" s="2" t="s">
        <v>52</v>
      </c>
    </row>
    <row r="1192" spans="1:51" ht="30" customHeight="1">
      <c r="A1192" s="8" t="s">
        <v>886</v>
      </c>
      <c r="B1192" s="8" t="s">
        <v>1177</v>
      </c>
      <c r="C1192" s="8" t="s">
        <v>123</v>
      </c>
      <c r="D1192" s="9">
        <v>1.1000000000000001</v>
      </c>
      <c r="E1192" s="12">
        <f>단가대비표!O28</f>
        <v>0</v>
      </c>
      <c r="F1192" s="13">
        <f>TRUNC(E1192*D1192,1)</f>
        <v>0</v>
      </c>
      <c r="G1192" s="12">
        <f>단가대비표!P28</f>
        <v>0</v>
      </c>
      <c r="H1192" s="13">
        <f>TRUNC(G1192*D1192,1)</f>
        <v>0</v>
      </c>
      <c r="I1192" s="12">
        <f>단가대비표!V28</f>
        <v>0</v>
      </c>
      <c r="J1192" s="13">
        <f>TRUNC(I1192*D1192,1)</f>
        <v>0</v>
      </c>
      <c r="K1192" s="12">
        <f>TRUNC(E1192+G1192+I1192,1)</f>
        <v>0</v>
      </c>
      <c r="L1192" s="13">
        <f>TRUNC(F1192+H1192+J1192,1)</f>
        <v>0</v>
      </c>
      <c r="M1192" s="8" t="s">
        <v>1173</v>
      </c>
      <c r="N1192" s="2" t="s">
        <v>1331</v>
      </c>
      <c r="O1192" s="2" t="s">
        <v>1480</v>
      </c>
      <c r="P1192" s="2" t="s">
        <v>63</v>
      </c>
      <c r="Q1192" s="2" t="s">
        <v>63</v>
      </c>
      <c r="R1192" s="2" t="s">
        <v>62</v>
      </c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2" t="s">
        <v>52</v>
      </c>
      <c r="AW1192" s="2" t="s">
        <v>2764</v>
      </c>
      <c r="AX1192" s="2" t="s">
        <v>52</v>
      </c>
      <c r="AY1192" s="2" t="s">
        <v>52</v>
      </c>
    </row>
    <row r="1193" spans="1:51" ht="30" customHeight="1">
      <c r="A1193" s="8" t="s">
        <v>995</v>
      </c>
      <c r="B1193" s="8" t="s">
        <v>52</v>
      </c>
      <c r="C1193" s="8" t="s">
        <v>52</v>
      </c>
      <c r="D1193" s="9"/>
      <c r="E1193" s="12"/>
      <c r="F1193" s="13">
        <f>TRUNC(SUMIF(N1191:N1192, N1190, F1191:F1192),0)</f>
        <v>0</v>
      </c>
      <c r="G1193" s="12"/>
      <c r="H1193" s="13">
        <f>TRUNC(SUMIF(N1191:N1192, N1190, H1191:H1192),0)</f>
        <v>0</v>
      </c>
      <c r="I1193" s="12"/>
      <c r="J1193" s="13">
        <f>TRUNC(SUMIF(N1191:N1192, N1190, J1191:J1192),0)</f>
        <v>0</v>
      </c>
      <c r="K1193" s="12"/>
      <c r="L1193" s="13">
        <f>F1193+H1193+J1193</f>
        <v>0</v>
      </c>
      <c r="M1193" s="8" t="s">
        <v>52</v>
      </c>
      <c r="N1193" s="2" t="s">
        <v>118</v>
      </c>
      <c r="O1193" s="2" t="s">
        <v>118</v>
      </c>
      <c r="P1193" s="2" t="s">
        <v>52</v>
      </c>
      <c r="Q1193" s="2" t="s">
        <v>52</v>
      </c>
      <c r="R1193" s="2" t="s">
        <v>52</v>
      </c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2" t="s">
        <v>52</v>
      </c>
      <c r="AW1193" s="2" t="s">
        <v>52</v>
      </c>
      <c r="AX1193" s="2" t="s">
        <v>52</v>
      </c>
      <c r="AY1193" s="2" t="s">
        <v>52</v>
      </c>
    </row>
    <row r="1194" spans="1:51" ht="30" customHeight="1">
      <c r="A1194" s="9"/>
      <c r="B1194" s="9"/>
      <c r="C1194" s="9"/>
      <c r="D1194" s="9"/>
      <c r="E1194" s="12"/>
      <c r="F1194" s="13"/>
      <c r="G1194" s="12"/>
      <c r="H1194" s="13"/>
      <c r="I1194" s="12"/>
      <c r="J1194" s="13"/>
      <c r="K1194" s="12"/>
      <c r="L1194" s="13"/>
      <c r="M1194" s="9"/>
    </row>
    <row r="1195" spans="1:51" ht="30" customHeight="1">
      <c r="A1195" s="32" t="s">
        <v>2765</v>
      </c>
      <c r="B1195" s="32"/>
      <c r="C1195" s="32"/>
      <c r="D1195" s="32"/>
      <c r="E1195" s="33"/>
      <c r="F1195" s="34"/>
      <c r="G1195" s="33"/>
      <c r="H1195" s="34"/>
      <c r="I1195" s="33"/>
      <c r="J1195" s="34"/>
      <c r="K1195" s="33"/>
      <c r="L1195" s="34"/>
      <c r="M1195" s="32"/>
      <c r="N1195" s="1" t="s">
        <v>1335</v>
      </c>
    </row>
    <row r="1196" spans="1:51" ht="30" customHeight="1">
      <c r="A1196" s="8" t="s">
        <v>2767</v>
      </c>
      <c r="B1196" s="8" t="s">
        <v>1096</v>
      </c>
      <c r="C1196" s="8" t="s">
        <v>1097</v>
      </c>
      <c r="D1196" s="9">
        <v>0.26</v>
      </c>
      <c r="E1196" s="12">
        <f>단가대비표!O298</f>
        <v>0</v>
      </c>
      <c r="F1196" s="13">
        <f>TRUNC(E1196*D1196,1)</f>
        <v>0</v>
      </c>
      <c r="G1196" s="12">
        <f>단가대비표!P298</f>
        <v>204601</v>
      </c>
      <c r="H1196" s="13">
        <f>TRUNC(G1196*D1196,1)</f>
        <v>53196.2</v>
      </c>
      <c r="I1196" s="12">
        <f>단가대비표!V298</f>
        <v>0</v>
      </c>
      <c r="J1196" s="13">
        <f>TRUNC(I1196*D1196,1)</f>
        <v>0</v>
      </c>
      <c r="K1196" s="12">
        <f>TRUNC(E1196+G1196+I1196,1)</f>
        <v>204601</v>
      </c>
      <c r="L1196" s="13">
        <f>TRUNC(F1196+H1196+J1196,1)</f>
        <v>53196.2</v>
      </c>
      <c r="M1196" s="8" t="s">
        <v>52</v>
      </c>
      <c r="N1196" s="2" t="s">
        <v>1335</v>
      </c>
      <c r="O1196" s="2" t="s">
        <v>2768</v>
      </c>
      <c r="P1196" s="2" t="s">
        <v>63</v>
      </c>
      <c r="Q1196" s="2" t="s">
        <v>63</v>
      </c>
      <c r="R1196" s="2" t="s">
        <v>62</v>
      </c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2" t="s">
        <v>52</v>
      </c>
      <c r="AW1196" s="2" t="s">
        <v>2769</v>
      </c>
      <c r="AX1196" s="2" t="s">
        <v>52</v>
      </c>
      <c r="AY1196" s="2" t="s">
        <v>52</v>
      </c>
    </row>
    <row r="1197" spans="1:51" ht="30" customHeight="1">
      <c r="A1197" s="8" t="s">
        <v>1100</v>
      </c>
      <c r="B1197" s="8" t="s">
        <v>1096</v>
      </c>
      <c r="C1197" s="8" t="s">
        <v>1097</v>
      </c>
      <c r="D1197" s="9">
        <v>0.12</v>
      </c>
      <c r="E1197" s="12">
        <f>단가대비표!O278</f>
        <v>0</v>
      </c>
      <c r="F1197" s="13">
        <f>TRUNC(E1197*D1197,1)</f>
        <v>0</v>
      </c>
      <c r="G1197" s="12">
        <f>단가대비표!P278</f>
        <v>125427</v>
      </c>
      <c r="H1197" s="13">
        <f>TRUNC(G1197*D1197,1)</f>
        <v>15051.2</v>
      </c>
      <c r="I1197" s="12">
        <f>단가대비표!V278</f>
        <v>0</v>
      </c>
      <c r="J1197" s="13">
        <f>TRUNC(I1197*D1197,1)</f>
        <v>0</v>
      </c>
      <c r="K1197" s="12">
        <f>TRUNC(E1197+G1197+I1197,1)</f>
        <v>125427</v>
      </c>
      <c r="L1197" s="13">
        <f>TRUNC(F1197+H1197+J1197,1)</f>
        <v>15051.2</v>
      </c>
      <c r="M1197" s="8" t="s">
        <v>52</v>
      </c>
      <c r="N1197" s="2" t="s">
        <v>1335</v>
      </c>
      <c r="O1197" s="2" t="s">
        <v>1101</v>
      </c>
      <c r="P1197" s="2" t="s">
        <v>63</v>
      </c>
      <c r="Q1197" s="2" t="s">
        <v>63</v>
      </c>
      <c r="R1197" s="2" t="s">
        <v>62</v>
      </c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2" t="s">
        <v>52</v>
      </c>
      <c r="AW1197" s="2" t="s">
        <v>2770</v>
      </c>
      <c r="AX1197" s="2" t="s">
        <v>52</v>
      </c>
      <c r="AY1197" s="2" t="s">
        <v>52</v>
      </c>
    </row>
    <row r="1198" spans="1:51" ht="30" customHeight="1">
      <c r="A1198" s="8" t="s">
        <v>995</v>
      </c>
      <c r="B1198" s="8" t="s">
        <v>52</v>
      </c>
      <c r="C1198" s="8" t="s">
        <v>52</v>
      </c>
      <c r="D1198" s="9"/>
      <c r="E1198" s="12"/>
      <c r="F1198" s="13">
        <f>TRUNC(SUMIF(N1196:N1197, N1195, F1196:F1197),0)</f>
        <v>0</v>
      </c>
      <c r="G1198" s="12"/>
      <c r="H1198" s="13">
        <f>TRUNC(SUMIF(N1196:N1197, N1195, H1196:H1197),0)</f>
        <v>68247</v>
      </c>
      <c r="I1198" s="12"/>
      <c r="J1198" s="13">
        <f>TRUNC(SUMIF(N1196:N1197, N1195, J1196:J1197),0)</f>
        <v>0</v>
      </c>
      <c r="K1198" s="12"/>
      <c r="L1198" s="13">
        <f>F1198+H1198+J1198</f>
        <v>68247</v>
      </c>
      <c r="M1198" s="8" t="s">
        <v>52</v>
      </c>
      <c r="N1198" s="2" t="s">
        <v>118</v>
      </c>
      <c r="O1198" s="2" t="s">
        <v>118</v>
      </c>
      <c r="P1198" s="2" t="s">
        <v>52</v>
      </c>
      <c r="Q1198" s="2" t="s">
        <v>52</v>
      </c>
      <c r="R1198" s="2" t="s">
        <v>52</v>
      </c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2" t="s">
        <v>52</v>
      </c>
      <c r="AW1198" s="2" t="s">
        <v>52</v>
      </c>
      <c r="AX1198" s="2" t="s">
        <v>52</v>
      </c>
      <c r="AY1198" s="2" t="s">
        <v>52</v>
      </c>
    </row>
    <row r="1199" spans="1:51" ht="30" customHeight="1">
      <c r="A1199" s="9"/>
      <c r="B1199" s="9"/>
      <c r="C1199" s="9"/>
      <c r="D1199" s="9"/>
      <c r="E1199" s="12"/>
      <c r="F1199" s="13"/>
      <c r="G1199" s="12"/>
      <c r="H1199" s="13"/>
      <c r="I1199" s="12"/>
      <c r="J1199" s="13"/>
      <c r="K1199" s="12"/>
      <c r="L1199" s="13"/>
      <c r="M1199" s="9"/>
    </row>
    <row r="1200" spans="1:51" ht="30" customHeight="1">
      <c r="A1200" s="32" t="s">
        <v>2771</v>
      </c>
      <c r="B1200" s="32"/>
      <c r="C1200" s="32"/>
      <c r="D1200" s="32"/>
      <c r="E1200" s="33"/>
      <c r="F1200" s="34"/>
      <c r="G1200" s="33"/>
      <c r="H1200" s="34"/>
      <c r="I1200" s="33"/>
      <c r="J1200" s="34"/>
      <c r="K1200" s="33"/>
      <c r="L1200" s="34"/>
      <c r="M1200" s="32"/>
      <c r="N1200" s="1" t="s">
        <v>1344</v>
      </c>
    </row>
    <row r="1201" spans="1:51" ht="30" customHeight="1">
      <c r="A1201" s="8" t="s">
        <v>898</v>
      </c>
      <c r="B1201" s="8" t="s">
        <v>1182</v>
      </c>
      <c r="C1201" s="8" t="s">
        <v>221</v>
      </c>
      <c r="D1201" s="9">
        <v>510</v>
      </c>
      <c r="E1201" s="12">
        <f>단가대비표!O71</f>
        <v>0</v>
      </c>
      <c r="F1201" s="13">
        <f>TRUNC(E1201*D1201,1)</f>
        <v>0</v>
      </c>
      <c r="G1201" s="12">
        <f>단가대비표!P71</f>
        <v>0</v>
      </c>
      <c r="H1201" s="13">
        <f>TRUNC(G1201*D1201,1)</f>
        <v>0</v>
      </c>
      <c r="I1201" s="12">
        <f>단가대비표!V71</f>
        <v>0</v>
      </c>
      <c r="J1201" s="13">
        <f>TRUNC(I1201*D1201,1)</f>
        <v>0</v>
      </c>
      <c r="K1201" s="12">
        <f>TRUNC(E1201+G1201+I1201,1)</f>
        <v>0</v>
      </c>
      <c r="L1201" s="13">
        <f>TRUNC(F1201+H1201+J1201,1)</f>
        <v>0</v>
      </c>
      <c r="M1201" s="8" t="s">
        <v>1173</v>
      </c>
      <c r="N1201" s="2" t="s">
        <v>1344</v>
      </c>
      <c r="O1201" s="2" t="s">
        <v>1183</v>
      </c>
      <c r="P1201" s="2" t="s">
        <v>63</v>
      </c>
      <c r="Q1201" s="2" t="s">
        <v>63</v>
      </c>
      <c r="R1201" s="2" t="s">
        <v>62</v>
      </c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2" t="s">
        <v>52</v>
      </c>
      <c r="AW1201" s="2" t="s">
        <v>2773</v>
      </c>
      <c r="AX1201" s="2" t="s">
        <v>52</v>
      </c>
      <c r="AY1201" s="2" t="s">
        <v>52</v>
      </c>
    </row>
    <row r="1202" spans="1:51" ht="30" customHeight="1">
      <c r="A1202" s="8" t="s">
        <v>886</v>
      </c>
      <c r="B1202" s="8" t="s">
        <v>1177</v>
      </c>
      <c r="C1202" s="8" t="s">
        <v>123</v>
      </c>
      <c r="D1202" s="9">
        <v>1.1000000000000001</v>
      </c>
      <c r="E1202" s="12">
        <f>단가대비표!O28</f>
        <v>0</v>
      </c>
      <c r="F1202" s="13">
        <f>TRUNC(E1202*D1202,1)</f>
        <v>0</v>
      </c>
      <c r="G1202" s="12">
        <f>단가대비표!P28</f>
        <v>0</v>
      </c>
      <c r="H1202" s="13">
        <f>TRUNC(G1202*D1202,1)</f>
        <v>0</v>
      </c>
      <c r="I1202" s="12">
        <f>단가대비표!V28</f>
        <v>0</v>
      </c>
      <c r="J1202" s="13">
        <f>TRUNC(I1202*D1202,1)</f>
        <v>0</v>
      </c>
      <c r="K1202" s="12">
        <f>TRUNC(E1202+G1202+I1202,1)</f>
        <v>0</v>
      </c>
      <c r="L1202" s="13">
        <f>TRUNC(F1202+H1202+J1202,1)</f>
        <v>0</v>
      </c>
      <c r="M1202" s="8" t="s">
        <v>1173</v>
      </c>
      <c r="N1202" s="2" t="s">
        <v>1344</v>
      </c>
      <c r="O1202" s="2" t="s">
        <v>1480</v>
      </c>
      <c r="P1202" s="2" t="s">
        <v>63</v>
      </c>
      <c r="Q1202" s="2" t="s">
        <v>63</v>
      </c>
      <c r="R1202" s="2" t="s">
        <v>62</v>
      </c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2" t="s">
        <v>52</v>
      </c>
      <c r="AW1202" s="2" t="s">
        <v>2774</v>
      </c>
      <c r="AX1202" s="2" t="s">
        <v>52</v>
      </c>
      <c r="AY1202" s="2" t="s">
        <v>52</v>
      </c>
    </row>
    <row r="1203" spans="1:51" ht="30" customHeight="1">
      <c r="A1203" s="8" t="s">
        <v>995</v>
      </c>
      <c r="B1203" s="8" t="s">
        <v>52</v>
      </c>
      <c r="C1203" s="8" t="s">
        <v>52</v>
      </c>
      <c r="D1203" s="9"/>
      <c r="E1203" s="12"/>
      <c r="F1203" s="13">
        <f>TRUNC(SUMIF(N1201:N1202, N1200, F1201:F1202),0)</f>
        <v>0</v>
      </c>
      <c r="G1203" s="12"/>
      <c r="H1203" s="13">
        <f>TRUNC(SUMIF(N1201:N1202, N1200, H1201:H1202),0)</f>
        <v>0</v>
      </c>
      <c r="I1203" s="12"/>
      <c r="J1203" s="13">
        <f>TRUNC(SUMIF(N1201:N1202, N1200, J1201:J1202),0)</f>
        <v>0</v>
      </c>
      <c r="K1203" s="12"/>
      <c r="L1203" s="13">
        <f>F1203+H1203+J1203</f>
        <v>0</v>
      </c>
      <c r="M1203" s="8" t="s">
        <v>52</v>
      </c>
      <c r="N1203" s="2" t="s">
        <v>118</v>
      </c>
      <c r="O1203" s="2" t="s">
        <v>118</v>
      </c>
      <c r="P1203" s="2" t="s">
        <v>52</v>
      </c>
      <c r="Q1203" s="2" t="s">
        <v>52</v>
      </c>
      <c r="R1203" s="2" t="s">
        <v>52</v>
      </c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2" t="s">
        <v>52</v>
      </c>
      <c r="AW1203" s="2" t="s">
        <v>52</v>
      </c>
      <c r="AX1203" s="2" t="s">
        <v>52</v>
      </c>
      <c r="AY1203" s="2" t="s">
        <v>52</v>
      </c>
    </row>
    <row r="1204" spans="1:51" ht="30" customHeight="1">
      <c r="A1204" s="9"/>
      <c r="B1204" s="9"/>
      <c r="C1204" s="9"/>
      <c r="D1204" s="9"/>
      <c r="E1204" s="12"/>
      <c r="F1204" s="13"/>
      <c r="G1204" s="12"/>
      <c r="H1204" s="13"/>
      <c r="I1204" s="12"/>
      <c r="J1204" s="13"/>
      <c r="K1204" s="12"/>
      <c r="L1204" s="13"/>
      <c r="M1204" s="9"/>
    </row>
    <row r="1205" spans="1:51" ht="30" customHeight="1">
      <c r="A1205" s="32" t="s">
        <v>2775</v>
      </c>
      <c r="B1205" s="32"/>
      <c r="C1205" s="32"/>
      <c r="D1205" s="32"/>
      <c r="E1205" s="33"/>
      <c r="F1205" s="34"/>
      <c r="G1205" s="33"/>
      <c r="H1205" s="34"/>
      <c r="I1205" s="33"/>
      <c r="J1205" s="34"/>
      <c r="K1205" s="33"/>
      <c r="L1205" s="34"/>
      <c r="M1205" s="32"/>
      <c r="N1205" s="1" t="s">
        <v>1352</v>
      </c>
    </row>
    <row r="1206" spans="1:51" ht="30" customHeight="1">
      <c r="A1206" s="8" t="s">
        <v>2767</v>
      </c>
      <c r="B1206" s="8" t="s">
        <v>1096</v>
      </c>
      <c r="C1206" s="8" t="s">
        <v>1097</v>
      </c>
      <c r="D1206" s="9">
        <v>0.35</v>
      </c>
      <c r="E1206" s="12">
        <f>단가대비표!O298</f>
        <v>0</v>
      </c>
      <c r="F1206" s="13">
        <f>TRUNC(E1206*D1206,1)</f>
        <v>0</v>
      </c>
      <c r="G1206" s="12">
        <f>단가대비표!P298</f>
        <v>204601</v>
      </c>
      <c r="H1206" s="13">
        <f>TRUNC(G1206*D1206,1)</f>
        <v>71610.3</v>
      </c>
      <c r="I1206" s="12">
        <f>단가대비표!V298</f>
        <v>0</v>
      </c>
      <c r="J1206" s="13">
        <f>TRUNC(I1206*D1206,1)</f>
        <v>0</v>
      </c>
      <c r="K1206" s="12">
        <f t="shared" ref="K1206:L1208" si="194">TRUNC(E1206+G1206+I1206,1)</f>
        <v>204601</v>
      </c>
      <c r="L1206" s="13">
        <f t="shared" si="194"/>
        <v>71610.3</v>
      </c>
      <c r="M1206" s="8" t="s">
        <v>52</v>
      </c>
      <c r="N1206" s="2" t="s">
        <v>1352</v>
      </c>
      <c r="O1206" s="2" t="s">
        <v>2768</v>
      </c>
      <c r="P1206" s="2" t="s">
        <v>63</v>
      </c>
      <c r="Q1206" s="2" t="s">
        <v>63</v>
      </c>
      <c r="R1206" s="2" t="s">
        <v>62</v>
      </c>
      <c r="S1206" s="3"/>
      <c r="T1206" s="3"/>
      <c r="U1206" s="3"/>
      <c r="V1206" s="3">
        <v>1</v>
      </c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2" t="s">
        <v>52</v>
      </c>
      <c r="AW1206" s="2" t="s">
        <v>2777</v>
      </c>
      <c r="AX1206" s="2" t="s">
        <v>52</v>
      </c>
      <c r="AY1206" s="2" t="s">
        <v>52</v>
      </c>
    </row>
    <row r="1207" spans="1:51" ht="30" customHeight="1">
      <c r="A1207" s="8" t="s">
        <v>1100</v>
      </c>
      <c r="B1207" s="8" t="s">
        <v>1096</v>
      </c>
      <c r="C1207" s="8" t="s">
        <v>1097</v>
      </c>
      <c r="D1207" s="9">
        <v>0.16</v>
      </c>
      <c r="E1207" s="12">
        <f>단가대비표!O278</f>
        <v>0</v>
      </c>
      <c r="F1207" s="13">
        <f>TRUNC(E1207*D1207,1)</f>
        <v>0</v>
      </c>
      <c r="G1207" s="12">
        <f>단가대비표!P278</f>
        <v>125427</v>
      </c>
      <c r="H1207" s="13">
        <f>TRUNC(G1207*D1207,1)</f>
        <v>20068.3</v>
      </c>
      <c r="I1207" s="12">
        <f>단가대비표!V278</f>
        <v>0</v>
      </c>
      <c r="J1207" s="13">
        <f>TRUNC(I1207*D1207,1)</f>
        <v>0</v>
      </c>
      <c r="K1207" s="12">
        <f t="shared" si="194"/>
        <v>125427</v>
      </c>
      <c r="L1207" s="13">
        <f t="shared" si="194"/>
        <v>20068.3</v>
      </c>
      <c r="M1207" s="8" t="s">
        <v>52</v>
      </c>
      <c r="N1207" s="2" t="s">
        <v>1352</v>
      </c>
      <c r="O1207" s="2" t="s">
        <v>1101</v>
      </c>
      <c r="P1207" s="2" t="s">
        <v>63</v>
      </c>
      <c r="Q1207" s="2" t="s">
        <v>63</v>
      </c>
      <c r="R1207" s="2" t="s">
        <v>62</v>
      </c>
      <c r="S1207" s="3"/>
      <c r="T1207" s="3"/>
      <c r="U1207" s="3"/>
      <c r="V1207" s="3">
        <v>1</v>
      </c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2" t="s">
        <v>52</v>
      </c>
      <c r="AW1207" s="2" t="s">
        <v>2778</v>
      </c>
      <c r="AX1207" s="2" t="s">
        <v>52</v>
      </c>
      <c r="AY1207" s="2" t="s">
        <v>52</v>
      </c>
    </row>
    <row r="1208" spans="1:51" ht="30" customHeight="1">
      <c r="A1208" s="8" t="s">
        <v>1272</v>
      </c>
      <c r="B1208" s="8" t="s">
        <v>2679</v>
      </c>
      <c r="C1208" s="8" t="s">
        <v>929</v>
      </c>
      <c r="D1208" s="9">
        <v>1</v>
      </c>
      <c r="E1208" s="12">
        <v>0</v>
      </c>
      <c r="F1208" s="13">
        <f>TRUNC(E1208*D1208,1)</f>
        <v>0</v>
      </c>
      <c r="G1208" s="12">
        <v>0</v>
      </c>
      <c r="H1208" s="13">
        <f>TRUNC(G1208*D1208,1)</f>
        <v>0</v>
      </c>
      <c r="I1208" s="12">
        <f>TRUNC(SUMIF(V1206:V1208, RIGHTB(O1208, 1), H1206:H1208)*U1208, 2)</f>
        <v>916.78</v>
      </c>
      <c r="J1208" s="13">
        <f>TRUNC(I1208*D1208,1)</f>
        <v>916.7</v>
      </c>
      <c r="K1208" s="12">
        <f t="shared" si="194"/>
        <v>916.7</v>
      </c>
      <c r="L1208" s="13">
        <f t="shared" si="194"/>
        <v>916.7</v>
      </c>
      <c r="M1208" s="8" t="s">
        <v>52</v>
      </c>
      <c r="N1208" s="2" t="s">
        <v>1352</v>
      </c>
      <c r="O1208" s="2" t="s">
        <v>930</v>
      </c>
      <c r="P1208" s="2" t="s">
        <v>63</v>
      </c>
      <c r="Q1208" s="2" t="s">
        <v>63</v>
      </c>
      <c r="R1208" s="2" t="s">
        <v>63</v>
      </c>
      <c r="S1208" s="3">
        <v>1</v>
      </c>
      <c r="T1208" s="3">
        <v>2</v>
      </c>
      <c r="U1208" s="3">
        <v>0.01</v>
      </c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2" t="s">
        <v>52</v>
      </c>
      <c r="AW1208" s="2" t="s">
        <v>2779</v>
      </c>
      <c r="AX1208" s="2" t="s">
        <v>52</v>
      </c>
      <c r="AY1208" s="2" t="s">
        <v>52</v>
      </c>
    </row>
    <row r="1209" spans="1:51" ht="30" customHeight="1">
      <c r="A1209" s="8" t="s">
        <v>995</v>
      </c>
      <c r="B1209" s="8" t="s">
        <v>52</v>
      </c>
      <c r="C1209" s="8" t="s">
        <v>52</v>
      </c>
      <c r="D1209" s="9"/>
      <c r="E1209" s="12"/>
      <c r="F1209" s="13">
        <f>TRUNC(SUMIF(N1206:N1208, N1205, F1206:F1208),0)</f>
        <v>0</v>
      </c>
      <c r="G1209" s="12"/>
      <c r="H1209" s="13">
        <f>TRUNC(SUMIF(N1206:N1208, N1205, H1206:H1208),0)</f>
        <v>91678</v>
      </c>
      <c r="I1209" s="12"/>
      <c r="J1209" s="13">
        <f>TRUNC(SUMIF(N1206:N1208, N1205, J1206:J1208),0)</f>
        <v>916</v>
      </c>
      <c r="K1209" s="12"/>
      <c r="L1209" s="13">
        <f>F1209+H1209+J1209</f>
        <v>92594</v>
      </c>
      <c r="M1209" s="8" t="s">
        <v>52</v>
      </c>
      <c r="N1209" s="2" t="s">
        <v>118</v>
      </c>
      <c r="O1209" s="2" t="s">
        <v>118</v>
      </c>
      <c r="P1209" s="2" t="s">
        <v>52</v>
      </c>
      <c r="Q1209" s="2" t="s">
        <v>52</v>
      </c>
      <c r="R1209" s="2" t="s">
        <v>52</v>
      </c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2" t="s">
        <v>52</v>
      </c>
      <c r="AW1209" s="2" t="s">
        <v>52</v>
      </c>
      <c r="AX1209" s="2" t="s">
        <v>52</v>
      </c>
      <c r="AY1209" s="2" t="s">
        <v>52</v>
      </c>
    </row>
    <row r="1210" spans="1:51" ht="30" customHeight="1">
      <c r="A1210" s="9"/>
      <c r="B1210" s="9"/>
      <c r="C1210" s="9"/>
      <c r="D1210" s="9"/>
      <c r="E1210" s="12"/>
      <c r="F1210" s="13"/>
      <c r="G1210" s="12"/>
      <c r="H1210" s="13"/>
      <c r="I1210" s="12"/>
      <c r="J1210" s="13"/>
      <c r="K1210" s="12"/>
      <c r="L1210" s="13"/>
      <c r="M1210" s="9"/>
    </row>
    <row r="1211" spans="1:51" ht="30" customHeight="1">
      <c r="A1211" s="32" t="s">
        <v>2780</v>
      </c>
      <c r="B1211" s="32"/>
      <c r="C1211" s="32"/>
      <c r="D1211" s="32"/>
      <c r="E1211" s="33"/>
      <c r="F1211" s="34"/>
      <c r="G1211" s="33"/>
      <c r="H1211" s="34"/>
      <c r="I1211" s="33"/>
      <c r="J1211" s="34"/>
      <c r="K1211" s="33"/>
      <c r="L1211" s="34"/>
      <c r="M1211" s="32"/>
      <c r="N1211" s="1" t="s">
        <v>1369</v>
      </c>
    </row>
    <row r="1212" spans="1:51" ht="30" customHeight="1">
      <c r="A1212" s="8" t="s">
        <v>2767</v>
      </c>
      <c r="B1212" s="8" t="s">
        <v>1096</v>
      </c>
      <c r="C1212" s="8" t="s">
        <v>1097</v>
      </c>
      <c r="D1212" s="9">
        <v>0.35</v>
      </c>
      <c r="E1212" s="12">
        <f>단가대비표!O298</f>
        <v>0</v>
      </c>
      <c r="F1212" s="13">
        <f>TRUNC(E1212*D1212,1)</f>
        <v>0</v>
      </c>
      <c r="G1212" s="12">
        <f>단가대비표!P298</f>
        <v>204601</v>
      </c>
      <c r="H1212" s="13">
        <f>TRUNC(G1212*D1212,1)</f>
        <v>71610.3</v>
      </c>
      <c r="I1212" s="12">
        <f>단가대비표!V298</f>
        <v>0</v>
      </c>
      <c r="J1212" s="13">
        <f>TRUNC(I1212*D1212,1)</f>
        <v>0</v>
      </c>
      <c r="K1212" s="12">
        <f t="shared" ref="K1212:L1214" si="195">TRUNC(E1212+G1212+I1212,1)</f>
        <v>204601</v>
      </c>
      <c r="L1212" s="13">
        <f t="shared" si="195"/>
        <v>71610.3</v>
      </c>
      <c r="M1212" s="8" t="s">
        <v>52</v>
      </c>
      <c r="N1212" s="2" t="s">
        <v>1369</v>
      </c>
      <c r="O1212" s="2" t="s">
        <v>2768</v>
      </c>
      <c r="P1212" s="2" t="s">
        <v>63</v>
      </c>
      <c r="Q1212" s="2" t="s">
        <v>63</v>
      </c>
      <c r="R1212" s="2" t="s">
        <v>62</v>
      </c>
      <c r="S1212" s="3"/>
      <c r="T1212" s="3"/>
      <c r="U1212" s="3"/>
      <c r="V1212" s="3">
        <v>1</v>
      </c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2" t="s">
        <v>52</v>
      </c>
      <c r="AW1212" s="2" t="s">
        <v>2782</v>
      </c>
      <c r="AX1212" s="2" t="s">
        <v>52</v>
      </c>
      <c r="AY1212" s="2" t="s">
        <v>52</v>
      </c>
    </row>
    <row r="1213" spans="1:51" ht="30" customHeight="1">
      <c r="A1213" s="8" t="s">
        <v>1100</v>
      </c>
      <c r="B1213" s="8" t="s">
        <v>1096</v>
      </c>
      <c r="C1213" s="8" t="s">
        <v>1097</v>
      </c>
      <c r="D1213" s="9">
        <v>0.17</v>
      </c>
      <c r="E1213" s="12">
        <f>단가대비표!O278</f>
        <v>0</v>
      </c>
      <c r="F1213" s="13">
        <f>TRUNC(E1213*D1213,1)</f>
        <v>0</v>
      </c>
      <c r="G1213" s="12">
        <f>단가대비표!P278</f>
        <v>125427</v>
      </c>
      <c r="H1213" s="13">
        <f>TRUNC(G1213*D1213,1)</f>
        <v>21322.5</v>
      </c>
      <c r="I1213" s="12">
        <f>단가대비표!V278</f>
        <v>0</v>
      </c>
      <c r="J1213" s="13">
        <f>TRUNC(I1213*D1213,1)</f>
        <v>0</v>
      </c>
      <c r="K1213" s="12">
        <f t="shared" si="195"/>
        <v>125427</v>
      </c>
      <c r="L1213" s="13">
        <f t="shared" si="195"/>
        <v>21322.5</v>
      </c>
      <c r="M1213" s="8" t="s">
        <v>52</v>
      </c>
      <c r="N1213" s="2" t="s">
        <v>1369</v>
      </c>
      <c r="O1213" s="2" t="s">
        <v>1101</v>
      </c>
      <c r="P1213" s="2" t="s">
        <v>63</v>
      </c>
      <c r="Q1213" s="2" t="s">
        <v>63</v>
      </c>
      <c r="R1213" s="2" t="s">
        <v>62</v>
      </c>
      <c r="S1213" s="3"/>
      <c r="T1213" s="3"/>
      <c r="U1213" s="3"/>
      <c r="V1213" s="3">
        <v>1</v>
      </c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2" t="s">
        <v>52</v>
      </c>
      <c r="AW1213" s="2" t="s">
        <v>2783</v>
      </c>
      <c r="AX1213" s="2" t="s">
        <v>52</v>
      </c>
      <c r="AY1213" s="2" t="s">
        <v>52</v>
      </c>
    </row>
    <row r="1214" spans="1:51" ht="30" customHeight="1">
      <c r="A1214" s="8" t="s">
        <v>1272</v>
      </c>
      <c r="B1214" s="8" t="s">
        <v>1935</v>
      </c>
      <c r="C1214" s="8" t="s">
        <v>929</v>
      </c>
      <c r="D1214" s="9">
        <v>1</v>
      </c>
      <c r="E1214" s="12">
        <v>0</v>
      </c>
      <c r="F1214" s="13">
        <f>TRUNC(E1214*D1214,1)</f>
        <v>0</v>
      </c>
      <c r="G1214" s="12">
        <v>0</v>
      </c>
      <c r="H1214" s="13">
        <f>TRUNC(G1214*D1214,1)</f>
        <v>0</v>
      </c>
      <c r="I1214" s="12">
        <f>TRUNC(SUMIF(V1212:V1214, RIGHTB(O1214, 1), H1212:H1214)*U1214, 2)</f>
        <v>2787.98</v>
      </c>
      <c r="J1214" s="13">
        <f>TRUNC(I1214*D1214,1)</f>
        <v>2787.9</v>
      </c>
      <c r="K1214" s="12">
        <f t="shared" si="195"/>
        <v>2787.9</v>
      </c>
      <c r="L1214" s="13">
        <f t="shared" si="195"/>
        <v>2787.9</v>
      </c>
      <c r="M1214" s="8" t="s">
        <v>52</v>
      </c>
      <c r="N1214" s="2" t="s">
        <v>1369</v>
      </c>
      <c r="O1214" s="2" t="s">
        <v>930</v>
      </c>
      <c r="P1214" s="2" t="s">
        <v>63</v>
      </c>
      <c r="Q1214" s="2" t="s">
        <v>63</v>
      </c>
      <c r="R1214" s="2" t="s">
        <v>63</v>
      </c>
      <c r="S1214" s="3">
        <v>1</v>
      </c>
      <c r="T1214" s="3">
        <v>2</v>
      </c>
      <c r="U1214" s="3">
        <v>0.03</v>
      </c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2" t="s">
        <v>52</v>
      </c>
      <c r="AW1214" s="2" t="s">
        <v>2784</v>
      </c>
      <c r="AX1214" s="2" t="s">
        <v>52</v>
      </c>
      <c r="AY1214" s="2" t="s">
        <v>52</v>
      </c>
    </row>
    <row r="1215" spans="1:51" ht="30" customHeight="1">
      <c r="A1215" s="8" t="s">
        <v>995</v>
      </c>
      <c r="B1215" s="8" t="s">
        <v>52</v>
      </c>
      <c r="C1215" s="8" t="s">
        <v>52</v>
      </c>
      <c r="D1215" s="9"/>
      <c r="E1215" s="12"/>
      <c r="F1215" s="13">
        <f>TRUNC(SUMIF(N1212:N1214, N1211, F1212:F1214),0)</f>
        <v>0</v>
      </c>
      <c r="G1215" s="12"/>
      <c r="H1215" s="13">
        <f>TRUNC(SUMIF(N1212:N1214, N1211, H1212:H1214),0)</f>
        <v>92932</v>
      </c>
      <c r="I1215" s="12"/>
      <c r="J1215" s="13">
        <f>TRUNC(SUMIF(N1212:N1214, N1211, J1212:J1214),0)</f>
        <v>2787</v>
      </c>
      <c r="K1215" s="12"/>
      <c r="L1215" s="13">
        <f>F1215+H1215+J1215</f>
        <v>95719</v>
      </c>
      <c r="M1215" s="8" t="s">
        <v>52</v>
      </c>
      <c r="N1215" s="2" t="s">
        <v>118</v>
      </c>
      <c r="O1215" s="2" t="s">
        <v>118</v>
      </c>
      <c r="P1215" s="2" t="s">
        <v>52</v>
      </c>
      <c r="Q1215" s="2" t="s">
        <v>52</v>
      </c>
      <c r="R1215" s="2" t="s">
        <v>52</v>
      </c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2" t="s">
        <v>52</v>
      </c>
      <c r="AW1215" s="2" t="s">
        <v>52</v>
      </c>
      <c r="AX1215" s="2" t="s">
        <v>52</v>
      </c>
      <c r="AY1215" s="2" t="s">
        <v>52</v>
      </c>
    </row>
    <row r="1216" spans="1:51" ht="30" customHeight="1">
      <c r="A1216" s="9"/>
      <c r="B1216" s="9"/>
      <c r="C1216" s="9"/>
      <c r="D1216" s="9"/>
      <c r="E1216" s="12"/>
      <c r="F1216" s="13"/>
      <c r="G1216" s="12"/>
      <c r="H1216" s="13"/>
      <c r="I1216" s="12"/>
      <c r="J1216" s="13"/>
      <c r="K1216" s="12"/>
      <c r="L1216" s="13"/>
      <c r="M1216" s="9"/>
    </row>
    <row r="1217" spans="1:51" ht="30" customHeight="1">
      <c r="A1217" s="32" t="s">
        <v>2785</v>
      </c>
      <c r="B1217" s="32"/>
      <c r="C1217" s="32"/>
      <c r="D1217" s="32"/>
      <c r="E1217" s="33"/>
      <c r="F1217" s="34"/>
      <c r="G1217" s="33"/>
      <c r="H1217" s="34"/>
      <c r="I1217" s="33"/>
      <c r="J1217" s="34"/>
      <c r="K1217" s="33"/>
      <c r="L1217" s="34"/>
      <c r="M1217" s="32"/>
      <c r="N1217" s="1" t="s">
        <v>1383</v>
      </c>
    </row>
    <row r="1218" spans="1:51" ht="30" customHeight="1">
      <c r="A1218" s="8" t="s">
        <v>2767</v>
      </c>
      <c r="B1218" s="8" t="s">
        <v>1096</v>
      </c>
      <c r="C1218" s="8" t="s">
        <v>1097</v>
      </c>
      <c r="D1218" s="9">
        <v>0.31</v>
      </c>
      <c r="E1218" s="12">
        <f>단가대비표!O298</f>
        <v>0</v>
      </c>
      <c r="F1218" s="13">
        <f>TRUNC(E1218*D1218,1)</f>
        <v>0</v>
      </c>
      <c r="G1218" s="12">
        <f>단가대비표!P298</f>
        <v>204601</v>
      </c>
      <c r="H1218" s="13">
        <f>TRUNC(G1218*D1218,1)</f>
        <v>63426.3</v>
      </c>
      <c r="I1218" s="12">
        <f>단가대비표!V298</f>
        <v>0</v>
      </c>
      <c r="J1218" s="13">
        <f>TRUNC(I1218*D1218,1)</f>
        <v>0</v>
      </c>
      <c r="K1218" s="12">
        <f t="shared" ref="K1218:L1220" si="196">TRUNC(E1218+G1218+I1218,1)</f>
        <v>204601</v>
      </c>
      <c r="L1218" s="13">
        <f t="shared" si="196"/>
        <v>63426.3</v>
      </c>
      <c r="M1218" s="8" t="s">
        <v>52</v>
      </c>
      <c r="N1218" s="2" t="s">
        <v>1383</v>
      </c>
      <c r="O1218" s="2" t="s">
        <v>2768</v>
      </c>
      <c r="P1218" s="2" t="s">
        <v>63</v>
      </c>
      <c r="Q1218" s="2" t="s">
        <v>63</v>
      </c>
      <c r="R1218" s="2" t="s">
        <v>62</v>
      </c>
      <c r="S1218" s="3"/>
      <c r="T1218" s="3"/>
      <c r="U1218" s="3"/>
      <c r="V1218" s="3">
        <v>1</v>
      </c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2" t="s">
        <v>52</v>
      </c>
      <c r="AW1218" s="2" t="s">
        <v>2787</v>
      </c>
      <c r="AX1218" s="2" t="s">
        <v>52</v>
      </c>
      <c r="AY1218" s="2" t="s">
        <v>52</v>
      </c>
    </row>
    <row r="1219" spans="1:51" ht="30" customHeight="1">
      <c r="A1219" s="8" t="s">
        <v>1100</v>
      </c>
      <c r="B1219" s="8" t="s">
        <v>1096</v>
      </c>
      <c r="C1219" s="8" t="s">
        <v>1097</v>
      </c>
      <c r="D1219" s="9">
        <v>0.14000000000000001</v>
      </c>
      <c r="E1219" s="12">
        <f>단가대비표!O278</f>
        <v>0</v>
      </c>
      <c r="F1219" s="13">
        <f>TRUNC(E1219*D1219,1)</f>
        <v>0</v>
      </c>
      <c r="G1219" s="12">
        <f>단가대비표!P278</f>
        <v>125427</v>
      </c>
      <c r="H1219" s="13">
        <f>TRUNC(G1219*D1219,1)</f>
        <v>17559.7</v>
      </c>
      <c r="I1219" s="12">
        <f>단가대비표!V278</f>
        <v>0</v>
      </c>
      <c r="J1219" s="13">
        <f>TRUNC(I1219*D1219,1)</f>
        <v>0</v>
      </c>
      <c r="K1219" s="12">
        <f t="shared" si="196"/>
        <v>125427</v>
      </c>
      <c r="L1219" s="13">
        <f t="shared" si="196"/>
        <v>17559.7</v>
      </c>
      <c r="M1219" s="8" t="s">
        <v>52</v>
      </c>
      <c r="N1219" s="2" t="s">
        <v>1383</v>
      </c>
      <c r="O1219" s="2" t="s">
        <v>1101</v>
      </c>
      <c r="P1219" s="2" t="s">
        <v>63</v>
      </c>
      <c r="Q1219" s="2" t="s">
        <v>63</v>
      </c>
      <c r="R1219" s="2" t="s">
        <v>62</v>
      </c>
      <c r="S1219" s="3"/>
      <c r="T1219" s="3"/>
      <c r="U1219" s="3"/>
      <c r="V1219" s="3">
        <v>1</v>
      </c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2" t="s">
        <v>52</v>
      </c>
      <c r="AW1219" s="2" t="s">
        <v>2788</v>
      </c>
      <c r="AX1219" s="2" t="s">
        <v>52</v>
      </c>
      <c r="AY1219" s="2" t="s">
        <v>52</v>
      </c>
    </row>
    <row r="1220" spans="1:51" ht="30" customHeight="1">
      <c r="A1220" s="8" t="s">
        <v>1272</v>
      </c>
      <c r="B1220" s="8" t="s">
        <v>2679</v>
      </c>
      <c r="C1220" s="8" t="s">
        <v>929</v>
      </c>
      <c r="D1220" s="9">
        <v>1</v>
      </c>
      <c r="E1220" s="12">
        <v>0</v>
      </c>
      <c r="F1220" s="13">
        <f>TRUNC(E1220*D1220,1)</f>
        <v>0</v>
      </c>
      <c r="G1220" s="12">
        <v>0</v>
      </c>
      <c r="H1220" s="13">
        <f>TRUNC(G1220*D1220,1)</f>
        <v>0</v>
      </c>
      <c r="I1220" s="12">
        <f>TRUNC(SUMIF(V1218:V1220, RIGHTB(O1220, 1), H1218:H1220)*U1220, 2)</f>
        <v>809.86</v>
      </c>
      <c r="J1220" s="13">
        <f>TRUNC(I1220*D1220,1)</f>
        <v>809.8</v>
      </c>
      <c r="K1220" s="12">
        <f t="shared" si="196"/>
        <v>809.8</v>
      </c>
      <c r="L1220" s="13">
        <f t="shared" si="196"/>
        <v>809.8</v>
      </c>
      <c r="M1220" s="8" t="s">
        <v>52</v>
      </c>
      <c r="N1220" s="2" t="s">
        <v>1383</v>
      </c>
      <c r="O1220" s="2" t="s">
        <v>930</v>
      </c>
      <c r="P1220" s="2" t="s">
        <v>63</v>
      </c>
      <c r="Q1220" s="2" t="s">
        <v>63</v>
      </c>
      <c r="R1220" s="2" t="s">
        <v>63</v>
      </c>
      <c r="S1220" s="3">
        <v>1</v>
      </c>
      <c r="T1220" s="3">
        <v>2</v>
      </c>
      <c r="U1220" s="3">
        <v>0.01</v>
      </c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2" t="s">
        <v>52</v>
      </c>
      <c r="AW1220" s="2" t="s">
        <v>2789</v>
      </c>
      <c r="AX1220" s="2" t="s">
        <v>52</v>
      </c>
      <c r="AY1220" s="2" t="s">
        <v>52</v>
      </c>
    </row>
    <row r="1221" spans="1:51" ht="30" customHeight="1">
      <c r="A1221" s="8" t="s">
        <v>995</v>
      </c>
      <c r="B1221" s="8" t="s">
        <v>52</v>
      </c>
      <c r="C1221" s="8" t="s">
        <v>52</v>
      </c>
      <c r="D1221" s="9"/>
      <c r="E1221" s="12"/>
      <c r="F1221" s="13">
        <f>TRUNC(SUMIF(N1218:N1220, N1217, F1218:F1220),0)</f>
        <v>0</v>
      </c>
      <c r="G1221" s="12"/>
      <c r="H1221" s="13">
        <f>TRUNC(SUMIF(N1218:N1220, N1217, H1218:H1220),0)</f>
        <v>80986</v>
      </c>
      <c r="I1221" s="12"/>
      <c r="J1221" s="13">
        <f>TRUNC(SUMIF(N1218:N1220, N1217, J1218:J1220),0)</f>
        <v>809</v>
      </c>
      <c r="K1221" s="12"/>
      <c r="L1221" s="13">
        <f>F1221+H1221+J1221</f>
        <v>81795</v>
      </c>
      <c r="M1221" s="8" t="s">
        <v>52</v>
      </c>
      <c r="N1221" s="2" t="s">
        <v>118</v>
      </c>
      <c r="O1221" s="2" t="s">
        <v>118</v>
      </c>
      <c r="P1221" s="2" t="s">
        <v>52</v>
      </c>
      <c r="Q1221" s="2" t="s">
        <v>52</v>
      </c>
      <c r="R1221" s="2" t="s">
        <v>52</v>
      </c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2" t="s">
        <v>52</v>
      </c>
      <c r="AW1221" s="2" t="s">
        <v>52</v>
      </c>
      <c r="AX1221" s="2" t="s">
        <v>52</v>
      </c>
      <c r="AY1221" s="2" t="s">
        <v>52</v>
      </c>
    </row>
    <row r="1222" spans="1:51" ht="30" customHeight="1">
      <c r="A1222" s="9"/>
      <c r="B1222" s="9"/>
      <c r="C1222" s="9"/>
      <c r="D1222" s="9"/>
      <c r="E1222" s="12"/>
      <c r="F1222" s="13"/>
      <c r="G1222" s="12"/>
      <c r="H1222" s="13"/>
      <c r="I1222" s="12"/>
      <c r="J1222" s="13"/>
      <c r="K1222" s="12"/>
      <c r="L1222" s="13"/>
      <c r="M1222" s="9"/>
    </row>
    <row r="1223" spans="1:51" ht="30" customHeight="1">
      <c r="A1223" s="32" t="s">
        <v>2790</v>
      </c>
      <c r="B1223" s="32"/>
      <c r="C1223" s="32"/>
      <c r="D1223" s="32"/>
      <c r="E1223" s="33"/>
      <c r="F1223" s="34"/>
      <c r="G1223" s="33"/>
      <c r="H1223" s="34"/>
      <c r="I1223" s="33"/>
      <c r="J1223" s="34"/>
      <c r="K1223" s="33"/>
      <c r="L1223" s="34"/>
      <c r="M1223" s="32"/>
      <c r="N1223" s="1" t="s">
        <v>1430</v>
      </c>
    </row>
    <row r="1224" spans="1:51" ht="30" customHeight="1">
      <c r="A1224" s="8" t="s">
        <v>2767</v>
      </c>
      <c r="B1224" s="8" t="s">
        <v>1096</v>
      </c>
      <c r="C1224" s="8" t="s">
        <v>1097</v>
      </c>
      <c r="D1224" s="9">
        <v>3.5000000000000003E-2</v>
      </c>
      <c r="E1224" s="12">
        <f>단가대비표!O298</f>
        <v>0</v>
      </c>
      <c r="F1224" s="13">
        <f>TRUNC(E1224*D1224,1)</f>
        <v>0</v>
      </c>
      <c r="G1224" s="12">
        <f>단가대비표!P298</f>
        <v>204601</v>
      </c>
      <c r="H1224" s="13">
        <f>TRUNC(G1224*D1224,1)</f>
        <v>7161</v>
      </c>
      <c r="I1224" s="12">
        <f>단가대비표!V298</f>
        <v>0</v>
      </c>
      <c r="J1224" s="13">
        <f>TRUNC(I1224*D1224,1)</f>
        <v>0</v>
      </c>
      <c r="K1224" s="12">
        <f t="shared" ref="K1224:L1226" si="197">TRUNC(E1224+G1224+I1224,1)</f>
        <v>204601</v>
      </c>
      <c r="L1224" s="13">
        <f t="shared" si="197"/>
        <v>7161</v>
      </c>
      <c r="M1224" s="8" t="s">
        <v>52</v>
      </c>
      <c r="N1224" s="2" t="s">
        <v>1430</v>
      </c>
      <c r="O1224" s="2" t="s">
        <v>2768</v>
      </c>
      <c r="P1224" s="2" t="s">
        <v>63</v>
      </c>
      <c r="Q1224" s="2" t="s">
        <v>63</v>
      </c>
      <c r="R1224" s="2" t="s">
        <v>62</v>
      </c>
      <c r="S1224" s="3"/>
      <c r="T1224" s="3"/>
      <c r="U1224" s="3"/>
      <c r="V1224" s="3">
        <v>1</v>
      </c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2" t="s">
        <v>52</v>
      </c>
      <c r="AW1224" s="2" t="s">
        <v>2792</v>
      </c>
      <c r="AX1224" s="2" t="s">
        <v>52</v>
      </c>
      <c r="AY1224" s="2" t="s">
        <v>52</v>
      </c>
    </row>
    <row r="1225" spans="1:51" ht="30" customHeight="1">
      <c r="A1225" s="8" t="s">
        <v>1100</v>
      </c>
      <c r="B1225" s="8" t="s">
        <v>1096</v>
      </c>
      <c r="C1225" s="8" t="s">
        <v>1097</v>
      </c>
      <c r="D1225" s="9">
        <v>1.6E-2</v>
      </c>
      <c r="E1225" s="12">
        <f>단가대비표!O278</f>
        <v>0</v>
      </c>
      <c r="F1225" s="13">
        <f>TRUNC(E1225*D1225,1)</f>
        <v>0</v>
      </c>
      <c r="G1225" s="12">
        <f>단가대비표!P278</f>
        <v>125427</v>
      </c>
      <c r="H1225" s="13">
        <f>TRUNC(G1225*D1225,1)</f>
        <v>2006.8</v>
      </c>
      <c r="I1225" s="12">
        <f>단가대비표!V278</f>
        <v>0</v>
      </c>
      <c r="J1225" s="13">
        <f>TRUNC(I1225*D1225,1)</f>
        <v>0</v>
      </c>
      <c r="K1225" s="12">
        <f t="shared" si="197"/>
        <v>125427</v>
      </c>
      <c r="L1225" s="13">
        <f t="shared" si="197"/>
        <v>2006.8</v>
      </c>
      <c r="M1225" s="8" t="s">
        <v>52</v>
      </c>
      <c r="N1225" s="2" t="s">
        <v>1430</v>
      </c>
      <c r="O1225" s="2" t="s">
        <v>1101</v>
      </c>
      <c r="P1225" s="2" t="s">
        <v>63</v>
      </c>
      <c r="Q1225" s="2" t="s">
        <v>63</v>
      </c>
      <c r="R1225" s="2" t="s">
        <v>62</v>
      </c>
      <c r="S1225" s="3"/>
      <c r="T1225" s="3"/>
      <c r="U1225" s="3"/>
      <c r="V1225" s="3">
        <v>1</v>
      </c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2" t="s">
        <v>52</v>
      </c>
      <c r="AW1225" s="2" t="s">
        <v>2793</v>
      </c>
      <c r="AX1225" s="2" t="s">
        <v>52</v>
      </c>
      <c r="AY1225" s="2" t="s">
        <v>52</v>
      </c>
    </row>
    <row r="1226" spans="1:51" ht="30" customHeight="1">
      <c r="A1226" s="8" t="s">
        <v>1272</v>
      </c>
      <c r="B1226" s="8" t="s">
        <v>1256</v>
      </c>
      <c r="C1226" s="8" t="s">
        <v>929</v>
      </c>
      <c r="D1226" s="9">
        <v>1</v>
      </c>
      <c r="E1226" s="12">
        <v>0</v>
      </c>
      <c r="F1226" s="13">
        <f>TRUNC(E1226*D1226,1)</f>
        <v>0</v>
      </c>
      <c r="G1226" s="12">
        <v>0</v>
      </c>
      <c r="H1226" s="13">
        <f>TRUNC(G1226*D1226,1)</f>
        <v>0</v>
      </c>
      <c r="I1226" s="12">
        <f>TRUNC(SUMIF(V1224:V1226, RIGHTB(O1226, 1), H1224:H1226)*U1226, 2)</f>
        <v>183.35</v>
      </c>
      <c r="J1226" s="13">
        <f>TRUNC(I1226*D1226,1)</f>
        <v>183.3</v>
      </c>
      <c r="K1226" s="12">
        <f t="shared" si="197"/>
        <v>183.3</v>
      </c>
      <c r="L1226" s="13">
        <f t="shared" si="197"/>
        <v>183.3</v>
      </c>
      <c r="M1226" s="8" t="s">
        <v>52</v>
      </c>
      <c r="N1226" s="2" t="s">
        <v>1430</v>
      </c>
      <c r="O1226" s="2" t="s">
        <v>930</v>
      </c>
      <c r="P1226" s="2" t="s">
        <v>63</v>
      </c>
      <c r="Q1226" s="2" t="s">
        <v>63</v>
      </c>
      <c r="R1226" s="2" t="s">
        <v>63</v>
      </c>
      <c r="S1226" s="3">
        <v>1</v>
      </c>
      <c r="T1226" s="3">
        <v>2</v>
      </c>
      <c r="U1226" s="3">
        <v>0.02</v>
      </c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2" t="s">
        <v>52</v>
      </c>
      <c r="AW1226" s="2" t="s">
        <v>2794</v>
      </c>
      <c r="AX1226" s="2" t="s">
        <v>52</v>
      </c>
      <c r="AY1226" s="2" t="s">
        <v>52</v>
      </c>
    </row>
    <row r="1227" spans="1:51" ht="30" customHeight="1">
      <c r="A1227" s="8" t="s">
        <v>995</v>
      </c>
      <c r="B1227" s="8" t="s">
        <v>52</v>
      </c>
      <c r="C1227" s="8" t="s">
        <v>52</v>
      </c>
      <c r="D1227" s="9"/>
      <c r="E1227" s="12"/>
      <c r="F1227" s="13">
        <f>TRUNC(SUMIF(N1224:N1226, N1223, F1224:F1226),0)</f>
        <v>0</v>
      </c>
      <c r="G1227" s="12"/>
      <c r="H1227" s="13">
        <f>TRUNC(SUMIF(N1224:N1226, N1223, H1224:H1226),0)</f>
        <v>9167</v>
      </c>
      <c r="I1227" s="12"/>
      <c r="J1227" s="13">
        <f>TRUNC(SUMIF(N1224:N1226, N1223, J1224:J1226),0)</f>
        <v>183</v>
      </c>
      <c r="K1227" s="12"/>
      <c r="L1227" s="13">
        <f>F1227+H1227+J1227</f>
        <v>9350</v>
      </c>
      <c r="M1227" s="8" t="s">
        <v>52</v>
      </c>
      <c r="N1227" s="2" t="s">
        <v>118</v>
      </c>
      <c r="O1227" s="2" t="s">
        <v>118</v>
      </c>
      <c r="P1227" s="2" t="s">
        <v>52</v>
      </c>
      <c r="Q1227" s="2" t="s">
        <v>52</v>
      </c>
      <c r="R1227" s="2" t="s">
        <v>52</v>
      </c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2" t="s">
        <v>52</v>
      </c>
      <c r="AW1227" s="2" t="s">
        <v>52</v>
      </c>
      <c r="AX1227" s="2" t="s">
        <v>52</v>
      </c>
      <c r="AY1227" s="2" t="s">
        <v>52</v>
      </c>
    </row>
    <row r="1228" spans="1:51" ht="30" customHeight="1">
      <c r="A1228" s="9"/>
      <c r="B1228" s="9"/>
      <c r="C1228" s="9"/>
      <c r="D1228" s="9"/>
      <c r="E1228" s="12"/>
      <c r="F1228" s="13"/>
      <c r="G1228" s="12"/>
      <c r="H1228" s="13"/>
      <c r="I1228" s="12"/>
      <c r="J1228" s="13"/>
      <c r="K1228" s="12"/>
      <c r="L1228" s="13"/>
      <c r="M1228" s="9"/>
    </row>
    <row r="1229" spans="1:51" ht="30" customHeight="1">
      <c r="A1229" s="32" t="s">
        <v>2795</v>
      </c>
      <c r="B1229" s="32"/>
      <c r="C1229" s="32"/>
      <c r="D1229" s="32"/>
      <c r="E1229" s="33"/>
      <c r="F1229" s="34"/>
      <c r="G1229" s="33"/>
      <c r="H1229" s="34"/>
      <c r="I1229" s="33"/>
      <c r="J1229" s="34"/>
      <c r="K1229" s="33"/>
      <c r="L1229" s="34"/>
      <c r="M1229" s="32"/>
      <c r="N1229" s="1" t="s">
        <v>1454</v>
      </c>
    </row>
    <row r="1230" spans="1:51" ht="30" customHeight="1">
      <c r="A1230" s="8" t="s">
        <v>1264</v>
      </c>
      <c r="B1230" s="8" t="s">
        <v>1265</v>
      </c>
      <c r="C1230" s="8" t="s">
        <v>123</v>
      </c>
      <c r="D1230" s="9">
        <v>2.5999999999999999E-2</v>
      </c>
      <c r="E1230" s="12">
        <f>일위대가목록!E187</f>
        <v>0</v>
      </c>
      <c r="F1230" s="13">
        <f>TRUNC(E1230*D1230,1)</f>
        <v>0</v>
      </c>
      <c r="G1230" s="12">
        <f>일위대가목록!F187</f>
        <v>0</v>
      </c>
      <c r="H1230" s="13">
        <f>TRUNC(G1230*D1230,1)</f>
        <v>0</v>
      </c>
      <c r="I1230" s="12">
        <f>일위대가목록!G187</f>
        <v>0</v>
      </c>
      <c r="J1230" s="13">
        <f>TRUNC(I1230*D1230,1)</f>
        <v>0</v>
      </c>
      <c r="K1230" s="12">
        <f t="shared" ref="K1230:L1233" si="198">TRUNC(E1230+G1230+I1230,1)</f>
        <v>0</v>
      </c>
      <c r="L1230" s="13">
        <f t="shared" si="198"/>
        <v>0</v>
      </c>
      <c r="M1230" s="8" t="s">
        <v>52</v>
      </c>
      <c r="N1230" s="2" t="s">
        <v>1454</v>
      </c>
      <c r="O1230" s="2" t="s">
        <v>1266</v>
      </c>
      <c r="P1230" s="2" t="s">
        <v>62</v>
      </c>
      <c r="Q1230" s="2" t="s">
        <v>63</v>
      </c>
      <c r="R1230" s="2" t="s">
        <v>63</v>
      </c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2" t="s">
        <v>52</v>
      </c>
      <c r="AW1230" s="2" t="s">
        <v>2797</v>
      </c>
      <c r="AX1230" s="2" t="s">
        <v>52</v>
      </c>
      <c r="AY1230" s="2" t="s">
        <v>52</v>
      </c>
    </row>
    <row r="1231" spans="1:51" ht="30" customHeight="1">
      <c r="A1231" s="8" t="s">
        <v>2798</v>
      </c>
      <c r="B1231" s="8" t="s">
        <v>2799</v>
      </c>
      <c r="C1231" s="8" t="s">
        <v>123</v>
      </c>
      <c r="D1231" s="9">
        <v>5.0000000000000001E-3</v>
      </c>
      <c r="E1231" s="12">
        <f>일위대가목록!E200</f>
        <v>245925</v>
      </c>
      <c r="F1231" s="13">
        <f>TRUNC(E1231*D1231,1)</f>
        <v>1229.5999999999999</v>
      </c>
      <c r="G1231" s="12">
        <f>일위대가목록!F200</f>
        <v>0</v>
      </c>
      <c r="H1231" s="13">
        <f>TRUNC(G1231*D1231,1)</f>
        <v>0</v>
      </c>
      <c r="I1231" s="12">
        <f>일위대가목록!G200</f>
        <v>0</v>
      </c>
      <c r="J1231" s="13">
        <f>TRUNC(I1231*D1231,1)</f>
        <v>0</v>
      </c>
      <c r="K1231" s="12">
        <f t="shared" si="198"/>
        <v>245925</v>
      </c>
      <c r="L1231" s="13">
        <f t="shared" si="198"/>
        <v>1229.5999999999999</v>
      </c>
      <c r="M1231" s="8" t="s">
        <v>52</v>
      </c>
      <c r="N1231" s="2" t="s">
        <v>1454</v>
      </c>
      <c r="O1231" s="2" t="s">
        <v>2800</v>
      </c>
      <c r="P1231" s="2" t="s">
        <v>62</v>
      </c>
      <c r="Q1231" s="2" t="s">
        <v>63</v>
      </c>
      <c r="R1231" s="2" t="s">
        <v>63</v>
      </c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2" t="s">
        <v>52</v>
      </c>
      <c r="AW1231" s="2" t="s">
        <v>2801</v>
      </c>
      <c r="AX1231" s="2" t="s">
        <v>52</v>
      </c>
      <c r="AY1231" s="2" t="s">
        <v>52</v>
      </c>
    </row>
    <row r="1232" spans="1:51" ht="30" customHeight="1">
      <c r="A1232" s="8" t="s">
        <v>2802</v>
      </c>
      <c r="B1232" s="8" t="s">
        <v>2803</v>
      </c>
      <c r="C1232" s="8" t="s">
        <v>70</v>
      </c>
      <c r="D1232" s="9">
        <v>1</v>
      </c>
      <c r="E1232" s="12">
        <f>일위대가목록!E201</f>
        <v>0</v>
      </c>
      <c r="F1232" s="13">
        <f>TRUNC(E1232*D1232,1)</f>
        <v>0</v>
      </c>
      <c r="G1232" s="12">
        <f>일위대가목록!F201</f>
        <v>41135</v>
      </c>
      <c r="H1232" s="13">
        <f>TRUNC(G1232*D1232,1)</f>
        <v>41135</v>
      </c>
      <c r="I1232" s="12">
        <f>일위대가목록!G201</f>
        <v>1234</v>
      </c>
      <c r="J1232" s="13">
        <f>TRUNC(I1232*D1232,1)</f>
        <v>1234</v>
      </c>
      <c r="K1232" s="12">
        <f t="shared" si="198"/>
        <v>42369</v>
      </c>
      <c r="L1232" s="13">
        <f t="shared" si="198"/>
        <v>42369</v>
      </c>
      <c r="M1232" s="8" t="s">
        <v>52</v>
      </c>
      <c r="N1232" s="2" t="s">
        <v>1454</v>
      </c>
      <c r="O1232" s="2" t="s">
        <v>2804</v>
      </c>
      <c r="P1232" s="2" t="s">
        <v>62</v>
      </c>
      <c r="Q1232" s="2" t="s">
        <v>63</v>
      </c>
      <c r="R1232" s="2" t="s">
        <v>63</v>
      </c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2" t="s">
        <v>52</v>
      </c>
      <c r="AW1232" s="2" t="s">
        <v>2805</v>
      </c>
      <c r="AX1232" s="2" t="s">
        <v>52</v>
      </c>
      <c r="AY1232" s="2" t="s">
        <v>52</v>
      </c>
    </row>
    <row r="1233" spans="1:51" ht="30" customHeight="1">
      <c r="A1233" s="8" t="s">
        <v>2806</v>
      </c>
      <c r="B1233" s="8" t="s">
        <v>2803</v>
      </c>
      <c r="C1233" s="8" t="s">
        <v>70</v>
      </c>
      <c r="D1233" s="9">
        <v>1</v>
      </c>
      <c r="E1233" s="12">
        <f>일위대가목록!E202</f>
        <v>0</v>
      </c>
      <c r="F1233" s="13">
        <f>TRUNC(E1233*D1233,1)</f>
        <v>0</v>
      </c>
      <c r="G1233" s="12">
        <f>일위대가목록!F202</f>
        <v>2935</v>
      </c>
      <c r="H1233" s="13">
        <f>TRUNC(G1233*D1233,1)</f>
        <v>2935</v>
      </c>
      <c r="I1233" s="12">
        <f>일위대가목록!G202</f>
        <v>0</v>
      </c>
      <c r="J1233" s="13">
        <f>TRUNC(I1233*D1233,1)</f>
        <v>0</v>
      </c>
      <c r="K1233" s="12">
        <f t="shared" si="198"/>
        <v>2935</v>
      </c>
      <c r="L1233" s="13">
        <f t="shared" si="198"/>
        <v>2935</v>
      </c>
      <c r="M1233" s="8" t="s">
        <v>52</v>
      </c>
      <c r="N1233" s="2" t="s">
        <v>1454</v>
      </c>
      <c r="O1233" s="2" t="s">
        <v>2807</v>
      </c>
      <c r="P1233" s="2" t="s">
        <v>62</v>
      </c>
      <c r="Q1233" s="2" t="s">
        <v>63</v>
      </c>
      <c r="R1233" s="2" t="s">
        <v>63</v>
      </c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2" t="s">
        <v>52</v>
      </c>
      <c r="AW1233" s="2" t="s">
        <v>2808</v>
      </c>
      <c r="AX1233" s="2" t="s">
        <v>52</v>
      </c>
      <c r="AY1233" s="2" t="s">
        <v>52</v>
      </c>
    </row>
    <row r="1234" spans="1:51" ht="30" customHeight="1">
      <c r="A1234" s="8" t="s">
        <v>995</v>
      </c>
      <c r="B1234" s="8" t="s">
        <v>52</v>
      </c>
      <c r="C1234" s="8" t="s">
        <v>52</v>
      </c>
      <c r="D1234" s="9"/>
      <c r="E1234" s="12"/>
      <c r="F1234" s="13">
        <f>TRUNC(SUMIF(N1230:N1233, N1229, F1230:F1233),0)</f>
        <v>1229</v>
      </c>
      <c r="G1234" s="12"/>
      <c r="H1234" s="13">
        <f>TRUNC(SUMIF(N1230:N1233, N1229, H1230:H1233),0)</f>
        <v>44070</v>
      </c>
      <c r="I1234" s="12"/>
      <c r="J1234" s="13">
        <f>TRUNC(SUMIF(N1230:N1233, N1229, J1230:J1233),0)</f>
        <v>1234</v>
      </c>
      <c r="K1234" s="12"/>
      <c r="L1234" s="13">
        <f>F1234+H1234+J1234</f>
        <v>46533</v>
      </c>
      <c r="M1234" s="8" t="s">
        <v>52</v>
      </c>
      <c r="N1234" s="2" t="s">
        <v>118</v>
      </c>
      <c r="O1234" s="2" t="s">
        <v>118</v>
      </c>
      <c r="P1234" s="2" t="s">
        <v>52</v>
      </c>
      <c r="Q1234" s="2" t="s">
        <v>52</v>
      </c>
      <c r="R1234" s="2" t="s">
        <v>52</v>
      </c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2" t="s">
        <v>52</v>
      </c>
      <c r="AW1234" s="2" t="s">
        <v>52</v>
      </c>
      <c r="AX1234" s="2" t="s">
        <v>52</v>
      </c>
      <c r="AY1234" s="2" t="s">
        <v>52</v>
      </c>
    </row>
    <row r="1235" spans="1:51" ht="30" customHeight="1">
      <c r="A1235" s="9"/>
      <c r="B1235" s="9"/>
      <c r="C1235" s="9"/>
      <c r="D1235" s="9"/>
      <c r="E1235" s="12"/>
      <c r="F1235" s="13"/>
      <c r="G1235" s="12"/>
      <c r="H1235" s="13"/>
      <c r="I1235" s="12"/>
      <c r="J1235" s="13"/>
      <c r="K1235" s="12"/>
      <c r="L1235" s="13"/>
      <c r="M1235" s="9"/>
    </row>
    <row r="1236" spans="1:51" ht="30" customHeight="1">
      <c r="A1236" s="32" t="s">
        <v>2809</v>
      </c>
      <c r="B1236" s="32"/>
      <c r="C1236" s="32"/>
      <c r="D1236" s="32"/>
      <c r="E1236" s="33"/>
      <c r="F1236" s="34"/>
      <c r="G1236" s="33"/>
      <c r="H1236" s="34"/>
      <c r="I1236" s="33"/>
      <c r="J1236" s="34"/>
      <c r="K1236" s="33"/>
      <c r="L1236" s="34"/>
      <c r="M1236" s="32"/>
      <c r="N1236" s="1" t="s">
        <v>2800</v>
      </c>
    </row>
    <row r="1237" spans="1:51" ht="30" customHeight="1">
      <c r="A1237" s="8" t="s">
        <v>2811</v>
      </c>
      <c r="B1237" s="8" t="s">
        <v>2812</v>
      </c>
      <c r="C1237" s="8" t="s">
        <v>221</v>
      </c>
      <c r="D1237" s="9">
        <v>1093</v>
      </c>
      <c r="E1237" s="12">
        <f>단가대비표!O73</f>
        <v>225</v>
      </c>
      <c r="F1237" s="13">
        <f>TRUNC(E1237*D1237,1)</f>
        <v>245925</v>
      </c>
      <c r="G1237" s="12">
        <f>단가대비표!P73</f>
        <v>0</v>
      </c>
      <c r="H1237" s="13">
        <f>TRUNC(G1237*D1237,1)</f>
        <v>0</v>
      </c>
      <c r="I1237" s="12">
        <f>단가대비표!V73</f>
        <v>0</v>
      </c>
      <c r="J1237" s="13">
        <f>TRUNC(I1237*D1237,1)</f>
        <v>0</v>
      </c>
      <c r="K1237" s="12">
        <f>TRUNC(E1237+G1237+I1237,1)</f>
        <v>225</v>
      </c>
      <c r="L1237" s="13">
        <f>TRUNC(F1237+H1237+J1237,1)</f>
        <v>245925</v>
      </c>
      <c r="M1237" s="8" t="s">
        <v>52</v>
      </c>
      <c r="N1237" s="2" t="s">
        <v>2800</v>
      </c>
      <c r="O1237" s="2" t="s">
        <v>2813</v>
      </c>
      <c r="P1237" s="2" t="s">
        <v>63</v>
      </c>
      <c r="Q1237" s="2" t="s">
        <v>63</v>
      </c>
      <c r="R1237" s="2" t="s">
        <v>62</v>
      </c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2" t="s">
        <v>52</v>
      </c>
      <c r="AW1237" s="2" t="s">
        <v>2814</v>
      </c>
      <c r="AX1237" s="2" t="s">
        <v>52</v>
      </c>
      <c r="AY1237" s="2" t="s">
        <v>52</v>
      </c>
    </row>
    <row r="1238" spans="1:51" ht="30" customHeight="1">
      <c r="A1238" s="8" t="s">
        <v>886</v>
      </c>
      <c r="B1238" s="8" t="s">
        <v>1177</v>
      </c>
      <c r="C1238" s="8" t="s">
        <v>123</v>
      </c>
      <c r="D1238" s="9">
        <v>0.78</v>
      </c>
      <c r="E1238" s="12">
        <f>단가대비표!O28</f>
        <v>0</v>
      </c>
      <c r="F1238" s="13">
        <f>TRUNC(E1238*D1238,1)</f>
        <v>0</v>
      </c>
      <c r="G1238" s="12">
        <f>단가대비표!P28</f>
        <v>0</v>
      </c>
      <c r="H1238" s="13">
        <f>TRUNC(G1238*D1238,1)</f>
        <v>0</v>
      </c>
      <c r="I1238" s="12">
        <f>단가대비표!V28</f>
        <v>0</v>
      </c>
      <c r="J1238" s="13">
        <f>TRUNC(I1238*D1238,1)</f>
        <v>0</v>
      </c>
      <c r="K1238" s="12">
        <f>TRUNC(E1238+G1238+I1238,1)</f>
        <v>0</v>
      </c>
      <c r="L1238" s="13">
        <f>TRUNC(F1238+H1238+J1238,1)</f>
        <v>0</v>
      </c>
      <c r="M1238" s="8" t="s">
        <v>1173</v>
      </c>
      <c r="N1238" s="2" t="s">
        <v>2800</v>
      </c>
      <c r="O1238" s="2" t="s">
        <v>1480</v>
      </c>
      <c r="P1238" s="2" t="s">
        <v>63</v>
      </c>
      <c r="Q1238" s="2" t="s">
        <v>63</v>
      </c>
      <c r="R1238" s="2" t="s">
        <v>62</v>
      </c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2" t="s">
        <v>52</v>
      </c>
      <c r="AW1238" s="2" t="s">
        <v>2815</v>
      </c>
      <c r="AX1238" s="2" t="s">
        <v>52</v>
      </c>
      <c r="AY1238" s="2" t="s">
        <v>52</v>
      </c>
    </row>
    <row r="1239" spans="1:51" ht="30" customHeight="1">
      <c r="A1239" s="8" t="s">
        <v>995</v>
      </c>
      <c r="B1239" s="8" t="s">
        <v>52</v>
      </c>
      <c r="C1239" s="8" t="s">
        <v>52</v>
      </c>
      <c r="D1239" s="9"/>
      <c r="E1239" s="12"/>
      <c r="F1239" s="13">
        <f>TRUNC(SUMIF(N1237:N1238, N1236, F1237:F1238),0)</f>
        <v>245925</v>
      </c>
      <c r="G1239" s="12"/>
      <c r="H1239" s="13">
        <f>TRUNC(SUMIF(N1237:N1238, N1236, H1237:H1238),0)</f>
        <v>0</v>
      </c>
      <c r="I1239" s="12"/>
      <c r="J1239" s="13">
        <f>TRUNC(SUMIF(N1237:N1238, N1236, J1237:J1238),0)</f>
        <v>0</v>
      </c>
      <c r="K1239" s="12"/>
      <c r="L1239" s="13">
        <f>F1239+H1239+J1239</f>
        <v>245925</v>
      </c>
      <c r="M1239" s="8" t="s">
        <v>52</v>
      </c>
      <c r="N1239" s="2" t="s">
        <v>118</v>
      </c>
      <c r="O1239" s="2" t="s">
        <v>118</v>
      </c>
      <c r="P1239" s="2" t="s">
        <v>52</v>
      </c>
      <c r="Q1239" s="2" t="s">
        <v>52</v>
      </c>
      <c r="R1239" s="2" t="s">
        <v>52</v>
      </c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2" t="s">
        <v>52</v>
      </c>
      <c r="AW1239" s="2" t="s">
        <v>52</v>
      </c>
      <c r="AX1239" s="2" t="s">
        <v>52</v>
      </c>
      <c r="AY1239" s="2" t="s">
        <v>52</v>
      </c>
    </row>
    <row r="1240" spans="1:51" ht="30" customHeight="1">
      <c r="A1240" s="9"/>
      <c r="B1240" s="9"/>
      <c r="C1240" s="9"/>
      <c r="D1240" s="9"/>
      <c r="E1240" s="12"/>
      <c r="F1240" s="13"/>
      <c r="G1240" s="12"/>
      <c r="H1240" s="13"/>
      <c r="I1240" s="12"/>
      <c r="J1240" s="13"/>
      <c r="K1240" s="12"/>
      <c r="L1240" s="13"/>
      <c r="M1240" s="9"/>
    </row>
    <row r="1241" spans="1:51" ht="30" customHeight="1">
      <c r="A1241" s="32" t="s">
        <v>2816</v>
      </c>
      <c r="B1241" s="32"/>
      <c r="C1241" s="32"/>
      <c r="D1241" s="32"/>
      <c r="E1241" s="33"/>
      <c r="F1241" s="34"/>
      <c r="G1241" s="33"/>
      <c r="H1241" s="34"/>
      <c r="I1241" s="33"/>
      <c r="J1241" s="34"/>
      <c r="K1241" s="33"/>
      <c r="L1241" s="34"/>
      <c r="M1241" s="32"/>
      <c r="N1241" s="1" t="s">
        <v>2804</v>
      </c>
    </row>
    <row r="1242" spans="1:51" ht="30" customHeight="1">
      <c r="A1242" s="8" t="s">
        <v>2818</v>
      </c>
      <c r="B1242" s="8" t="s">
        <v>1096</v>
      </c>
      <c r="C1242" s="8" t="s">
        <v>1097</v>
      </c>
      <c r="D1242" s="9">
        <v>0.155</v>
      </c>
      <c r="E1242" s="12">
        <f>단가대비표!O295</f>
        <v>0</v>
      </c>
      <c r="F1242" s="13">
        <f>TRUNC(E1242*D1242,1)</f>
        <v>0</v>
      </c>
      <c r="G1242" s="12">
        <f>단가대비표!P295</f>
        <v>199848</v>
      </c>
      <c r="H1242" s="13">
        <f>TRUNC(G1242*D1242,1)</f>
        <v>30976.400000000001</v>
      </c>
      <c r="I1242" s="12">
        <f>단가대비표!V295</f>
        <v>0</v>
      </c>
      <c r="J1242" s="13">
        <f>TRUNC(I1242*D1242,1)</f>
        <v>0</v>
      </c>
      <c r="K1242" s="12">
        <f t="shared" ref="K1242:L1244" si="199">TRUNC(E1242+G1242+I1242,1)</f>
        <v>199848</v>
      </c>
      <c r="L1242" s="13">
        <f t="shared" si="199"/>
        <v>30976.400000000001</v>
      </c>
      <c r="M1242" s="8" t="s">
        <v>52</v>
      </c>
      <c r="N1242" s="2" t="s">
        <v>2804</v>
      </c>
      <c r="O1242" s="2" t="s">
        <v>2819</v>
      </c>
      <c r="P1242" s="2" t="s">
        <v>63</v>
      </c>
      <c r="Q1242" s="2" t="s">
        <v>63</v>
      </c>
      <c r="R1242" s="2" t="s">
        <v>62</v>
      </c>
      <c r="S1242" s="3"/>
      <c r="T1242" s="3"/>
      <c r="U1242" s="3"/>
      <c r="V1242" s="3">
        <v>1</v>
      </c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2" t="s">
        <v>52</v>
      </c>
      <c r="AW1242" s="2" t="s">
        <v>2820</v>
      </c>
      <c r="AX1242" s="2" t="s">
        <v>52</v>
      </c>
      <c r="AY1242" s="2" t="s">
        <v>52</v>
      </c>
    </row>
    <row r="1243" spans="1:51" ht="30" customHeight="1">
      <c r="A1243" s="8" t="s">
        <v>1100</v>
      </c>
      <c r="B1243" s="8" t="s">
        <v>1096</v>
      </c>
      <c r="C1243" s="8" t="s">
        <v>1097</v>
      </c>
      <c r="D1243" s="9">
        <v>8.1000000000000003E-2</v>
      </c>
      <c r="E1243" s="12">
        <f>단가대비표!O278</f>
        <v>0</v>
      </c>
      <c r="F1243" s="13">
        <f>TRUNC(E1243*D1243,1)</f>
        <v>0</v>
      </c>
      <c r="G1243" s="12">
        <f>단가대비표!P278</f>
        <v>125427</v>
      </c>
      <c r="H1243" s="13">
        <f>TRUNC(G1243*D1243,1)</f>
        <v>10159.5</v>
      </c>
      <c r="I1243" s="12">
        <f>단가대비표!V278</f>
        <v>0</v>
      </c>
      <c r="J1243" s="13">
        <f>TRUNC(I1243*D1243,1)</f>
        <v>0</v>
      </c>
      <c r="K1243" s="12">
        <f t="shared" si="199"/>
        <v>125427</v>
      </c>
      <c r="L1243" s="13">
        <f t="shared" si="199"/>
        <v>10159.5</v>
      </c>
      <c r="M1243" s="8" t="s">
        <v>52</v>
      </c>
      <c r="N1243" s="2" t="s">
        <v>2804</v>
      </c>
      <c r="O1243" s="2" t="s">
        <v>1101</v>
      </c>
      <c r="P1243" s="2" t="s">
        <v>63</v>
      </c>
      <c r="Q1243" s="2" t="s">
        <v>63</v>
      </c>
      <c r="R1243" s="2" t="s">
        <v>62</v>
      </c>
      <c r="S1243" s="3"/>
      <c r="T1243" s="3"/>
      <c r="U1243" s="3"/>
      <c r="V1243" s="3">
        <v>1</v>
      </c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2" t="s">
        <v>52</v>
      </c>
      <c r="AW1243" s="2" t="s">
        <v>2821</v>
      </c>
      <c r="AX1243" s="2" t="s">
        <v>52</v>
      </c>
      <c r="AY1243" s="2" t="s">
        <v>52</v>
      </c>
    </row>
    <row r="1244" spans="1:51" ht="30" customHeight="1">
      <c r="A1244" s="8" t="s">
        <v>1272</v>
      </c>
      <c r="B1244" s="8" t="s">
        <v>1935</v>
      </c>
      <c r="C1244" s="8" t="s">
        <v>929</v>
      </c>
      <c r="D1244" s="9">
        <v>1</v>
      </c>
      <c r="E1244" s="12">
        <v>0</v>
      </c>
      <c r="F1244" s="13">
        <f>TRUNC(E1244*D1244,1)</f>
        <v>0</v>
      </c>
      <c r="G1244" s="12">
        <v>0</v>
      </c>
      <c r="H1244" s="13">
        <f>TRUNC(G1244*D1244,1)</f>
        <v>0</v>
      </c>
      <c r="I1244" s="12">
        <f>TRUNC(SUMIF(V1242:V1244, RIGHTB(O1244, 1), H1242:H1244)*U1244, 2)</f>
        <v>1234.07</v>
      </c>
      <c r="J1244" s="13">
        <f>TRUNC(I1244*D1244,1)</f>
        <v>1234</v>
      </c>
      <c r="K1244" s="12">
        <f t="shared" si="199"/>
        <v>1234</v>
      </c>
      <c r="L1244" s="13">
        <f t="shared" si="199"/>
        <v>1234</v>
      </c>
      <c r="M1244" s="8" t="s">
        <v>52</v>
      </c>
      <c r="N1244" s="2" t="s">
        <v>2804</v>
      </c>
      <c r="O1244" s="2" t="s">
        <v>930</v>
      </c>
      <c r="P1244" s="2" t="s">
        <v>63</v>
      </c>
      <c r="Q1244" s="2" t="s">
        <v>63</v>
      </c>
      <c r="R1244" s="2" t="s">
        <v>63</v>
      </c>
      <c r="S1244" s="3">
        <v>1</v>
      </c>
      <c r="T1244" s="3">
        <v>2</v>
      </c>
      <c r="U1244" s="3">
        <v>0.03</v>
      </c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2" t="s">
        <v>52</v>
      </c>
      <c r="AW1244" s="2" t="s">
        <v>2822</v>
      </c>
      <c r="AX1244" s="2" t="s">
        <v>52</v>
      </c>
      <c r="AY1244" s="2" t="s">
        <v>52</v>
      </c>
    </row>
    <row r="1245" spans="1:51" ht="30" customHeight="1">
      <c r="A1245" s="8" t="s">
        <v>995</v>
      </c>
      <c r="B1245" s="8" t="s">
        <v>52</v>
      </c>
      <c r="C1245" s="8" t="s">
        <v>52</v>
      </c>
      <c r="D1245" s="9"/>
      <c r="E1245" s="12"/>
      <c r="F1245" s="13">
        <f>TRUNC(SUMIF(N1242:N1244, N1241, F1242:F1244),0)</f>
        <v>0</v>
      </c>
      <c r="G1245" s="12"/>
      <c r="H1245" s="13">
        <f>TRUNC(SUMIF(N1242:N1244, N1241, H1242:H1244),0)</f>
        <v>41135</v>
      </c>
      <c r="I1245" s="12"/>
      <c r="J1245" s="13">
        <f>TRUNC(SUMIF(N1242:N1244, N1241, J1242:J1244),0)</f>
        <v>1234</v>
      </c>
      <c r="K1245" s="12"/>
      <c r="L1245" s="13">
        <f>F1245+H1245+J1245</f>
        <v>42369</v>
      </c>
      <c r="M1245" s="8" t="s">
        <v>52</v>
      </c>
      <c r="N1245" s="2" t="s">
        <v>118</v>
      </c>
      <c r="O1245" s="2" t="s">
        <v>118</v>
      </c>
      <c r="P1245" s="2" t="s">
        <v>52</v>
      </c>
      <c r="Q1245" s="2" t="s">
        <v>52</v>
      </c>
      <c r="R1245" s="2" t="s">
        <v>52</v>
      </c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2" t="s">
        <v>52</v>
      </c>
      <c r="AW1245" s="2" t="s">
        <v>52</v>
      </c>
      <c r="AX1245" s="2" t="s">
        <v>52</v>
      </c>
      <c r="AY1245" s="2" t="s">
        <v>52</v>
      </c>
    </row>
    <row r="1246" spans="1:51" ht="30" customHeight="1">
      <c r="A1246" s="9"/>
      <c r="B1246" s="9"/>
      <c r="C1246" s="9"/>
      <c r="D1246" s="9"/>
      <c r="E1246" s="12"/>
      <c r="F1246" s="13"/>
      <c r="G1246" s="12"/>
      <c r="H1246" s="13"/>
      <c r="I1246" s="12"/>
      <c r="J1246" s="13"/>
      <c r="K1246" s="12"/>
      <c r="L1246" s="13"/>
      <c r="M1246" s="9"/>
    </row>
    <row r="1247" spans="1:51" ht="30" customHeight="1">
      <c r="A1247" s="32" t="s">
        <v>2823</v>
      </c>
      <c r="B1247" s="32"/>
      <c r="C1247" s="32"/>
      <c r="D1247" s="32"/>
      <c r="E1247" s="33"/>
      <c r="F1247" s="34"/>
      <c r="G1247" s="33"/>
      <c r="H1247" s="34"/>
      <c r="I1247" s="33"/>
      <c r="J1247" s="34"/>
      <c r="K1247" s="33"/>
      <c r="L1247" s="34"/>
      <c r="M1247" s="32"/>
      <c r="N1247" s="1" t="s">
        <v>2807</v>
      </c>
    </row>
    <row r="1248" spans="1:51" ht="30" customHeight="1">
      <c r="A1248" s="8" t="s">
        <v>2825</v>
      </c>
      <c r="B1248" s="8" t="s">
        <v>1096</v>
      </c>
      <c r="C1248" s="8" t="s">
        <v>1097</v>
      </c>
      <c r="D1248" s="9">
        <v>0.02</v>
      </c>
      <c r="E1248" s="12">
        <f>단가대비표!O299</f>
        <v>0</v>
      </c>
      <c r="F1248" s="13">
        <f>TRUNC(E1248*D1248,1)</f>
        <v>0</v>
      </c>
      <c r="G1248" s="12">
        <f>단가대비표!P299</f>
        <v>146786</v>
      </c>
      <c r="H1248" s="13">
        <f>TRUNC(G1248*D1248,1)</f>
        <v>2935.7</v>
      </c>
      <c r="I1248" s="12">
        <f>단가대비표!V299</f>
        <v>0</v>
      </c>
      <c r="J1248" s="13">
        <f>TRUNC(I1248*D1248,1)</f>
        <v>0</v>
      </c>
      <c r="K1248" s="12">
        <f>TRUNC(E1248+G1248+I1248,1)</f>
        <v>146786</v>
      </c>
      <c r="L1248" s="13">
        <f>TRUNC(F1248+H1248+J1248,1)</f>
        <v>2935.7</v>
      </c>
      <c r="M1248" s="8" t="s">
        <v>52</v>
      </c>
      <c r="N1248" s="2" t="s">
        <v>2807</v>
      </c>
      <c r="O1248" s="2" t="s">
        <v>2826</v>
      </c>
      <c r="P1248" s="2" t="s">
        <v>63</v>
      </c>
      <c r="Q1248" s="2" t="s">
        <v>63</v>
      </c>
      <c r="R1248" s="2" t="s">
        <v>62</v>
      </c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2" t="s">
        <v>52</v>
      </c>
      <c r="AW1248" s="2" t="s">
        <v>2827</v>
      </c>
      <c r="AX1248" s="2" t="s">
        <v>52</v>
      </c>
      <c r="AY1248" s="2" t="s">
        <v>52</v>
      </c>
    </row>
    <row r="1249" spans="1:51" ht="30" customHeight="1">
      <c r="A1249" s="8" t="s">
        <v>995</v>
      </c>
      <c r="B1249" s="8" t="s">
        <v>52</v>
      </c>
      <c r="C1249" s="8" t="s">
        <v>52</v>
      </c>
      <c r="D1249" s="9"/>
      <c r="E1249" s="12"/>
      <c r="F1249" s="13">
        <f>TRUNC(SUMIF(N1248:N1248, N1247, F1248:F1248),0)</f>
        <v>0</v>
      </c>
      <c r="G1249" s="12"/>
      <c r="H1249" s="13">
        <f>TRUNC(SUMIF(N1248:N1248, N1247, H1248:H1248),0)</f>
        <v>2935</v>
      </c>
      <c r="I1249" s="12"/>
      <c r="J1249" s="13">
        <f>TRUNC(SUMIF(N1248:N1248, N1247, J1248:J1248),0)</f>
        <v>0</v>
      </c>
      <c r="K1249" s="12"/>
      <c r="L1249" s="13">
        <f>F1249+H1249+J1249</f>
        <v>2935</v>
      </c>
      <c r="M1249" s="8" t="s">
        <v>52</v>
      </c>
      <c r="N1249" s="2" t="s">
        <v>118</v>
      </c>
      <c r="O1249" s="2" t="s">
        <v>118</v>
      </c>
      <c r="P1249" s="2" t="s">
        <v>52</v>
      </c>
      <c r="Q1249" s="2" t="s">
        <v>52</v>
      </c>
      <c r="R1249" s="2" t="s">
        <v>52</v>
      </c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2" t="s">
        <v>52</v>
      </c>
      <c r="AW1249" s="2" t="s">
        <v>52</v>
      </c>
      <c r="AX1249" s="2" t="s">
        <v>52</v>
      </c>
      <c r="AY1249" s="2" t="s">
        <v>52</v>
      </c>
    </row>
    <row r="1250" spans="1:51" ht="30" customHeight="1">
      <c r="A1250" s="9"/>
      <c r="B1250" s="9"/>
      <c r="C1250" s="9"/>
      <c r="D1250" s="9"/>
      <c r="E1250" s="12"/>
      <c r="F1250" s="13"/>
      <c r="G1250" s="12"/>
      <c r="H1250" s="13"/>
      <c r="I1250" s="12"/>
      <c r="J1250" s="13"/>
      <c r="K1250" s="12"/>
      <c r="L1250" s="13"/>
      <c r="M1250" s="9"/>
    </row>
    <row r="1251" spans="1:51" ht="30" customHeight="1">
      <c r="A1251" s="32" t="s">
        <v>2828</v>
      </c>
      <c r="B1251" s="32"/>
      <c r="C1251" s="32"/>
      <c r="D1251" s="32"/>
      <c r="E1251" s="33"/>
      <c r="F1251" s="34"/>
      <c r="G1251" s="33"/>
      <c r="H1251" s="34"/>
      <c r="I1251" s="33"/>
      <c r="J1251" s="34"/>
      <c r="K1251" s="33"/>
      <c r="L1251" s="34"/>
      <c r="M1251" s="32"/>
      <c r="N1251" s="1" t="s">
        <v>1471</v>
      </c>
    </row>
    <row r="1252" spans="1:51" ht="30" customHeight="1">
      <c r="A1252" s="8" t="s">
        <v>1948</v>
      </c>
      <c r="B1252" s="8" t="s">
        <v>1096</v>
      </c>
      <c r="C1252" s="8" t="s">
        <v>1097</v>
      </c>
      <c r="D1252" s="9">
        <v>3.5000000000000003E-2</v>
      </c>
      <c r="E1252" s="12">
        <f>단가대비표!O294</f>
        <v>0</v>
      </c>
      <c r="F1252" s="13">
        <f>TRUNC(E1252*D1252,1)</f>
        <v>0</v>
      </c>
      <c r="G1252" s="12">
        <f>단가대비표!P294</f>
        <v>209611</v>
      </c>
      <c r="H1252" s="13">
        <f>TRUNC(G1252*D1252,1)</f>
        <v>7336.3</v>
      </c>
      <c r="I1252" s="12">
        <f>단가대비표!V294</f>
        <v>0</v>
      </c>
      <c r="J1252" s="13">
        <f>TRUNC(I1252*D1252,1)</f>
        <v>0</v>
      </c>
      <c r="K1252" s="12">
        <f>TRUNC(E1252+G1252+I1252,1)</f>
        <v>209611</v>
      </c>
      <c r="L1252" s="13">
        <f>TRUNC(F1252+H1252+J1252,1)</f>
        <v>7336.3</v>
      </c>
      <c r="M1252" s="8" t="s">
        <v>52</v>
      </c>
      <c r="N1252" s="2" t="s">
        <v>1471</v>
      </c>
      <c r="O1252" s="2" t="s">
        <v>1949</v>
      </c>
      <c r="P1252" s="2" t="s">
        <v>63</v>
      </c>
      <c r="Q1252" s="2" t="s">
        <v>63</v>
      </c>
      <c r="R1252" s="2" t="s">
        <v>62</v>
      </c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2" t="s">
        <v>52</v>
      </c>
      <c r="AW1252" s="2" t="s">
        <v>2830</v>
      </c>
      <c r="AX1252" s="2" t="s">
        <v>52</v>
      </c>
      <c r="AY1252" s="2" t="s">
        <v>52</v>
      </c>
    </row>
    <row r="1253" spans="1:51" ht="30" customHeight="1">
      <c r="A1253" s="8" t="s">
        <v>1100</v>
      </c>
      <c r="B1253" s="8" t="s">
        <v>1096</v>
      </c>
      <c r="C1253" s="8" t="s">
        <v>1097</v>
      </c>
      <c r="D1253" s="9">
        <v>1.7999999999999999E-2</v>
      </c>
      <c r="E1253" s="12">
        <f>단가대비표!O278</f>
        <v>0</v>
      </c>
      <c r="F1253" s="13">
        <f>TRUNC(E1253*D1253,1)</f>
        <v>0</v>
      </c>
      <c r="G1253" s="12">
        <f>단가대비표!P278</f>
        <v>125427</v>
      </c>
      <c r="H1253" s="13">
        <f>TRUNC(G1253*D1253,1)</f>
        <v>2257.6</v>
      </c>
      <c r="I1253" s="12">
        <f>단가대비표!V278</f>
        <v>0</v>
      </c>
      <c r="J1253" s="13">
        <f>TRUNC(I1253*D1253,1)</f>
        <v>0</v>
      </c>
      <c r="K1253" s="12">
        <f>TRUNC(E1253+G1253+I1253,1)</f>
        <v>125427</v>
      </c>
      <c r="L1253" s="13">
        <f>TRUNC(F1253+H1253+J1253,1)</f>
        <v>2257.6</v>
      </c>
      <c r="M1253" s="8" t="s">
        <v>52</v>
      </c>
      <c r="N1253" s="2" t="s">
        <v>1471</v>
      </c>
      <c r="O1253" s="2" t="s">
        <v>1101</v>
      </c>
      <c r="P1253" s="2" t="s">
        <v>63</v>
      </c>
      <c r="Q1253" s="2" t="s">
        <v>63</v>
      </c>
      <c r="R1253" s="2" t="s">
        <v>62</v>
      </c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2" t="s">
        <v>52</v>
      </c>
      <c r="AW1253" s="2" t="s">
        <v>2831</v>
      </c>
      <c r="AX1253" s="2" t="s">
        <v>52</v>
      </c>
      <c r="AY1253" s="2" t="s">
        <v>52</v>
      </c>
    </row>
    <row r="1254" spans="1:51" ht="30" customHeight="1">
      <c r="A1254" s="8" t="s">
        <v>995</v>
      </c>
      <c r="B1254" s="8" t="s">
        <v>52</v>
      </c>
      <c r="C1254" s="8" t="s">
        <v>52</v>
      </c>
      <c r="D1254" s="9"/>
      <c r="E1254" s="12"/>
      <c r="F1254" s="13">
        <f>TRUNC(SUMIF(N1252:N1253, N1251, F1252:F1253),0)</f>
        <v>0</v>
      </c>
      <c r="G1254" s="12"/>
      <c r="H1254" s="13">
        <f>TRUNC(SUMIF(N1252:N1253, N1251, H1252:H1253),0)</f>
        <v>9593</v>
      </c>
      <c r="I1254" s="12"/>
      <c r="J1254" s="13">
        <f>TRUNC(SUMIF(N1252:N1253, N1251, J1252:J1253),0)</f>
        <v>0</v>
      </c>
      <c r="K1254" s="12"/>
      <c r="L1254" s="13">
        <f>F1254+H1254+J1254</f>
        <v>9593</v>
      </c>
      <c r="M1254" s="8" t="s">
        <v>52</v>
      </c>
      <c r="N1254" s="2" t="s">
        <v>118</v>
      </c>
      <c r="O1254" s="2" t="s">
        <v>118</v>
      </c>
      <c r="P1254" s="2" t="s">
        <v>52</v>
      </c>
      <c r="Q1254" s="2" t="s">
        <v>52</v>
      </c>
      <c r="R1254" s="2" t="s">
        <v>52</v>
      </c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2" t="s">
        <v>52</v>
      </c>
      <c r="AW1254" s="2" t="s">
        <v>52</v>
      </c>
      <c r="AX1254" s="2" t="s">
        <v>52</v>
      </c>
      <c r="AY1254" s="2" t="s">
        <v>52</v>
      </c>
    </row>
    <row r="1255" spans="1:51" ht="30" customHeight="1">
      <c r="A1255" s="9"/>
      <c r="B1255" s="9"/>
      <c r="C1255" s="9"/>
      <c r="D1255" s="9"/>
      <c r="E1255" s="12"/>
      <c r="F1255" s="13"/>
      <c r="G1255" s="12"/>
      <c r="H1255" s="13"/>
      <c r="I1255" s="12"/>
      <c r="J1255" s="13"/>
      <c r="K1255" s="12"/>
      <c r="L1255" s="13"/>
      <c r="M1255" s="9"/>
    </row>
    <row r="1256" spans="1:51" ht="30" customHeight="1">
      <c r="A1256" s="32" t="s">
        <v>2832</v>
      </c>
      <c r="B1256" s="32"/>
      <c r="C1256" s="32"/>
      <c r="D1256" s="32"/>
      <c r="E1256" s="33"/>
      <c r="F1256" s="34"/>
      <c r="G1256" s="33"/>
      <c r="H1256" s="34"/>
      <c r="I1256" s="33"/>
      <c r="J1256" s="34"/>
      <c r="K1256" s="33"/>
      <c r="L1256" s="34"/>
      <c r="M1256" s="32"/>
      <c r="N1256" s="1" t="s">
        <v>1475</v>
      </c>
    </row>
    <row r="1257" spans="1:51" ht="30" customHeight="1">
      <c r="A1257" s="8" t="s">
        <v>1264</v>
      </c>
      <c r="B1257" s="8" t="s">
        <v>2834</v>
      </c>
      <c r="C1257" s="8" t="s">
        <v>123</v>
      </c>
      <c r="D1257" s="9">
        <v>5.0000000000000001E-3</v>
      </c>
      <c r="E1257" s="12">
        <f>일위대가목록!E205</f>
        <v>0</v>
      </c>
      <c r="F1257" s="13">
        <f>TRUNC(E1257*D1257,1)</f>
        <v>0</v>
      </c>
      <c r="G1257" s="12">
        <f>일위대가목록!F205</f>
        <v>0</v>
      </c>
      <c r="H1257" s="13">
        <f>TRUNC(G1257*D1257,1)</f>
        <v>0</v>
      </c>
      <c r="I1257" s="12">
        <f>일위대가목록!G205</f>
        <v>0</v>
      </c>
      <c r="J1257" s="13">
        <f>TRUNC(I1257*D1257,1)</f>
        <v>0</v>
      </c>
      <c r="K1257" s="12">
        <f t="shared" ref="K1257:L1260" si="200">TRUNC(E1257+G1257+I1257,1)</f>
        <v>0</v>
      </c>
      <c r="L1257" s="13">
        <f t="shared" si="200"/>
        <v>0</v>
      </c>
      <c r="M1257" s="8" t="s">
        <v>52</v>
      </c>
      <c r="N1257" s="2" t="s">
        <v>1475</v>
      </c>
      <c r="O1257" s="2" t="s">
        <v>2835</v>
      </c>
      <c r="P1257" s="2" t="s">
        <v>62</v>
      </c>
      <c r="Q1257" s="2" t="s">
        <v>63</v>
      </c>
      <c r="R1257" s="2" t="s">
        <v>63</v>
      </c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2" t="s">
        <v>52</v>
      </c>
      <c r="AW1257" s="2" t="s">
        <v>2836</v>
      </c>
      <c r="AX1257" s="2" t="s">
        <v>52</v>
      </c>
      <c r="AY1257" s="2" t="s">
        <v>52</v>
      </c>
    </row>
    <row r="1258" spans="1:51" ht="30" customHeight="1">
      <c r="A1258" s="8" t="s">
        <v>2798</v>
      </c>
      <c r="B1258" s="8" t="s">
        <v>2799</v>
      </c>
      <c r="C1258" s="8" t="s">
        <v>123</v>
      </c>
      <c r="D1258" s="9">
        <v>1E-3</v>
      </c>
      <c r="E1258" s="12">
        <f>일위대가목록!E200</f>
        <v>245925</v>
      </c>
      <c r="F1258" s="13">
        <f>TRUNC(E1258*D1258,1)</f>
        <v>245.9</v>
      </c>
      <c r="G1258" s="12">
        <f>일위대가목록!F200</f>
        <v>0</v>
      </c>
      <c r="H1258" s="13">
        <f>TRUNC(G1258*D1258,1)</f>
        <v>0</v>
      </c>
      <c r="I1258" s="12">
        <f>일위대가목록!G200</f>
        <v>0</v>
      </c>
      <c r="J1258" s="13">
        <f>TRUNC(I1258*D1258,1)</f>
        <v>0</v>
      </c>
      <c r="K1258" s="12">
        <f t="shared" si="200"/>
        <v>245925</v>
      </c>
      <c r="L1258" s="13">
        <f t="shared" si="200"/>
        <v>245.9</v>
      </c>
      <c r="M1258" s="8" t="s">
        <v>52</v>
      </c>
      <c r="N1258" s="2" t="s">
        <v>1475</v>
      </c>
      <c r="O1258" s="2" t="s">
        <v>2800</v>
      </c>
      <c r="P1258" s="2" t="s">
        <v>62</v>
      </c>
      <c r="Q1258" s="2" t="s">
        <v>63</v>
      </c>
      <c r="R1258" s="2" t="s">
        <v>63</v>
      </c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2" t="s">
        <v>52</v>
      </c>
      <c r="AW1258" s="2" t="s">
        <v>2837</v>
      </c>
      <c r="AX1258" s="2" t="s">
        <v>52</v>
      </c>
      <c r="AY1258" s="2" t="s">
        <v>52</v>
      </c>
    </row>
    <row r="1259" spans="1:51" ht="30" customHeight="1">
      <c r="A1259" s="8" t="s">
        <v>2838</v>
      </c>
      <c r="B1259" s="8" t="s">
        <v>2839</v>
      </c>
      <c r="C1259" s="8" t="s">
        <v>70</v>
      </c>
      <c r="D1259" s="9">
        <v>1</v>
      </c>
      <c r="E1259" s="12">
        <f>일위대가목록!E206</f>
        <v>0</v>
      </c>
      <c r="F1259" s="13">
        <f>TRUNC(E1259*D1259,1)</f>
        <v>0</v>
      </c>
      <c r="G1259" s="12">
        <f>일위대가목록!F206</f>
        <v>29900</v>
      </c>
      <c r="H1259" s="13">
        <f>TRUNC(G1259*D1259,1)</f>
        <v>29900</v>
      </c>
      <c r="I1259" s="12">
        <f>일위대가목록!G206</f>
        <v>897</v>
      </c>
      <c r="J1259" s="13">
        <f>TRUNC(I1259*D1259,1)</f>
        <v>897</v>
      </c>
      <c r="K1259" s="12">
        <f t="shared" si="200"/>
        <v>30797</v>
      </c>
      <c r="L1259" s="13">
        <f t="shared" si="200"/>
        <v>30797</v>
      </c>
      <c r="M1259" s="8" t="s">
        <v>52</v>
      </c>
      <c r="N1259" s="2" t="s">
        <v>1475</v>
      </c>
      <c r="O1259" s="2" t="s">
        <v>2840</v>
      </c>
      <c r="P1259" s="2" t="s">
        <v>62</v>
      </c>
      <c r="Q1259" s="2" t="s">
        <v>63</v>
      </c>
      <c r="R1259" s="2" t="s">
        <v>63</v>
      </c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2" t="s">
        <v>52</v>
      </c>
      <c r="AW1259" s="2" t="s">
        <v>2841</v>
      </c>
      <c r="AX1259" s="2" t="s">
        <v>52</v>
      </c>
      <c r="AY1259" s="2" t="s">
        <v>52</v>
      </c>
    </row>
    <row r="1260" spans="1:51" ht="30" customHeight="1">
      <c r="A1260" s="8" t="s">
        <v>2842</v>
      </c>
      <c r="B1260" s="8" t="s">
        <v>2843</v>
      </c>
      <c r="C1260" s="8" t="s">
        <v>70</v>
      </c>
      <c r="D1260" s="9">
        <v>1</v>
      </c>
      <c r="E1260" s="12">
        <f>일위대가목록!E207</f>
        <v>0</v>
      </c>
      <c r="F1260" s="13">
        <f>TRUNC(E1260*D1260,1)</f>
        <v>0</v>
      </c>
      <c r="G1260" s="12">
        <f>일위대가목록!F207</f>
        <v>2348</v>
      </c>
      <c r="H1260" s="13">
        <f>TRUNC(G1260*D1260,1)</f>
        <v>2348</v>
      </c>
      <c r="I1260" s="12">
        <f>일위대가목록!G207</f>
        <v>0</v>
      </c>
      <c r="J1260" s="13">
        <f>TRUNC(I1260*D1260,1)</f>
        <v>0</v>
      </c>
      <c r="K1260" s="12">
        <f t="shared" si="200"/>
        <v>2348</v>
      </c>
      <c r="L1260" s="13">
        <f t="shared" si="200"/>
        <v>2348</v>
      </c>
      <c r="M1260" s="8" t="s">
        <v>52</v>
      </c>
      <c r="N1260" s="2" t="s">
        <v>1475</v>
      </c>
      <c r="O1260" s="2" t="s">
        <v>2844</v>
      </c>
      <c r="P1260" s="2" t="s">
        <v>62</v>
      </c>
      <c r="Q1260" s="2" t="s">
        <v>63</v>
      </c>
      <c r="R1260" s="2" t="s">
        <v>63</v>
      </c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2" t="s">
        <v>52</v>
      </c>
      <c r="AW1260" s="2" t="s">
        <v>2845</v>
      </c>
      <c r="AX1260" s="2" t="s">
        <v>52</v>
      </c>
      <c r="AY1260" s="2" t="s">
        <v>52</v>
      </c>
    </row>
    <row r="1261" spans="1:51" ht="30" customHeight="1">
      <c r="A1261" s="8" t="s">
        <v>995</v>
      </c>
      <c r="B1261" s="8" t="s">
        <v>52</v>
      </c>
      <c r="C1261" s="8" t="s">
        <v>52</v>
      </c>
      <c r="D1261" s="9"/>
      <c r="E1261" s="12"/>
      <c r="F1261" s="13">
        <f>TRUNC(SUMIF(N1257:N1260, N1256, F1257:F1260),0)</f>
        <v>245</v>
      </c>
      <c r="G1261" s="12"/>
      <c r="H1261" s="13">
        <f>TRUNC(SUMIF(N1257:N1260, N1256, H1257:H1260),0)</f>
        <v>32248</v>
      </c>
      <c r="I1261" s="12"/>
      <c r="J1261" s="13">
        <f>TRUNC(SUMIF(N1257:N1260, N1256, J1257:J1260),0)</f>
        <v>897</v>
      </c>
      <c r="K1261" s="12"/>
      <c r="L1261" s="13">
        <f>F1261+H1261+J1261</f>
        <v>33390</v>
      </c>
      <c r="M1261" s="8" t="s">
        <v>52</v>
      </c>
      <c r="N1261" s="2" t="s">
        <v>118</v>
      </c>
      <c r="O1261" s="2" t="s">
        <v>118</v>
      </c>
      <c r="P1261" s="2" t="s">
        <v>52</v>
      </c>
      <c r="Q1261" s="2" t="s">
        <v>52</v>
      </c>
      <c r="R1261" s="2" t="s">
        <v>52</v>
      </c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2" t="s">
        <v>52</v>
      </c>
      <c r="AW1261" s="2" t="s">
        <v>52</v>
      </c>
      <c r="AX1261" s="2" t="s">
        <v>52</v>
      </c>
      <c r="AY1261" s="2" t="s">
        <v>52</v>
      </c>
    </row>
    <row r="1262" spans="1:51" ht="30" customHeight="1">
      <c r="A1262" s="9"/>
      <c r="B1262" s="9"/>
      <c r="C1262" s="9"/>
      <c r="D1262" s="9"/>
      <c r="E1262" s="12"/>
      <c r="F1262" s="13"/>
      <c r="G1262" s="12"/>
      <c r="H1262" s="13"/>
      <c r="I1262" s="12"/>
      <c r="J1262" s="13"/>
      <c r="K1262" s="12"/>
      <c r="L1262" s="13"/>
      <c r="M1262" s="9"/>
    </row>
    <row r="1263" spans="1:51" ht="30" customHeight="1">
      <c r="A1263" s="32" t="s">
        <v>2846</v>
      </c>
      <c r="B1263" s="32"/>
      <c r="C1263" s="32"/>
      <c r="D1263" s="32"/>
      <c r="E1263" s="33"/>
      <c r="F1263" s="34"/>
      <c r="G1263" s="33"/>
      <c r="H1263" s="34"/>
      <c r="I1263" s="33"/>
      <c r="J1263" s="34"/>
      <c r="K1263" s="33"/>
      <c r="L1263" s="34"/>
      <c r="M1263" s="32"/>
      <c r="N1263" s="1" t="s">
        <v>2835</v>
      </c>
    </row>
    <row r="1264" spans="1:51" ht="30" customHeight="1">
      <c r="A1264" s="8" t="s">
        <v>898</v>
      </c>
      <c r="B1264" s="8" t="s">
        <v>1182</v>
      </c>
      <c r="C1264" s="8" t="s">
        <v>221</v>
      </c>
      <c r="D1264" s="9">
        <v>680</v>
      </c>
      <c r="E1264" s="12">
        <f>단가대비표!O71</f>
        <v>0</v>
      </c>
      <c r="F1264" s="13">
        <f>TRUNC(E1264*D1264,1)</f>
        <v>0</v>
      </c>
      <c r="G1264" s="12">
        <f>단가대비표!P71</f>
        <v>0</v>
      </c>
      <c r="H1264" s="13">
        <f>TRUNC(G1264*D1264,1)</f>
        <v>0</v>
      </c>
      <c r="I1264" s="12">
        <f>단가대비표!V71</f>
        <v>0</v>
      </c>
      <c r="J1264" s="13">
        <f>TRUNC(I1264*D1264,1)</f>
        <v>0</v>
      </c>
      <c r="K1264" s="12">
        <f>TRUNC(E1264+G1264+I1264,1)</f>
        <v>0</v>
      </c>
      <c r="L1264" s="13">
        <f>TRUNC(F1264+H1264+J1264,1)</f>
        <v>0</v>
      </c>
      <c r="M1264" s="8" t="s">
        <v>1173</v>
      </c>
      <c r="N1264" s="2" t="s">
        <v>2835</v>
      </c>
      <c r="O1264" s="2" t="s">
        <v>1183</v>
      </c>
      <c r="P1264" s="2" t="s">
        <v>63</v>
      </c>
      <c r="Q1264" s="2" t="s">
        <v>63</v>
      </c>
      <c r="R1264" s="2" t="s">
        <v>62</v>
      </c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2" t="s">
        <v>52</v>
      </c>
      <c r="AW1264" s="2" t="s">
        <v>2848</v>
      </c>
      <c r="AX1264" s="2" t="s">
        <v>52</v>
      </c>
      <c r="AY1264" s="2" t="s">
        <v>52</v>
      </c>
    </row>
    <row r="1265" spans="1:51" ht="30" customHeight="1">
      <c r="A1265" s="8" t="s">
        <v>886</v>
      </c>
      <c r="B1265" s="8" t="s">
        <v>1177</v>
      </c>
      <c r="C1265" s="8" t="s">
        <v>123</v>
      </c>
      <c r="D1265" s="9">
        <v>0.98</v>
      </c>
      <c r="E1265" s="12">
        <f>단가대비표!O28</f>
        <v>0</v>
      </c>
      <c r="F1265" s="13">
        <f>TRUNC(E1265*D1265,1)</f>
        <v>0</v>
      </c>
      <c r="G1265" s="12">
        <f>단가대비표!P28</f>
        <v>0</v>
      </c>
      <c r="H1265" s="13">
        <f>TRUNC(G1265*D1265,1)</f>
        <v>0</v>
      </c>
      <c r="I1265" s="12">
        <f>단가대비표!V28</f>
        <v>0</v>
      </c>
      <c r="J1265" s="13">
        <f>TRUNC(I1265*D1265,1)</f>
        <v>0</v>
      </c>
      <c r="K1265" s="12">
        <f>TRUNC(E1265+G1265+I1265,1)</f>
        <v>0</v>
      </c>
      <c r="L1265" s="13">
        <f>TRUNC(F1265+H1265+J1265,1)</f>
        <v>0</v>
      </c>
      <c r="M1265" s="8" t="s">
        <v>1173</v>
      </c>
      <c r="N1265" s="2" t="s">
        <v>2835</v>
      </c>
      <c r="O1265" s="2" t="s">
        <v>1480</v>
      </c>
      <c r="P1265" s="2" t="s">
        <v>63</v>
      </c>
      <c r="Q1265" s="2" t="s">
        <v>63</v>
      </c>
      <c r="R1265" s="2" t="s">
        <v>62</v>
      </c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2" t="s">
        <v>52</v>
      </c>
      <c r="AW1265" s="2" t="s">
        <v>2849</v>
      </c>
      <c r="AX1265" s="2" t="s">
        <v>52</v>
      </c>
      <c r="AY1265" s="2" t="s">
        <v>52</v>
      </c>
    </row>
    <row r="1266" spans="1:51" ht="30" customHeight="1">
      <c r="A1266" s="8" t="s">
        <v>995</v>
      </c>
      <c r="B1266" s="8" t="s">
        <v>52</v>
      </c>
      <c r="C1266" s="8" t="s">
        <v>52</v>
      </c>
      <c r="D1266" s="9"/>
      <c r="E1266" s="12"/>
      <c r="F1266" s="13">
        <f>TRUNC(SUMIF(N1264:N1265, N1263, F1264:F1265),0)</f>
        <v>0</v>
      </c>
      <c r="G1266" s="12"/>
      <c r="H1266" s="13">
        <f>TRUNC(SUMIF(N1264:N1265, N1263, H1264:H1265),0)</f>
        <v>0</v>
      </c>
      <c r="I1266" s="12"/>
      <c r="J1266" s="13">
        <f>TRUNC(SUMIF(N1264:N1265, N1263, J1264:J1265),0)</f>
        <v>0</v>
      </c>
      <c r="K1266" s="12"/>
      <c r="L1266" s="13">
        <f>F1266+H1266+J1266</f>
        <v>0</v>
      </c>
      <c r="M1266" s="8" t="s">
        <v>52</v>
      </c>
      <c r="N1266" s="2" t="s">
        <v>118</v>
      </c>
      <c r="O1266" s="2" t="s">
        <v>118</v>
      </c>
      <c r="P1266" s="2" t="s">
        <v>52</v>
      </c>
      <c r="Q1266" s="2" t="s">
        <v>52</v>
      </c>
      <c r="R1266" s="2" t="s">
        <v>52</v>
      </c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2" t="s">
        <v>52</v>
      </c>
      <c r="AW1266" s="2" t="s">
        <v>52</v>
      </c>
      <c r="AX1266" s="2" t="s">
        <v>52</v>
      </c>
      <c r="AY1266" s="2" t="s">
        <v>52</v>
      </c>
    </row>
    <row r="1267" spans="1:51" ht="30" customHeight="1">
      <c r="A1267" s="9"/>
      <c r="B1267" s="9"/>
      <c r="C1267" s="9"/>
      <c r="D1267" s="9"/>
      <c r="E1267" s="12"/>
      <c r="F1267" s="13"/>
      <c r="G1267" s="12"/>
      <c r="H1267" s="13"/>
      <c r="I1267" s="12"/>
      <c r="J1267" s="13"/>
      <c r="K1267" s="12"/>
      <c r="L1267" s="13"/>
      <c r="M1267" s="9"/>
    </row>
    <row r="1268" spans="1:51" ht="30" customHeight="1">
      <c r="A1268" s="32" t="s">
        <v>2850</v>
      </c>
      <c r="B1268" s="32"/>
      <c r="C1268" s="32"/>
      <c r="D1268" s="32"/>
      <c r="E1268" s="33"/>
      <c r="F1268" s="34"/>
      <c r="G1268" s="33"/>
      <c r="H1268" s="34"/>
      <c r="I1268" s="33"/>
      <c r="J1268" s="34"/>
      <c r="K1268" s="33"/>
      <c r="L1268" s="34"/>
      <c r="M1268" s="32"/>
      <c r="N1268" s="1" t="s">
        <v>2840</v>
      </c>
    </row>
    <row r="1269" spans="1:51" ht="30" customHeight="1">
      <c r="A1269" s="8" t="s">
        <v>2818</v>
      </c>
      <c r="B1269" s="8" t="s">
        <v>1096</v>
      </c>
      <c r="C1269" s="8" t="s">
        <v>1097</v>
      </c>
      <c r="D1269" s="9">
        <v>0.122</v>
      </c>
      <c r="E1269" s="12">
        <f>단가대비표!O295</f>
        <v>0</v>
      </c>
      <c r="F1269" s="13">
        <f>TRUNC(E1269*D1269,1)</f>
        <v>0</v>
      </c>
      <c r="G1269" s="12">
        <f>단가대비표!P295</f>
        <v>199848</v>
      </c>
      <c r="H1269" s="13">
        <f>TRUNC(G1269*D1269,1)</f>
        <v>24381.4</v>
      </c>
      <c r="I1269" s="12">
        <f>단가대비표!V295</f>
        <v>0</v>
      </c>
      <c r="J1269" s="13">
        <f>TRUNC(I1269*D1269,1)</f>
        <v>0</v>
      </c>
      <c r="K1269" s="12">
        <f t="shared" ref="K1269:L1271" si="201">TRUNC(E1269+G1269+I1269,1)</f>
        <v>199848</v>
      </c>
      <c r="L1269" s="13">
        <f t="shared" si="201"/>
        <v>24381.4</v>
      </c>
      <c r="M1269" s="8" t="s">
        <v>52</v>
      </c>
      <c r="N1269" s="2" t="s">
        <v>2840</v>
      </c>
      <c r="O1269" s="2" t="s">
        <v>2819</v>
      </c>
      <c r="P1269" s="2" t="s">
        <v>63</v>
      </c>
      <c r="Q1269" s="2" t="s">
        <v>63</v>
      </c>
      <c r="R1269" s="2" t="s">
        <v>62</v>
      </c>
      <c r="S1269" s="3"/>
      <c r="T1269" s="3"/>
      <c r="U1269" s="3"/>
      <c r="V1269" s="3">
        <v>1</v>
      </c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2" t="s">
        <v>52</v>
      </c>
      <c r="AW1269" s="2" t="s">
        <v>2852</v>
      </c>
      <c r="AX1269" s="2" t="s">
        <v>52</v>
      </c>
      <c r="AY1269" s="2" t="s">
        <v>52</v>
      </c>
    </row>
    <row r="1270" spans="1:51" ht="30" customHeight="1">
      <c r="A1270" s="8" t="s">
        <v>1100</v>
      </c>
      <c r="B1270" s="8" t="s">
        <v>1096</v>
      </c>
      <c r="C1270" s="8" t="s">
        <v>1097</v>
      </c>
      <c r="D1270" s="9">
        <v>4.3999999999999997E-2</v>
      </c>
      <c r="E1270" s="12">
        <f>단가대비표!O278</f>
        <v>0</v>
      </c>
      <c r="F1270" s="13">
        <f>TRUNC(E1270*D1270,1)</f>
        <v>0</v>
      </c>
      <c r="G1270" s="12">
        <f>단가대비표!P278</f>
        <v>125427</v>
      </c>
      <c r="H1270" s="13">
        <f>TRUNC(G1270*D1270,1)</f>
        <v>5518.7</v>
      </c>
      <c r="I1270" s="12">
        <f>단가대비표!V278</f>
        <v>0</v>
      </c>
      <c r="J1270" s="13">
        <f>TRUNC(I1270*D1270,1)</f>
        <v>0</v>
      </c>
      <c r="K1270" s="12">
        <f t="shared" si="201"/>
        <v>125427</v>
      </c>
      <c r="L1270" s="13">
        <f t="shared" si="201"/>
        <v>5518.7</v>
      </c>
      <c r="M1270" s="8" t="s">
        <v>52</v>
      </c>
      <c r="N1270" s="2" t="s">
        <v>2840</v>
      </c>
      <c r="O1270" s="2" t="s">
        <v>1101</v>
      </c>
      <c r="P1270" s="2" t="s">
        <v>63</v>
      </c>
      <c r="Q1270" s="2" t="s">
        <v>63</v>
      </c>
      <c r="R1270" s="2" t="s">
        <v>62</v>
      </c>
      <c r="S1270" s="3"/>
      <c r="T1270" s="3"/>
      <c r="U1270" s="3"/>
      <c r="V1270" s="3">
        <v>1</v>
      </c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2" t="s">
        <v>52</v>
      </c>
      <c r="AW1270" s="2" t="s">
        <v>2853</v>
      </c>
      <c r="AX1270" s="2" t="s">
        <v>52</v>
      </c>
      <c r="AY1270" s="2" t="s">
        <v>52</v>
      </c>
    </row>
    <row r="1271" spans="1:51" ht="30" customHeight="1">
      <c r="A1271" s="8" t="s">
        <v>1272</v>
      </c>
      <c r="B1271" s="8" t="s">
        <v>1935</v>
      </c>
      <c r="C1271" s="8" t="s">
        <v>929</v>
      </c>
      <c r="D1271" s="9">
        <v>1</v>
      </c>
      <c r="E1271" s="12">
        <v>0</v>
      </c>
      <c r="F1271" s="13">
        <f>TRUNC(E1271*D1271,1)</f>
        <v>0</v>
      </c>
      <c r="G1271" s="12">
        <v>0</v>
      </c>
      <c r="H1271" s="13">
        <f>TRUNC(G1271*D1271,1)</f>
        <v>0</v>
      </c>
      <c r="I1271" s="12">
        <f>TRUNC(SUMIF(V1269:V1271, RIGHTB(O1271, 1), H1269:H1271)*U1271, 2)</f>
        <v>897</v>
      </c>
      <c r="J1271" s="13">
        <f>TRUNC(I1271*D1271,1)</f>
        <v>897</v>
      </c>
      <c r="K1271" s="12">
        <f t="shared" si="201"/>
        <v>897</v>
      </c>
      <c r="L1271" s="13">
        <f t="shared" si="201"/>
        <v>897</v>
      </c>
      <c r="M1271" s="8" t="s">
        <v>52</v>
      </c>
      <c r="N1271" s="2" t="s">
        <v>2840</v>
      </c>
      <c r="O1271" s="2" t="s">
        <v>930</v>
      </c>
      <c r="P1271" s="2" t="s">
        <v>63</v>
      </c>
      <c r="Q1271" s="2" t="s">
        <v>63</v>
      </c>
      <c r="R1271" s="2" t="s">
        <v>63</v>
      </c>
      <c r="S1271" s="3">
        <v>1</v>
      </c>
      <c r="T1271" s="3">
        <v>2</v>
      </c>
      <c r="U1271" s="3">
        <v>0.03</v>
      </c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2" t="s">
        <v>52</v>
      </c>
      <c r="AW1271" s="2" t="s">
        <v>2854</v>
      </c>
      <c r="AX1271" s="2" t="s">
        <v>52</v>
      </c>
      <c r="AY1271" s="2" t="s">
        <v>52</v>
      </c>
    </row>
    <row r="1272" spans="1:51" ht="30" customHeight="1">
      <c r="A1272" s="8" t="s">
        <v>995</v>
      </c>
      <c r="B1272" s="8" t="s">
        <v>52</v>
      </c>
      <c r="C1272" s="8" t="s">
        <v>52</v>
      </c>
      <c r="D1272" s="9"/>
      <c r="E1272" s="12"/>
      <c r="F1272" s="13">
        <f>TRUNC(SUMIF(N1269:N1271, N1268, F1269:F1271),0)</f>
        <v>0</v>
      </c>
      <c r="G1272" s="12"/>
      <c r="H1272" s="13">
        <f>TRUNC(SUMIF(N1269:N1271, N1268, H1269:H1271),0)</f>
        <v>29900</v>
      </c>
      <c r="I1272" s="12"/>
      <c r="J1272" s="13">
        <f>TRUNC(SUMIF(N1269:N1271, N1268, J1269:J1271),0)</f>
        <v>897</v>
      </c>
      <c r="K1272" s="12"/>
      <c r="L1272" s="13">
        <f>F1272+H1272+J1272</f>
        <v>30797</v>
      </c>
      <c r="M1272" s="8" t="s">
        <v>52</v>
      </c>
      <c r="N1272" s="2" t="s">
        <v>118</v>
      </c>
      <c r="O1272" s="2" t="s">
        <v>118</v>
      </c>
      <c r="P1272" s="2" t="s">
        <v>52</v>
      </c>
      <c r="Q1272" s="2" t="s">
        <v>52</v>
      </c>
      <c r="R1272" s="2" t="s">
        <v>52</v>
      </c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2" t="s">
        <v>52</v>
      </c>
      <c r="AW1272" s="2" t="s">
        <v>52</v>
      </c>
      <c r="AX1272" s="2" t="s">
        <v>52</v>
      </c>
      <c r="AY1272" s="2" t="s">
        <v>52</v>
      </c>
    </row>
    <row r="1273" spans="1:51" ht="30" customHeight="1">
      <c r="A1273" s="9"/>
      <c r="B1273" s="9"/>
      <c r="C1273" s="9"/>
      <c r="D1273" s="9"/>
      <c r="E1273" s="12"/>
      <c r="F1273" s="13"/>
      <c r="G1273" s="12"/>
      <c r="H1273" s="13"/>
      <c r="I1273" s="12"/>
      <c r="J1273" s="13"/>
      <c r="K1273" s="12"/>
      <c r="L1273" s="13"/>
      <c r="M1273" s="9"/>
    </row>
    <row r="1274" spans="1:51" ht="30" customHeight="1">
      <c r="A1274" s="32" t="s">
        <v>2855</v>
      </c>
      <c r="B1274" s="32"/>
      <c r="C1274" s="32"/>
      <c r="D1274" s="32"/>
      <c r="E1274" s="33"/>
      <c r="F1274" s="34"/>
      <c r="G1274" s="33"/>
      <c r="H1274" s="34"/>
      <c r="I1274" s="33"/>
      <c r="J1274" s="34"/>
      <c r="K1274" s="33"/>
      <c r="L1274" s="34"/>
      <c r="M1274" s="32"/>
      <c r="N1274" s="1" t="s">
        <v>2844</v>
      </c>
    </row>
    <row r="1275" spans="1:51" ht="30" customHeight="1">
      <c r="A1275" s="8" t="s">
        <v>2825</v>
      </c>
      <c r="B1275" s="8" t="s">
        <v>1096</v>
      </c>
      <c r="C1275" s="8" t="s">
        <v>1097</v>
      </c>
      <c r="D1275" s="9">
        <v>1.6E-2</v>
      </c>
      <c r="E1275" s="12">
        <f>단가대비표!O299</f>
        <v>0</v>
      </c>
      <c r="F1275" s="13">
        <f>TRUNC(E1275*D1275,1)</f>
        <v>0</v>
      </c>
      <c r="G1275" s="12">
        <f>단가대비표!P299</f>
        <v>146786</v>
      </c>
      <c r="H1275" s="13">
        <f>TRUNC(G1275*D1275,1)</f>
        <v>2348.5</v>
      </c>
      <c r="I1275" s="12">
        <f>단가대비표!V299</f>
        <v>0</v>
      </c>
      <c r="J1275" s="13">
        <f>TRUNC(I1275*D1275,1)</f>
        <v>0</v>
      </c>
      <c r="K1275" s="12">
        <f>TRUNC(E1275+G1275+I1275,1)</f>
        <v>146786</v>
      </c>
      <c r="L1275" s="13">
        <f>TRUNC(F1275+H1275+J1275,1)</f>
        <v>2348.5</v>
      </c>
      <c r="M1275" s="8" t="s">
        <v>52</v>
      </c>
      <c r="N1275" s="2" t="s">
        <v>2844</v>
      </c>
      <c r="O1275" s="2" t="s">
        <v>2826</v>
      </c>
      <c r="P1275" s="2" t="s">
        <v>63</v>
      </c>
      <c r="Q1275" s="2" t="s">
        <v>63</v>
      </c>
      <c r="R1275" s="2" t="s">
        <v>62</v>
      </c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2" t="s">
        <v>52</v>
      </c>
      <c r="AW1275" s="2" t="s">
        <v>2857</v>
      </c>
      <c r="AX1275" s="2" t="s">
        <v>52</v>
      </c>
      <c r="AY1275" s="2" t="s">
        <v>52</v>
      </c>
    </row>
    <row r="1276" spans="1:51" ht="30" customHeight="1">
      <c r="A1276" s="8" t="s">
        <v>995</v>
      </c>
      <c r="B1276" s="8" t="s">
        <v>52</v>
      </c>
      <c r="C1276" s="8" t="s">
        <v>52</v>
      </c>
      <c r="D1276" s="9"/>
      <c r="E1276" s="12"/>
      <c r="F1276" s="13">
        <f>TRUNC(SUMIF(N1275:N1275, N1274, F1275:F1275),0)</f>
        <v>0</v>
      </c>
      <c r="G1276" s="12"/>
      <c r="H1276" s="13">
        <f>TRUNC(SUMIF(N1275:N1275, N1274, H1275:H1275),0)</f>
        <v>2348</v>
      </c>
      <c r="I1276" s="12"/>
      <c r="J1276" s="13">
        <f>TRUNC(SUMIF(N1275:N1275, N1274, J1275:J1275),0)</f>
        <v>0</v>
      </c>
      <c r="K1276" s="12"/>
      <c r="L1276" s="13">
        <f>F1276+H1276+J1276</f>
        <v>2348</v>
      </c>
      <c r="M1276" s="8" t="s">
        <v>52</v>
      </c>
      <c r="N1276" s="2" t="s">
        <v>118</v>
      </c>
      <c r="O1276" s="2" t="s">
        <v>118</v>
      </c>
      <c r="P1276" s="2" t="s">
        <v>52</v>
      </c>
      <c r="Q1276" s="2" t="s">
        <v>52</v>
      </c>
      <c r="R1276" s="2" t="s">
        <v>52</v>
      </c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2" t="s">
        <v>52</v>
      </c>
      <c r="AW1276" s="2" t="s">
        <v>52</v>
      </c>
      <c r="AX1276" s="2" t="s">
        <v>52</v>
      </c>
      <c r="AY1276" s="2" t="s">
        <v>52</v>
      </c>
    </row>
    <row r="1277" spans="1:51" ht="30" customHeight="1">
      <c r="A1277" s="9"/>
      <c r="B1277" s="9"/>
      <c r="C1277" s="9"/>
      <c r="D1277" s="9"/>
      <c r="E1277" s="12"/>
      <c r="F1277" s="13"/>
      <c r="G1277" s="12"/>
      <c r="H1277" s="13"/>
      <c r="I1277" s="12"/>
      <c r="J1277" s="13"/>
      <c r="K1277" s="12"/>
      <c r="L1277" s="13"/>
      <c r="M1277" s="9"/>
    </row>
    <row r="1278" spans="1:51" ht="30" customHeight="1">
      <c r="A1278" s="32" t="s">
        <v>2858</v>
      </c>
      <c r="B1278" s="32"/>
      <c r="C1278" s="32"/>
      <c r="D1278" s="32"/>
      <c r="E1278" s="33"/>
      <c r="F1278" s="34"/>
      <c r="G1278" s="33"/>
      <c r="H1278" s="34"/>
      <c r="I1278" s="33"/>
      <c r="J1278" s="34"/>
      <c r="K1278" s="33"/>
      <c r="L1278" s="34"/>
      <c r="M1278" s="32"/>
      <c r="N1278" s="1" t="s">
        <v>1486</v>
      </c>
    </row>
    <row r="1279" spans="1:51" ht="30" customHeight="1">
      <c r="A1279" s="8" t="s">
        <v>2860</v>
      </c>
      <c r="B1279" s="8" t="s">
        <v>1096</v>
      </c>
      <c r="C1279" s="8" t="s">
        <v>1097</v>
      </c>
      <c r="D1279" s="9">
        <v>7.4999999999999997E-2</v>
      </c>
      <c r="E1279" s="12">
        <f>단가대비표!O293</f>
        <v>0</v>
      </c>
      <c r="F1279" s="13">
        <f>TRUNC(E1279*D1279,1)</f>
        <v>0</v>
      </c>
      <c r="G1279" s="12">
        <f>단가대비표!P293</f>
        <v>148971</v>
      </c>
      <c r="H1279" s="13">
        <f>TRUNC(G1279*D1279,1)</f>
        <v>11172.8</v>
      </c>
      <c r="I1279" s="12">
        <f>단가대비표!V293</f>
        <v>0</v>
      </c>
      <c r="J1279" s="13">
        <f>TRUNC(I1279*D1279,1)</f>
        <v>0</v>
      </c>
      <c r="K1279" s="12">
        <f t="shared" ref="K1279:L1281" si="202">TRUNC(E1279+G1279+I1279,1)</f>
        <v>148971</v>
      </c>
      <c r="L1279" s="13">
        <f t="shared" si="202"/>
        <v>11172.8</v>
      </c>
      <c r="M1279" s="8" t="s">
        <v>52</v>
      </c>
      <c r="N1279" s="2" t="s">
        <v>1486</v>
      </c>
      <c r="O1279" s="2" t="s">
        <v>2861</v>
      </c>
      <c r="P1279" s="2" t="s">
        <v>63</v>
      </c>
      <c r="Q1279" s="2" t="s">
        <v>63</v>
      </c>
      <c r="R1279" s="2" t="s">
        <v>62</v>
      </c>
      <c r="S1279" s="3"/>
      <c r="T1279" s="3"/>
      <c r="U1279" s="3"/>
      <c r="V1279" s="3">
        <v>1</v>
      </c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2" t="s">
        <v>52</v>
      </c>
      <c r="AW1279" s="2" t="s">
        <v>2862</v>
      </c>
      <c r="AX1279" s="2" t="s">
        <v>52</v>
      </c>
      <c r="AY1279" s="2" t="s">
        <v>52</v>
      </c>
    </row>
    <row r="1280" spans="1:51" ht="30" customHeight="1">
      <c r="A1280" s="8" t="s">
        <v>1100</v>
      </c>
      <c r="B1280" s="8" t="s">
        <v>1096</v>
      </c>
      <c r="C1280" s="8" t="s">
        <v>1097</v>
      </c>
      <c r="D1280" s="9">
        <v>0.04</v>
      </c>
      <c r="E1280" s="12">
        <f>단가대비표!O278</f>
        <v>0</v>
      </c>
      <c r="F1280" s="13">
        <f>TRUNC(E1280*D1280,1)</f>
        <v>0</v>
      </c>
      <c r="G1280" s="12">
        <f>단가대비표!P278</f>
        <v>125427</v>
      </c>
      <c r="H1280" s="13">
        <f>TRUNC(G1280*D1280,1)</f>
        <v>5017</v>
      </c>
      <c r="I1280" s="12">
        <f>단가대비표!V278</f>
        <v>0</v>
      </c>
      <c r="J1280" s="13">
        <f>TRUNC(I1280*D1280,1)</f>
        <v>0</v>
      </c>
      <c r="K1280" s="12">
        <f t="shared" si="202"/>
        <v>125427</v>
      </c>
      <c r="L1280" s="13">
        <f t="shared" si="202"/>
        <v>5017</v>
      </c>
      <c r="M1280" s="8" t="s">
        <v>52</v>
      </c>
      <c r="N1280" s="2" t="s">
        <v>1486</v>
      </c>
      <c r="O1280" s="2" t="s">
        <v>1101</v>
      </c>
      <c r="P1280" s="2" t="s">
        <v>63</v>
      </c>
      <c r="Q1280" s="2" t="s">
        <v>63</v>
      </c>
      <c r="R1280" s="2" t="s">
        <v>62</v>
      </c>
      <c r="S1280" s="3"/>
      <c r="T1280" s="3"/>
      <c r="U1280" s="3"/>
      <c r="V1280" s="3">
        <v>1</v>
      </c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2" t="s">
        <v>52</v>
      </c>
      <c r="AW1280" s="2" t="s">
        <v>2863</v>
      </c>
      <c r="AX1280" s="2" t="s">
        <v>52</v>
      </c>
      <c r="AY1280" s="2" t="s">
        <v>52</v>
      </c>
    </row>
    <row r="1281" spans="1:51" ht="30" customHeight="1">
      <c r="A1281" s="8" t="s">
        <v>1272</v>
      </c>
      <c r="B1281" s="8" t="s">
        <v>1935</v>
      </c>
      <c r="C1281" s="8" t="s">
        <v>929</v>
      </c>
      <c r="D1281" s="9">
        <v>1</v>
      </c>
      <c r="E1281" s="12">
        <v>0</v>
      </c>
      <c r="F1281" s="13">
        <f>TRUNC(E1281*D1281,1)</f>
        <v>0</v>
      </c>
      <c r="G1281" s="12">
        <v>0</v>
      </c>
      <c r="H1281" s="13">
        <f>TRUNC(G1281*D1281,1)</f>
        <v>0</v>
      </c>
      <c r="I1281" s="12">
        <f>TRUNC(SUMIF(V1279:V1281, RIGHTB(O1281, 1), H1279:H1281)*U1281, 2)</f>
        <v>485.69</v>
      </c>
      <c r="J1281" s="13">
        <f>TRUNC(I1281*D1281,1)</f>
        <v>485.6</v>
      </c>
      <c r="K1281" s="12">
        <f t="shared" si="202"/>
        <v>485.6</v>
      </c>
      <c r="L1281" s="13">
        <f t="shared" si="202"/>
        <v>485.6</v>
      </c>
      <c r="M1281" s="8" t="s">
        <v>52</v>
      </c>
      <c r="N1281" s="2" t="s">
        <v>1486</v>
      </c>
      <c r="O1281" s="2" t="s">
        <v>930</v>
      </c>
      <c r="P1281" s="2" t="s">
        <v>63</v>
      </c>
      <c r="Q1281" s="2" t="s">
        <v>63</v>
      </c>
      <c r="R1281" s="2" t="s">
        <v>63</v>
      </c>
      <c r="S1281" s="3">
        <v>1</v>
      </c>
      <c r="T1281" s="3">
        <v>2</v>
      </c>
      <c r="U1281" s="3">
        <v>0.03</v>
      </c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2" t="s">
        <v>52</v>
      </c>
      <c r="AW1281" s="2" t="s">
        <v>2864</v>
      </c>
      <c r="AX1281" s="2" t="s">
        <v>52</v>
      </c>
      <c r="AY1281" s="2" t="s">
        <v>52</v>
      </c>
    </row>
    <row r="1282" spans="1:51" ht="30" customHeight="1">
      <c r="A1282" s="8" t="s">
        <v>995</v>
      </c>
      <c r="B1282" s="8" t="s">
        <v>52</v>
      </c>
      <c r="C1282" s="8" t="s">
        <v>52</v>
      </c>
      <c r="D1282" s="9"/>
      <c r="E1282" s="12"/>
      <c r="F1282" s="13">
        <f>TRUNC(SUMIF(N1279:N1281, N1278, F1279:F1281),0)</f>
        <v>0</v>
      </c>
      <c r="G1282" s="12"/>
      <c r="H1282" s="13">
        <f>TRUNC(SUMIF(N1279:N1281, N1278, H1279:H1281),0)</f>
        <v>16189</v>
      </c>
      <c r="I1282" s="12"/>
      <c r="J1282" s="13">
        <f>TRUNC(SUMIF(N1279:N1281, N1278, J1279:J1281),0)</f>
        <v>485</v>
      </c>
      <c r="K1282" s="12"/>
      <c r="L1282" s="13">
        <f>F1282+H1282+J1282</f>
        <v>16674</v>
      </c>
      <c r="M1282" s="8" t="s">
        <v>52</v>
      </c>
      <c r="N1282" s="2" t="s">
        <v>118</v>
      </c>
      <c r="O1282" s="2" t="s">
        <v>118</v>
      </c>
      <c r="P1282" s="2" t="s">
        <v>52</v>
      </c>
      <c r="Q1282" s="2" t="s">
        <v>52</v>
      </c>
      <c r="R1282" s="2" t="s">
        <v>52</v>
      </c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2" t="s">
        <v>52</v>
      </c>
      <c r="AW1282" s="2" t="s">
        <v>52</v>
      </c>
      <c r="AX1282" s="2" t="s">
        <v>52</v>
      </c>
      <c r="AY1282" s="2" t="s">
        <v>52</v>
      </c>
    </row>
    <row r="1283" spans="1:51" ht="30" customHeight="1">
      <c r="A1283" s="9"/>
      <c r="B1283" s="9"/>
      <c r="C1283" s="9"/>
      <c r="D1283" s="9"/>
      <c r="E1283" s="12"/>
      <c r="F1283" s="13"/>
      <c r="G1283" s="12"/>
      <c r="H1283" s="13"/>
      <c r="I1283" s="12"/>
      <c r="J1283" s="13"/>
      <c r="K1283" s="12"/>
      <c r="L1283" s="13"/>
      <c r="M1283" s="9"/>
    </row>
    <row r="1284" spans="1:51" ht="30" customHeight="1">
      <c r="A1284" s="32" t="s">
        <v>2865</v>
      </c>
      <c r="B1284" s="32"/>
      <c r="C1284" s="32"/>
      <c r="D1284" s="32"/>
      <c r="E1284" s="33"/>
      <c r="F1284" s="34"/>
      <c r="G1284" s="33"/>
      <c r="H1284" s="34"/>
      <c r="I1284" s="33"/>
      <c r="J1284" s="34"/>
      <c r="K1284" s="33"/>
      <c r="L1284" s="34"/>
      <c r="M1284" s="32"/>
      <c r="N1284" s="1" t="s">
        <v>1493</v>
      </c>
    </row>
    <row r="1285" spans="1:51" ht="30" customHeight="1">
      <c r="A1285" s="8" t="s">
        <v>2860</v>
      </c>
      <c r="B1285" s="8" t="s">
        <v>1096</v>
      </c>
      <c r="C1285" s="8" t="s">
        <v>1097</v>
      </c>
      <c r="D1285" s="9">
        <v>0.06</v>
      </c>
      <c r="E1285" s="12">
        <f>단가대비표!O293</f>
        <v>0</v>
      </c>
      <c r="F1285" s="13">
        <f>TRUNC(E1285*D1285,1)</f>
        <v>0</v>
      </c>
      <c r="G1285" s="12">
        <f>단가대비표!P293</f>
        <v>148971</v>
      </c>
      <c r="H1285" s="13">
        <f>TRUNC(G1285*D1285,1)</f>
        <v>8938.2000000000007</v>
      </c>
      <c r="I1285" s="12">
        <f>단가대비표!V293</f>
        <v>0</v>
      </c>
      <c r="J1285" s="13">
        <f>TRUNC(I1285*D1285,1)</f>
        <v>0</v>
      </c>
      <c r="K1285" s="12">
        <f t="shared" ref="K1285:L1287" si="203">TRUNC(E1285+G1285+I1285,1)</f>
        <v>148971</v>
      </c>
      <c r="L1285" s="13">
        <f t="shared" si="203"/>
        <v>8938.2000000000007</v>
      </c>
      <c r="M1285" s="8" t="s">
        <v>52</v>
      </c>
      <c r="N1285" s="2" t="s">
        <v>1493</v>
      </c>
      <c r="O1285" s="2" t="s">
        <v>2861</v>
      </c>
      <c r="P1285" s="2" t="s">
        <v>63</v>
      </c>
      <c r="Q1285" s="2" t="s">
        <v>63</v>
      </c>
      <c r="R1285" s="2" t="s">
        <v>62</v>
      </c>
      <c r="S1285" s="3"/>
      <c r="T1285" s="3"/>
      <c r="U1285" s="3"/>
      <c r="V1285" s="3">
        <v>1</v>
      </c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2" t="s">
        <v>52</v>
      </c>
      <c r="AW1285" s="2" t="s">
        <v>2867</v>
      </c>
      <c r="AX1285" s="2" t="s">
        <v>52</v>
      </c>
      <c r="AY1285" s="2" t="s">
        <v>52</v>
      </c>
    </row>
    <row r="1286" spans="1:51" ht="30" customHeight="1">
      <c r="A1286" s="8" t="s">
        <v>1100</v>
      </c>
      <c r="B1286" s="8" t="s">
        <v>1096</v>
      </c>
      <c r="C1286" s="8" t="s">
        <v>1097</v>
      </c>
      <c r="D1286" s="9">
        <v>0.03</v>
      </c>
      <c r="E1286" s="12">
        <f>단가대비표!O278</f>
        <v>0</v>
      </c>
      <c r="F1286" s="13">
        <f>TRUNC(E1286*D1286,1)</f>
        <v>0</v>
      </c>
      <c r="G1286" s="12">
        <f>단가대비표!P278</f>
        <v>125427</v>
      </c>
      <c r="H1286" s="13">
        <f>TRUNC(G1286*D1286,1)</f>
        <v>3762.8</v>
      </c>
      <c r="I1286" s="12">
        <f>단가대비표!V278</f>
        <v>0</v>
      </c>
      <c r="J1286" s="13">
        <f>TRUNC(I1286*D1286,1)</f>
        <v>0</v>
      </c>
      <c r="K1286" s="12">
        <f t="shared" si="203"/>
        <v>125427</v>
      </c>
      <c r="L1286" s="13">
        <f t="shared" si="203"/>
        <v>3762.8</v>
      </c>
      <c r="M1286" s="8" t="s">
        <v>52</v>
      </c>
      <c r="N1286" s="2" t="s">
        <v>1493</v>
      </c>
      <c r="O1286" s="2" t="s">
        <v>1101</v>
      </c>
      <c r="P1286" s="2" t="s">
        <v>63</v>
      </c>
      <c r="Q1286" s="2" t="s">
        <v>63</v>
      </c>
      <c r="R1286" s="2" t="s">
        <v>62</v>
      </c>
      <c r="S1286" s="3"/>
      <c r="T1286" s="3"/>
      <c r="U1286" s="3"/>
      <c r="V1286" s="3">
        <v>1</v>
      </c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2" t="s">
        <v>52</v>
      </c>
      <c r="AW1286" s="2" t="s">
        <v>2868</v>
      </c>
      <c r="AX1286" s="2" t="s">
        <v>52</v>
      </c>
      <c r="AY1286" s="2" t="s">
        <v>52</v>
      </c>
    </row>
    <row r="1287" spans="1:51" ht="30" customHeight="1">
      <c r="A1287" s="8" t="s">
        <v>1272</v>
      </c>
      <c r="B1287" s="8" t="s">
        <v>1935</v>
      </c>
      <c r="C1287" s="8" t="s">
        <v>929</v>
      </c>
      <c r="D1287" s="9">
        <v>1</v>
      </c>
      <c r="E1287" s="12">
        <v>0</v>
      </c>
      <c r="F1287" s="13">
        <f>TRUNC(E1287*D1287,1)</f>
        <v>0</v>
      </c>
      <c r="G1287" s="12">
        <v>0</v>
      </c>
      <c r="H1287" s="13">
        <f>TRUNC(G1287*D1287,1)</f>
        <v>0</v>
      </c>
      <c r="I1287" s="12">
        <f>TRUNC(SUMIF(V1285:V1287, RIGHTB(O1287, 1), H1285:H1287)*U1287, 2)</f>
        <v>381.03</v>
      </c>
      <c r="J1287" s="13">
        <f>TRUNC(I1287*D1287,1)</f>
        <v>381</v>
      </c>
      <c r="K1287" s="12">
        <f t="shared" si="203"/>
        <v>381</v>
      </c>
      <c r="L1287" s="13">
        <f t="shared" si="203"/>
        <v>381</v>
      </c>
      <c r="M1287" s="8" t="s">
        <v>52</v>
      </c>
      <c r="N1287" s="2" t="s">
        <v>1493</v>
      </c>
      <c r="O1287" s="2" t="s">
        <v>930</v>
      </c>
      <c r="P1287" s="2" t="s">
        <v>63</v>
      </c>
      <c r="Q1287" s="2" t="s">
        <v>63</v>
      </c>
      <c r="R1287" s="2" t="s">
        <v>63</v>
      </c>
      <c r="S1287" s="3">
        <v>1</v>
      </c>
      <c r="T1287" s="3">
        <v>2</v>
      </c>
      <c r="U1287" s="3">
        <v>0.03</v>
      </c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2" t="s">
        <v>52</v>
      </c>
      <c r="AW1287" s="2" t="s">
        <v>2869</v>
      </c>
      <c r="AX1287" s="2" t="s">
        <v>52</v>
      </c>
      <c r="AY1287" s="2" t="s">
        <v>52</v>
      </c>
    </row>
    <row r="1288" spans="1:51" ht="30" customHeight="1">
      <c r="A1288" s="8" t="s">
        <v>995</v>
      </c>
      <c r="B1288" s="8" t="s">
        <v>52</v>
      </c>
      <c r="C1288" s="8" t="s">
        <v>52</v>
      </c>
      <c r="D1288" s="9"/>
      <c r="E1288" s="12"/>
      <c r="F1288" s="13">
        <f>TRUNC(SUMIF(N1285:N1287, N1284, F1285:F1287),0)</f>
        <v>0</v>
      </c>
      <c r="G1288" s="12"/>
      <c r="H1288" s="13">
        <f>TRUNC(SUMIF(N1285:N1287, N1284, H1285:H1287),0)</f>
        <v>12701</v>
      </c>
      <c r="I1288" s="12"/>
      <c r="J1288" s="13">
        <f>TRUNC(SUMIF(N1285:N1287, N1284, J1285:J1287),0)</f>
        <v>381</v>
      </c>
      <c r="K1288" s="12"/>
      <c r="L1288" s="13">
        <f>F1288+H1288+J1288</f>
        <v>13082</v>
      </c>
      <c r="M1288" s="8" t="s">
        <v>52</v>
      </c>
      <c r="N1288" s="2" t="s">
        <v>118</v>
      </c>
      <c r="O1288" s="2" t="s">
        <v>118</v>
      </c>
      <c r="P1288" s="2" t="s">
        <v>52</v>
      </c>
      <c r="Q1288" s="2" t="s">
        <v>52</v>
      </c>
      <c r="R1288" s="2" t="s">
        <v>52</v>
      </c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2" t="s">
        <v>52</v>
      </c>
      <c r="AW1288" s="2" t="s">
        <v>52</v>
      </c>
      <c r="AX1288" s="2" t="s">
        <v>52</v>
      </c>
      <c r="AY1288" s="2" t="s">
        <v>52</v>
      </c>
    </row>
    <row r="1289" spans="1:51" ht="30" customHeight="1">
      <c r="A1289" s="9"/>
      <c r="B1289" s="9"/>
      <c r="C1289" s="9"/>
      <c r="D1289" s="9"/>
      <c r="E1289" s="12"/>
      <c r="F1289" s="13"/>
      <c r="G1289" s="12"/>
      <c r="H1289" s="13"/>
      <c r="I1289" s="12"/>
      <c r="J1289" s="13"/>
      <c r="K1289" s="12"/>
      <c r="L1289" s="13"/>
      <c r="M1289" s="9"/>
    </row>
    <row r="1290" spans="1:51" ht="30" customHeight="1">
      <c r="A1290" s="32" t="s">
        <v>2870</v>
      </c>
      <c r="B1290" s="32"/>
      <c r="C1290" s="32"/>
      <c r="D1290" s="32"/>
      <c r="E1290" s="33"/>
      <c r="F1290" s="34"/>
      <c r="G1290" s="33"/>
      <c r="H1290" s="34"/>
      <c r="I1290" s="33"/>
      <c r="J1290" s="34"/>
      <c r="K1290" s="33"/>
      <c r="L1290" s="34"/>
      <c r="M1290" s="32"/>
      <c r="N1290" s="1" t="s">
        <v>1499</v>
      </c>
    </row>
    <row r="1291" spans="1:51" ht="30" customHeight="1">
      <c r="A1291" s="8" t="s">
        <v>1100</v>
      </c>
      <c r="B1291" s="8" t="s">
        <v>1096</v>
      </c>
      <c r="C1291" s="8" t="s">
        <v>1097</v>
      </c>
      <c r="D1291" s="9">
        <v>8.3999999999999995E-3</v>
      </c>
      <c r="E1291" s="12">
        <f>단가대비표!O278</f>
        <v>0</v>
      </c>
      <c r="F1291" s="13">
        <f>TRUNC(E1291*D1291,1)</f>
        <v>0</v>
      </c>
      <c r="G1291" s="12">
        <f>단가대비표!P278</f>
        <v>125427</v>
      </c>
      <c r="H1291" s="13">
        <f>TRUNC(G1291*D1291,1)</f>
        <v>1053.5</v>
      </c>
      <c r="I1291" s="12">
        <f>단가대비표!V278</f>
        <v>0</v>
      </c>
      <c r="J1291" s="13">
        <f>TRUNC(I1291*D1291,1)</f>
        <v>0</v>
      </c>
      <c r="K1291" s="12">
        <f t="shared" ref="K1291:L1293" si="204">TRUNC(E1291+G1291+I1291,1)</f>
        <v>125427</v>
      </c>
      <c r="L1291" s="13">
        <f t="shared" si="204"/>
        <v>1053.5</v>
      </c>
      <c r="M1291" s="8" t="s">
        <v>52</v>
      </c>
      <c r="N1291" s="2" t="s">
        <v>1499</v>
      </c>
      <c r="O1291" s="2" t="s">
        <v>1101</v>
      </c>
      <c r="P1291" s="2" t="s">
        <v>63</v>
      </c>
      <c r="Q1291" s="2" t="s">
        <v>63</v>
      </c>
      <c r="R1291" s="2" t="s">
        <v>62</v>
      </c>
      <c r="S1291" s="3"/>
      <c r="T1291" s="3"/>
      <c r="U1291" s="3"/>
      <c r="V1291" s="3">
        <v>1</v>
      </c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2" t="s">
        <v>52</v>
      </c>
      <c r="AW1291" s="2" t="s">
        <v>2872</v>
      </c>
      <c r="AX1291" s="2" t="s">
        <v>52</v>
      </c>
      <c r="AY1291" s="2" t="s">
        <v>52</v>
      </c>
    </row>
    <row r="1292" spans="1:51" ht="30" customHeight="1">
      <c r="A1292" s="8" t="s">
        <v>1272</v>
      </c>
      <c r="B1292" s="8" t="s">
        <v>2873</v>
      </c>
      <c r="C1292" s="8" t="s">
        <v>929</v>
      </c>
      <c r="D1292" s="9">
        <v>1</v>
      </c>
      <c r="E1292" s="12">
        <f>TRUNC(SUMIF(V1291:V1293, RIGHTB(O1292, 1), H1291:H1293)*U1292, 2)</f>
        <v>52.67</v>
      </c>
      <c r="F1292" s="13">
        <f>TRUNC(E1292*D1292,1)</f>
        <v>52.6</v>
      </c>
      <c r="G1292" s="12">
        <v>0</v>
      </c>
      <c r="H1292" s="13">
        <f>TRUNC(G1292*D1292,1)</f>
        <v>0</v>
      </c>
      <c r="I1292" s="12">
        <v>0</v>
      </c>
      <c r="J1292" s="13">
        <f>TRUNC(I1292*D1292,1)</f>
        <v>0</v>
      </c>
      <c r="K1292" s="12">
        <f t="shared" si="204"/>
        <v>52.6</v>
      </c>
      <c r="L1292" s="13">
        <f t="shared" si="204"/>
        <v>52.6</v>
      </c>
      <c r="M1292" s="8" t="s">
        <v>52</v>
      </c>
      <c r="N1292" s="2" t="s">
        <v>1499</v>
      </c>
      <c r="O1292" s="2" t="s">
        <v>930</v>
      </c>
      <c r="P1292" s="2" t="s">
        <v>63</v>
      </c>
      <c r="Q1292" s="2" t="s">
        <v>63</v>
      </c>
      <c r="R1292" s="2" t="s">
        <v>63</v>
      </c>
      <c r="S1292" s="3">
        <v>1</v>
      </c>
      <c r="T1292" s="3">
        <v>0</v>
      </c>
      <c r="U1292" s="3">
        <v>0.05</v>
      </c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2" t="s">
        <v>52</v>
      </c>
      <c r="AW1292" s="2" t="s">
        <v>2874</v>
      </c>
      <c r="AX1292" s="2" t="s">
        <v>52</v>
      </c>
      <c r="AY1292" s="2" t="s">
        <v>52</v>
      </c>
    </row>
    <row r="1293" spans="1:51" ht="30" customHeight="1">
      <c r="A1293" s="8" t="s">
        <v>2875</v>
      </c>
      <c r="B1293" s="8" t="s">
        <v>2876</v>
      </c>
      <c r="C1293" s="8" t="s">
        <v>1164</v>
      </c>
      <c r="D1293" s="9">
        <v>3.3300000000000003E-2</v>
      </c>
      <c r="E1293" s="12">
        <f>일위대가목록!E212</f>
        <v>9884</v>
      </c>
      <c r="F1293" s="13">
        <f>TRUNC(E1293*D1293,1)</f>
        <v>329.1</v>
      </c>
      <c r="G1293" s="12">
        <f>일위대가목록!F212</f>
        <v>25683</v>
      </c>
      <c r="H1293" s="13">
        <f>TRUNC(G1293*D1293,1)</f>
        <v>855.2</v>
      </c>
      <c r="I1293" s="12">
        <f>일위대가목록!G212</f>
        <v>1763</v>
      </c>
      <c r="J1293" s="13">
        <f>TRUNC(I1293*D1293,1)</f>
        <v>58.7</v>
      </c>
      <c r="K1293" s="12">
        <f t="shared" si="204"/>
        <v>37330</v>
      </c>
      <c r="L1293" s="13">
        <f t="shared" si="204"/>
        <v>1243</v>
      </c>
      <c r="M1293" s="8" t="s">
        <v>52</v>
      </c>
      <c r="N1293" s="2" t="s">
        <v>1499</v>
      </c>
      <c r="O1293" s="2" t="s">
        <v>2877</v>
      </c>
      <c r="P1293" s="2" t="s">
        <v>62</v>
      </c>
      <c r="Q1293" s="2" t="s">
        <v>63</v>
      </c>
      <c r="R1293" s="2" t="s">
        <v>63</v>
      </c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2" t="s">
        <v>52</v>
      </c>
      <c r="AW1293" s="2" t="s">
        <v>2878</v>
      </c>
      <c r="AX1293" s="2" t="s">
        <v>52</v>
      </c>
      <c r="AY1293" s="2" t="s">
        <v>52</v>
      </c>
    </row>
    <row r="1294" spans="1:51" ht="30" customHeight="1">
      <c r="A1294" s="8" t="s">
        <v>995</v>
      </c>
      <c r="B1294" s="8" t="s">
        <v>52</v>
      </c>
      <c r="C1294" s="8" t="s">
        <v>52</v>
      </c>
      <c r="D1294" s="9"/>
      <c r="E1294" s="12"/>
      <c r="F1294" s="13">
        <f>TRUNC(SUMIF(N1291:N1293, N1290, F1291:F1293),0)</f>
        <v>381</v>
      </c>
      <c r="G1294" s="12"/>
      <c r="H1294" s="13">
        <f>TRUNC(SUMIF(N1291:N1293, N1290, H1291:H1293),0)</f>
        <v>1908</v>
      </c>
      <c r="I1294" s="12"/>
      <c r="J1294" s="13">
        <f>TRUNC(SUMIF(N1291:N1293, N1290, J1291:J1293),0)</f>
        <v>58</v>
      </c>
      <c r="K1294" s="12"/>
      <c r="L1294" s="13">
        <f>F1294+H1294+J1294</f>
        <v>2347</v>
      </c>
      <c r="M1294" s="8" t="s">
        <v>52</v>
      </c>
      <c r="N1294" s="2" t="s">
        <v>118</v>
      </c>
      <c r="O1294" s="2" t="s">
        <v>118</v>
      </c>
      <c r="P1294" s="2" t="s">
        <v>52</v>
      </c>
      <c r="Q1294" s="2" t="s">
        <v>52</v>
      </c>
      <c r="R1294" s="2" t="s">
        <v>52</v>
      </c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2" t="s">
        <v>52</v>
      </c>
      <c r="AW1294" s="2" t="s">
        <v>52</v>
      </c>
      <c r="AX1294" s="2" t="s">
        <v>52</v>
      </c>
      <c r="AY1294" s="2" t="s">
        <v>52</v>
      </c>
    </row>
    <row r="1295" spans="1:51" ht="30" customHeight="1">
      <c r="A1295" s="9"/>
      <c r="B1295" s="9"/>
      <c r="C1295" s="9"/>
      <c r="D1295" s="9"/>
      <c r="E1295" s="12"/>
      <c r="F1295" s="13"/>
      <c r="G1295" s="12"/>
      <c r="H1295" s="13"/>
      <c r="I1295" s="12"/>
      <c r="J1295" s="13"/>
      <c r="K1295" s="12"/>
      <c r="L1295" s="13"/>
      <c r="M1295" s="9"/>
    </row>
    <row r="1296" spans="1:51" ht="30" customHeight="1">
      <c r="A1296" s="32" t="s">
        <v>2879</v>
      </c>
      <c r="B1296" s="32"/>
      <c r="C1296" s="32"/>
      <c r="D1296" s="32"/>
      <c r="E1296" s="33"/>
      <c r="F1296" s="34"/>
      <c r="G1296" s="33"/>
      <c r="H1296" s="34"/>
      <c r="I1296" s="33"/>
      <c r="J1296" s="34"/>
      <c r="K1296" s="33"/>
      <c r="L1296" s="34"/>
      <c r="M1296" s="32"/>
      <c r="N1296" s="1" t="s">
        <v>1503</v>
      </c>
    </row>
    <row r="1297" spans="1:51" ht="30" customHeight="1">
      <c r="A1297" s="8" t="s">
        <v>1546</v>
      </c>
      <c r="B1297" s="8" t="s">
        <v>2881</v>
      </c>
      <c r="C1297" s="8" t="s">
        <v>1156</v>
      </c>
      <c r="D1297" s="9">
        <v>0.13500000000000001</v>
      </c>
      <c r="E1297" s="12">
        <f>단가대비표!O259</f>
        <v>4338</v>
      </c>
      <c r="F1297" s="13">
        <f>TRUNC(E1297*D1297,1)</f>
        <v>585.6</v>
      </c>
      <c r="G1297" s="12">
        <f>단가대비표!P259</f>
        <v>0</v>
      </c>
      <c r="H1297" s="13">
        <f>TRUNC(G1297*D1297,1)</f>
        <v>0</v>
      </c>
      <c r="I1297" s="12">
        <f>단가대비표!V259</f>
        <v>0</v>
      </c>
      <c r="J1297" s="13">
        <f>TRUNC(I1297*D1297,1)</f>
        <v>0</v>
      </c>
      <c r="K1297" s="12">
        <f>TRUNC(E1297+G1297+I1297,1)</f>
        <v>4338</v>
      </c>
      <c r="L1297" s="13">
        <f>TRUNC(F1297+H1297+J1297,1)</f>
        <v>585.6</v>
      </c>
      <c r="M1297" s="8" t="s">
        <v>52</v>
      </c>
      <c r="N1297" s="2" t="s">
        <v>1503</v>
      </c>
      <c r="O1297" s="2" t="s">
        <v>2882</v>
      </c>
      <c r="P1297" s="2" t="s">
        <v>63</v>
      </c>
      <c r="Q1297" s="2" t="s">
        <v>63</v>
      </c>
      <c r="R1297" s="2" t="s">
        <v>62</v>
      </c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2" t="s">
        <v>52</v>
      </c>
      <c r="AW1297" s="2" t="s">
        <v>2883</v>
      </c>
      <c r="AX1297" s="2" t="s">
        <v>52</v>
      </c>
      <c r="AY1297" s="2" t="s">
        <v>52</v>
      </c>
    </row>
    <row r="1298" spans="1:51" ht="30" customHeight="1">
      <c r="A1298" s="8" t="s">
        <v>1550</v>
      </c>
      <c r="B1298" s="8" t="s">
        <v>647</v>
      </c>
      <c r="C1298" s="8" t="s">
        <v>255</v>
      </c>
      <c r="D1298" s="9">
        <v>1</v>
      </c>
      <c r="E1298" s="12">
        <f>일위대가목록!E213</f>
        <v>0</v>
      </c>
      <c r="F1298" s="13">
        <f>TRUNC(E1298*D1298,1)</f>
        <v>0</v>
      </c>
      <c r="G1298" s="12">
        <f>일위대가목록!F213</f>
        <v>4197</v>
      </c>
      <c r="H1298" s="13">
        <f>TRUNC(G1298*D1298,1)</f>
        <v>4197</v>
      </c>
      <c r="I1298" s="12">
        <f>일위대가목록!G213</f>
        <v>0</v>
      </c>
      <c r="J1298" s="13">
        <f>TRUNC(I1298*D1298,1)</f>
        <v>0</v>
      </c>
      <c r="K1298" s="12">
        <f>TRUNC(E1298+G1298+I1298,1)</f>
        <v>4197</v>
      </c>
      <c r="L1298" s="13">
        <f>TRUNC(F1298+H1298+J1298,1)</f>
        <v>4197</v>
      </c>
      <c r="M1298" s="8" t="s">
        <v>52</v>
      </c>
      <c r="N1298" s="2" t="s">
        <v>1503</v>
      </c>
      <c r="O1298" s="2" t="s">
        <v>1551</v>
      </c>
      <c r="P1298" s="2" t="s">
        <v>62</v>
      </c>
      <c r="Q1298" s="2" t="s">
        <v>63</v>
      </c>
      <c r="R1298" s="2" t="s">
        <v>63</v>
      </c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2" t="s">
        <v>52</v>
      </c>
      <c r="AW1298" s="2" t="s">
        <v>2884</v>
      </c>
      <c r="AX1298" s="2" t="s">
        <v>52</v>
      </c>
      <c r="AY1298" s="2" t="s">
        <v>52</v>
      </c>
    </row>
    <row r="1299" spans="1:51" ht="30" customHeight="1">
      <c r="A1299" s="8" t="s">
        <v>995</v>
      </c>
      <c r="B1299" s="8" t="s">
        <v>52</v>
      </c>
      <c r="C1299" s="8" t="s">
        <v>52</v>
      </c>
      <c r="D1299" s="9"/>
      <c r="E1299" s="12"/>
      <c r="F1299" s="13">
        <f>TRUNC(SUMIF(N1297:N1298, N1296, F1297:F1298),0)</f>
        <v>585</v>
      </c>
      <c r="G1299" s="12"/>
      <c r="H1299" s="13">
        <f>TRUNC(SUMIF(N1297:N1298, N1296, H1297:H1298),0)</f>
        <v>4197</v>
      </c>
      <c r="I1299" s="12"/>
      <c r="J1299" s="13">
        <f>TRUNC(SUMIF(N1297:N1298, N1296, J1297:J1298),0)</f>
        <v>0</v>
      </c>
      <c r="K1299" s="12"/>
      <c r="L1299" s="13">
        <f>F1299+H1299+J1299</f>
        <v>4782</v>
      </c>
      <c r="M1299" s="8" t="s">
        <v>52</v>
      </c>
      <c r="N1299" s="2" t="s">
        <v>118</v>
      </c>
      <c r="O1299" s="2" t="s">
        <v>118</v>
      </c>
      <c r="P1299" s="2" t="s">
        <v>52</v>
      </c>
      <c r="Q1299" s="2" t="s">
        <v>52</v>
      </c>
      <c r="R1299" s="2" t="s">
        <v>52</v>
      </c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2" t="s">
        <v>52</v>
      </c>
      <c r="AW1299" s="2" t="s">
        <v>52</v>
      </c>
      <c r="AX1299" s="2" t="s">
        <v>52</v>
      </c>
      <c r="AY1299" s="2" t="s">
        <v>52</v>
      </c>
    </row>
    <row r="1300" spans="1:51" ht="30" customHeight="1">
      <c r="A1300" s="9"/>
      <c r="B1300" s="9"/>
      <c r="C1300" s="9"/>
      <c r="D1300" s="9"/>
      <c r="E1300" s="12"/>
      <c r="F1300" s="13"/>
      <c r="G1300" s="12"/>
      <c r="H1300" s="13"/>
      <c r="I1300" s="12"/>
      <c r="J1300" s="13"/>
      <c r="K1300" s="12"/>
      <c r="L1300" s="13"/>
      <c r="M1300" s="9"/>
    </row>
    <row r="1301" spans="1:51" ht="30" customHeight="1">
      <c r="A1301" s="32" t="s">
        <v>2885</v>
      </c>
      <c r="B1301" s="32"/>
      <c r="C1301" s="32"/>
      <c r="D1301" s="32"/>
      <c r="E1301" s="33"/>
      <c r="F1301" s="34"/>
      <c r="G1301" s="33"/>
      <c r="H1301" s="34"/>
      <c r="I1301" s="33"/>
      <c r="J1301" s="34"/>
      <c r="K1301" s="33"/>
      <c r="L1301" s="34"/>
      <c r="M1301" s="32"/>
      <c r="N1301" s="1" t="s">
        <v>2877</v>
      </c>
    </row>
    <row r="1302" spans="1:51" ht="30" customHeight="1">
      <c r="A1302" s="8" t="s">
        <v>2875</v>
      </c>
      <c r="B1302" s="8" t="s">
        <v>2876</v>
      </c>
      <c r="C1302" s="8" t="s">
        <v>82</v>
      </c>
      <c r="D1302" s="9">
        <v>0.63539999999999996</v>
      </c>
      <c r="E1302" s="12">
        <f>단가대비표!O16</f>
        <v>0</v>
      </c>
      <c r="F1302" s="13">
        <f>TRUNC(E1302*D1302,1)</f>
        <v>0</v>
      </c>
      <c r="G1302" s="12">
        <f>단가대비표!P16</f>
        <v>0</v>
      </c>
      <c r="H1302" s="13">
        <f>TRUNC(G1302*D1302,1)</f>
        <v>0</v>
      </c>
      <c r="I1302" s="12">
        <f>단가대비표!V16</f>
        <v>2775</v>
      </c>
      <c r="J1302" s="13">
        <f>TRUNC(I1302*D1302,1)</f>
        <v>1763.2</v>
      </c>
      <c r="K1302" s="12">
        <f t="shared" ref="K1302:L1305" si="205">TRUNC(E1302+G1302+I1302,1)</f>
        <v>2775</v>
      </c>
      <c r="L1302" s="13">
        <f t="shared" si="205"/>
        <v>1763.2</v>
      </c>
      <c r="M1302" s="8" t="s">
        <v>2520</v>
      </c>
      <c r="N1302" s="2" t="s">
        <v>2877</v>
      </c>
      <c r="O1302" s="2" t="s">
        <v>2887</v>
      </c>
      <c r="P1302" s="2" t="s">
        <v>63</v>
      </c>
      <c r="Q1302" s="2" t="s">
        <v>63</v>
      </c>
      <c r="R1302" s="2" t="s">
        <v>62</v>
      </c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2" t="s">
        <v>52</v>
      </c>
      <c r="AW1302" s="2" t="s">
        <v>2888</v>
      </c>
      <c r="AX1302" s="2" t="s">
        <v>52</v>
      </c>
      <c r="AY1302" s="2" t="s">
        <v>52</v>
      </c>
    </row>
    <row r="1303" spans="1:51" ht="30" customHeight="1">
      <c r="A1303" s="8" t="s">
        <v>2601</v>
      </c>
      <c r="B1303" s="8" t="s">
        <v>2602</v>
      </c>
      <c r="C1303" s="8" t="s">
        <v>1156</v>
      </c>
      <c r="D1303" s="9">
        <v>5.6</v>
      </c>
      <c r="E1303" s="12">
        <f>단가대비표!O44</f>
        <v>1470.9</v>
      </c>
      <c r="F1303" s="13">
        <f>TRUNC(E1303*D1303,1)</f>
        <v>8237</v>
      </c>
      <c r="G1303" s="12">
        <f>단가대비표!P44</f>
        <v>0</v>
      </c>
      <c r="H1303" s="13">
        <f>TRUNC(G1303*D1303,1)</f>
        <v>0</v>
      </c>
      <c r="I1303" s="12">
        <f>단가대비표!V44</f>
        <v>0</v>
      </c>
      <c r="J1303" s="13">
        <f>TRUNC(I1303*D1303,1)</f>
        <v>0</v>
      </c>
      <c r="K1303" s="12">
        <f t="shared" si="205"/>
        <v>1470.9</v>
      </c>
      <c r="L1303" s="13">
        <f t="shared" si="205"/>
        <v>8237</v>
      </c>
      <c r="M1303" s="8" t="s">
        <v>52</v>
      </c>
      <c r="N1303" s="2" t="s">
        <v>2877</v>
      </c>
      <c r="O1303" s="2" t="s">
        <v>2603</v>
      </c>
      <c r="P1303" s="2" t="s">
        <v>63</v>
      </c>
      <c r="Q1303" s="2" t="s">
        <v>63</v>
      </c>
      <c r="R1303" s="2" t="s">
        <v>62</v>
      </c>
      <c r="S1303" s="3"/>
      <c r="T1303" s="3"/>
      <c r="U1303" s="3"/>
      <c r="V1303" s="3">
        <v>1</v>
      </c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2" t="s">
        <v>52</v>
      </c>
      <c r="AW1303" s="2" t="s">
        <v>2889</v>
      </c>
      <c r="AX1303" s="2" t="s">
        <v>52</v>
      </c>
      <c r="AY1303" s="2" t="s">
        <v>52</v>
      </c>
    </row>
    <row r="1304" spans="1:51" ht="30" customHeight="1">
      <c r="A1304" s="8" t="s">
        <v>1115</v>
      </c>
      <c r="B1304" s="8" t="s">
        <v>2605</v>
      </c>
      <c r="C1304" s="8" t="s">
        <v>929</v>
      </c>
      <c r="D1304" s="9">
        <v>1</v>
      </c>
      <c r="E1304" s="12">
        <f>TRUNC(SUMIF(V1302:V1305, RIGHTB(O1304, 1), F1302:F1305)*U1304, 2)</f>
        <v>1647.4</v>
      </c>
      <c r="F1304" s="13">
        <f>TRUNC(E1304*D1304,1)</f>
        <v>1647.4</v>
      </c>
      <c r="G1304" s="12">
        <v>0</v>
      </c>
      <c r="H1304" s="13">
        <f>TRUNC(G1304*D1304,1)</f>
        <v>0</v>
      </c>
      <c r="I1304" s="12">
        <v>0</v>
      </c>
      <c r="J1304" s="13">
        <f>TRUNC(I1304*D1304,1)</f>
        <v>0</v>
      </c>
      <c r="K1304" s="12">
        <f t="shared" si="205"/>
        <v>1647.4</v>
      </c>
      <c r="L1304" s="13">
        <f t="shared" si="205"/>
        <v>1647.4</v>
      </c>
      <c r="M1304" s="8" t="s">
        <v>52</v>
      </c>
      <c r="N1304" s="2" t="s">
        <v>2877</v>
      </c>
      <c r="O1304" s="2" t="s">
        <v>930</v>
      </c>
      <c r="P1304" s="2" t="s">
        <v>63</v>
      </c>
      <c r="Q1304" s="2" t="s">
        <v>63</v>
      </c>
      <c r="R1304" s="2" t="s">
        <v>63</v>
      </c>
      <c r="S1304" s="3">
        <v>0</v>
      </c>
      <c r="T1304" s="3">
        <v>0</v>
      </c>
      <c r="U1304" s="3">
        <v>0.2</v>
      </c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2" t="s">
        <v>52</v>
      </c>
      <c r="AW1304" s="2" t="s">
        <v>2890</v>
      </c>
      <c r="AX1304" s="2" t="s">
        <v>52</v>
      </c>
      <c r="AY1304" s="2" t="s">
        <v>52</v>
      </c>
    </row>
    <row r="1305" spans="1:51" ht="30" customHeight="1">
      <c r="A1305" s="8" t="s">
        <v>2607</v>
      </c>
      <c r="B1305" s="8" t="s">
        <v>1096</v>
      </c>
      <c r="C1305" s="8" t="s">
        <v>1097</v>
      </c>
      <c r="D1305" s="9">
        <v>1</v>
      </c>
      <c r="E1305" s="12">
        <f>TRUNC(단가대비표!O303*1/8*16/12*25/20, 1)</f>
        <v>0</v>
      </c>
      <c r="F1305" s="13">
        <f>TRUNC(E1305*D1305,1)</f>
        <v>0</v>
      </c>
      <c r="G1305" s="12">
        <f>TRUNC(단가대비표!P303*1/8*16/12*25/20, 1)</f>
        <v>25683.7</v>
      </c>
      <c r="H1305" s="13">
        <f>TRUNC(G1305*D1305,1)</f>
        <v>25683.7</v>
      </c>
      <c r="I1305" s="12">
        <f>TRUNC(단가대비표!V303*1/8*16/12*25/20, 1)</f>
        <v>0</v>
      </c>
      <c r="J1305" s="13">
        <f>TRUNC(I1305*D1305,1)</f>
        <v>0</v>
      </c>
      <c r="K1305" s="12">
        <f t="shared" si="205"/>
        <v>25683.7</v>
      </c>
      <c r="L1305" s="13">
        <f t="shared" si="205"/>
        <v>25683.7</v>
      </c>
      <c r="M1305" s="8" t="s">
        <v>52</v>
      </c>
      <c r="N1305" s="2" t="s">
        <v>2877</v>
      </c>
      <c r="O1305" s="2" t="s">
        <v>2608</v>
      </c>
      <c r="P1305" s="2" t="s">
        <v>63</v>
      </c>
      <c r="Q1305" s="2" t="s">
        <v>63</v>
      </c>
      <c r="R1305" s="2" t="s">
        <v>62</v>
      </c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2" t="s">
        <v>52</v>
      </c>
      <c r="AW1305" s="2" t="s">
        <v>2891</v>
      </c>
      <c r="AX1305" s="2" t="s">
        <v>62</v>
      </c>
      <c r="AY1305" s="2" t="s">
        <v>52</v>
      </c>
    </row>
    <row r="1306" spans="1:51" ht="30" customHeight="1">
      <c r="A1306" s="8" t="s">
        <v>995</v>
      </c>
      <c r="B1306" s="8" t="s">
        <v>52</v>
      </c>
      <c r="C1306" s="8" t="s">
        <v>52</v>
      </c>
      <c r="D1306" s="9"/>
      <c r="E1306" s="12"/>
      <c r="F1306" s="13">
        <f>TRUNC(SUMIF(N1302:N1305, N1301, F1302:F1305),0)</f>
        <v>9884</v>
      </c>
      <c r="G1306" s="12"/>
      <c r="H1306" s="13">
        <f>TRUNC(SUMIF(N1302:N1305, N1301, H1302:H1305),0)</f>
        <v>25683</v>
      </c>
      <c r="I1306" s="12"/>
      <c r="J1306" s="13">
        <f>TRUNC(SUMIF(N1302:N1305, N1301, J1302:J1305),0)</f>
        <v>1763</v>
      </c>
      <c r="K1306" s="12"/>
      <c r="L1306" s="13">
        <f>F1306+H1306+J1306</f>
        <v>37330</v>
      </c>
      <c r="M1306" s="8" t="s">
        <v>52</v>
      </c>
      <c r="N1306" s="2" t="s">
        <v>118</v>
      </c>
      <c r="O1306" s="2" t="s">
        <v>118</v>
      </c>
      <c r="P1306" s="2" t="s">
        <v>52</v>
      </c>
      <c r="Q1306" s="2" t="s">
        <v>52</v>
      </c>
      <c r="R1306" s="2" t="s">
        <v>52</v>
      </c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2" t="s">
        <v>52</v>
      </c>
      <c r="AW1306" s="2" t="s">
        <v>52</v>
      </c>
      <c r="AX1306" s="2" t="s">
        <v>52</v>
      </c>
      <c r="AY1306" s="2" t="s">
        <v>52</v>
      </c>
    </row>
    <row r="1307" spans="1:51" ht="30" customHeight="1">
      <c r="A1307" s="9"/>
      <c r="B1307" s="9"/>
      <c r="C1307" s="9"/>
      <c r="D1307" s="9"/>
      <c r="E1307" s="12"/>
      <c r="F1307" s="13"/>
      <c r="G1307" s="12"/>
      <c r="H1307" s="13"/>
      <c r="I1307" s="12"/>
      <c r="J1307" s="13"/>
      <c r="K1307" s="12"/>
      <c r="L1307" s="13"/>
      <c r="M1307" s="9"/>
    </row>
    <row r="1308" spans="1:51" ht="30" customHeight="1">
      <c r="A1308" s="32" t="s">
        <v>2892</v>
      </c>
      <c r="B1308" s="32"/>
      <c r="C1308" s="32"/>
      <c r="D1308" s="32"/>
      <c r="E1308" s="33"/>
      <c r="F1308" s="34"/>
      <c r="G1308" s="33"/>
      <c r="H1308" s="34"/>
      <c r="I1308" s="33"/>
      <c r="J1308" s="34"/>
      <c r="K1308" s="33"/>
      <c r="L1308" s="34"/>
      <c r="M1308" s="32"/>
      <c r="N1308" s="1" t="s">
        <v>1551</v>
      </c>
    </row>
    <row r="1309" spans="1:51" ht="30" customHeight="1">
      <c r="A1309" s="8" t="s">
        <v>2894</v>
      </c>
      <c r="B1309" s="8" t="s">
        <v>2895</v>
      </c>
      <c r="C1309" s="8" t="s">
        <v>1097</v>
      </c>
      <c r="D1309" s="9">
        <v>2.5000000000000001E-2</v>
      </c>
      <c r="E1309" s="12">
        <f>단가대비표!O304</f>
        <v>0</v>
      </c>
      <c r="F1309" s="13">
        <f>TRUNC(E1309*D1309,1)</f>
        <v>0</v>
      </c>
      <c r="G1309" s="12">
        <f>단가대비표!P304</f>
        <v>167882</v>
      </c>
      <c r="H1309" s="13">
        <f>TRUNC(G1309*D1309,1)</f>
        <v>4197</v>
      </c>
      <c r="I1309" s="12">
        <f>단가대비표!V304</f>
        <v>0</v>
      </c>
      <c r="J1309" s="13">
        <f>TRUNC(I1309*D1309,1)</f>
        <v>0</v>
      </c>
      <c r="K1309" s="12">
        <f>TRUNC(E1309+G1309+I1309,1)</f>
        <v>167882</v>
      </c>
      <c r="L1309" s="13">
        <f>TRUNC(F1309+H1309+J1309,1)</f>
        <v>4197</v>
      </c>
      <c r="M1309" s="8" t="s">
        <v>52</v>
      </c>
      <c r="N1309" s="2" t="s">
        <v>1551</v>
      </c>
      <c r="O1309" s="2" t="s">
        <v>2896</v>
      </c>
      <c r="P1309" s="2" t="s">
        <v>63</v>
      </c>
      <c r="Q1309" s="2" t="s">
        <v>63</v>
      </c>
      <c r="R1309" s="2" t="s">
        <v>62</v>
      </c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2" t="s">
        <v>52</v>
      </c>
      <c r="AW1309" s="2" t="s">
        <v>2897</v>
      </c>
      <c r="AX1309" s="2" t="s">
        <v>52</v>
      </c>
      <c r="AY1309" s="2" t="s">
        <v>52</v>
      </c>
    </row>
    <row r="1310" spans="1:51" ht="30" customHeight="1">
      <c r="A1310" s="8" t="s">
        <v>995</v>
      </c>
      <c r="B1310" s="8" t="s">
        <v>52</v>
      </c>
      <c r="C1310" s="8" t="s">
        <v>52</v>
      </c>
      <c r="D1310" s="9"/>
      <c r="E1310" s="12"/>
      <c r="F1310" s="13">
        <f>TRUNC(SUMIF(N1309:N1309, N1308, F1309:F1309),0)</f>
        <v>0</v>
      </c>
      <c r="G1310" s="12"/>
      <c r="H1310" s="13">
        <f>TRUNC(SUMIF(N1309:N1309, N1308, H1309:H1309),0)</f>
        <v>4197</v>
      </c>
      <c r="I1310" s="12"/>
      <c r="J1310" s="13">
        <f>TRUNC(SUMIF(N1309:N1309, N1308, J1309:J1309),0)</f>
        <v>0</v>
      </c>
      <c r="K1310" s="12"/>
      <c r="L1310" s="13">
        <f>F1310+H1310+J1310</f>
        <v>4197</v>
      </c>
      <c r="M1310" s="8" t="s">
        <v>52</v>
      </c>
      <c r="N1310" s="2" t="s">
        <v>118</v>
      </c>
      <c r="O1310" s="2" t="s">
        <v>118</v>
      </c>
      <c r="P1310" s="2" t="s">
        <v>52</v>
      </c>
      <c r="Q1310" s="2" t="s">
        <v>52</v>
      </c>
      <c r="R1310" s="2" t="s">
        <v>52</v>
      </c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2" t="s">
        <v>52</v>
      </c>
      <c r="AW1310" s="2" t="s">
        <v>52</v>
      </c>
      <c r="AX1310" s="2" t="s">
        <v>52</v>
      </c>
      <c r="AY1310" s="2" t="s">
        <v>52</v>
      </c>
    </row>
    <row r="1311" spans="1:51" ht="30" customHeight="1">
      <c r="A1311" s="9"/>
      <c r="B1311" s="9"/>
      <c r="C1311" s="9"/>
      <c r="D1311" s="9"/>
      <c r="E1311" s="12"/>
      <c r="F1311" s="13"/>
      <c r="G1311" s="12"/>
      <c r="H1311" s="13"/>
      <c r="I1311" s="12"/>
      <c r="J1311" s="13"/>
      <c r="K1311" s="12"/>
      <c r="L1311" s="13"/>
      <c r="M1311" s="9"/>
    </row>
    <row r="1312" spans="1:51" ht="30" customHeight="1">
      <c r="A1312" s="32" t="s">
        <v>2898</v>
      </c>
      <c r="B1312" s="32"/>
      <c r="C1312" s="32"/>
      <c r="D1312" s="32"/>
      <c r="E1312" s="33"/>
      <c r="F1312" s="34"/>
      <c r="G1312" s="33"/>
      <c r="H1312" s="34"/>
      <c r="I1312" s="33"/>
      <c r="J1312" s="34"/>
      <c r="K1312" s="33"/>
      <c r="L1312" s="34"/>
      <c r="M1312" s="32"/>
      <c r="N1312" s="1" t="s">
        <v>1508</v>
      </c>
    </row>
    <row r="1313" spans="1:51" ht="30" customHeight="1">
      <c r="A1313" s="8" t="s">
        <v>2860</v>
      </c>
      <c r="B1313" s="8" t="s">
        <v>1096</v>
      </c>
      <c r="C1313" s="8" t="s">
        <v>1097</v>
      </c>
      <c r="D1313" s="9">
        <v>3.5999999999999997E-2</v>
      </c>
      <c r="E1313" s="12">
        <f>단가대비표!O293</f>
        <v>0</v>
      </c>
      <c r="F1313" s="13">
        <f>TRUNC(E1313*D1313,1)</f>
        <v>0</v>
      </c>
      <c r="G1313" s="12">
        <f>단가대비표!P293</f>
        <v>148971</v>
      </c>
      <c r="H1313" s="13">
        <f>TRUNC(G1313*D1313,1)</f>
        <v>5362.9</v>
      </c>
      <c r="I1313" s="12">
        <f>단가대비표!V293</f>
        <v>0</v>
      </c>
      <c r="J1313" s="13">
        <f>TRUNC(I1313*D1313,1)</f>
        <v>0</v>
      </c>
      <c r="K1313" s="12">
        <f t="shared" ref="K1313:L1315" si="206">TRUNC(E1313+G1313+I1313,1)</f>
        <v>148971</v>
      </c>
      <c r="L1313" s="13">
        <f t="shared" si="206"/>
        <v>5362.9</v>
      </c>
      <c r="M1313" s="8" t="s">
        <v>52</v>
      </c>
      <c r="N1313" s="2" t="s">
        <v>1508</v>
      </c>
      <c r="O1313" s="2" t="s">
        <v>2861</v>
      </c>
      <c r="P1313" s="2" t="s">
        <v>63</v>
      </c>
      <c r="Q1313" s="2" t="s">
        <v>63</v>
      </c>
      <c r="R1313" s="2" t="s">
        <v>62</v>
      </c>
      <c r="S1313" s="3"/>
      <c r="T1313" s="3"/>
      <c r="U1313" s="3"/>
      <c r="V1313" s="3">
        <v>1</v>
      </c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2" t="s">
        <v>52</v>
      </c>
      <c r="AW1313" s="2" t="s">
        <v>2900</v>
      </c>
      <c r="AX1313" s="2" t="s">
        <v>52</v>
      </c>
      <c r="AY1313" s="2" t="s">
        <v>52</v>
      </c>
    </row>
    <row r="1314" spans="1:51" ht="30" customHeight="1">
      <c r="A1314" s="8" t="s">
        <v>1100</v>
      </c>
      <c r="B1314" s="8" t="s">
        <v>1096</v>
      </c>
      <c r="C1314" s="8" t="s">
        <v>1097</v>
      </c>
      <c r="D1314" s="9">
        <v>1.4999999999999999E-2</v>
      </c>
      <c r="E1314" s="12">
        <f>단가대비표!O278</f>
        <v>0</v>
      </c>
      <c r="F1314" s="13">
        <f>TRUNC(E1314*D1314,1)</f>
        <v>0</v>
      </c>
      <c r="G1314" s="12">
        <f>단가대비표!P278</f>
        <v>125427</v>
      </c>
      <c r="H1314" s="13">
        <f>TRUNC(G1314*D1314,1)</f>
        <v>1881.4</v>
      </c>
      <c r="I1314" s="12">
        <f>단가대비표!V278</f>
        <v>0</v>
      </c>
      <c r="J1314" s="13">
        <f>TRUNC(I1314*D1314,1)</f>
        <v>0</v>
      </c>
      <c r="K1314" s="12">
        <f t="shared" si="206"/>
        <v>125427</v>
      </c>
      <c r="L1314" s="13">
        <f t="shared" si="206"/>
        <v>1881.4</v>
      </c>
      <c r="M1314" s="8" t="s">
        <v>52</v>
      </c>
      <c r="N1314" s="2" t="s">
        <v>1508</v>
      </c>
      <c r="O1314" s="2" t="s">
        <v>1101</v>
      </c>
      <c r="P1314" s="2" t="s">
        <v>63</v>
      </c>
      <c r="Q1314" s="2" t="s">
        <v>63</v>
      </c>
      <c r="R1314" s="2" t="s">
        <v>62</v>
      </c>
      <c r="S1314" s="3"/>
      <c r="T1314" s="3"/>
      <c r="U1314" s="3"/>
      <c r="V1314" s="3">
        <v>1</v>
      </c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2" t="s">
        <v>52</v>
      </c>
      <c r="AW1314" s="2" t="s">
        <v>2901</v>
      </c>
      <c r="AX1314" s="2" t="s">
        <v>52</v>
      </c>
      <c r="AY1314" s="2" t="s">
        <v>52</v>
      </c>
    </row>
    <row r="1315" spans="1:51" ht="30" customHeight="1">
      <c r="A1315" s="8" t="s">
        <v>1272</v>
      </c>
      <c r="B1315" s="8" t="s">
        <v>2902</v>
      </c>
      <c r="C1315" s="8" t="s">
        <v>929</v>
      </c>
      <c r="D1315" s="9">
        <v>1</v>
      </c>
      <c r="E1315" s="12">
        <v>0</v>
      </c>
      <c r="F1315" s="13">
        <f>TRUNC(E1315*D1315,1)</f>
        <v>0</v>
      </c>
      <c r="G1315" s="12">
        <v>0</v>
      </c>
      <c r="H1315" s="13">
        <f>TRUNC(G1315*D1315,1)</f>
        <v>0</v>
      </c>
      <c r="I1315" s="12">
        <f>TRUNC(SUMIF(V1313:V1315, RIGHTB(O1315, 1), H1313:H1315)*U1315, 2)</f>
        <v>434.65</v>
      </c>
      <c r="J1315" s="13">
        <f>TRUNC(I1315*D1315,1)</f>
        <v>434.6</v>
      </c>
      <c r="K1315" s="12">
        <f t="shared" si="206"/>
        <v>434.6</v>
      </c>
      <c r="L1315" s="13">
        <f t="shared" si="206"/>
        <v>434.6</v>
      </c>
      <c r="M1315" s="8" t="s">
        <v>52</v>
      </c>
      <c r="N1315" s="2" t="s">
        <v>1508</v>
      </c>
      <c r="O1315" s="2" t="s">
        <v>930</v>
      </c>
      <c r="P1315" s="2" t="s">
        <v>63</v>
      </c>
      <c r="Q1315" s="2" t="s">
        <v>63</v>
      </c>
      <c r="R1315" s="2" t="s">
        <v>63</v>
      </c>
      <c r="S1315" s="3">
        <v>1</v>
      </c>
      <c r="T1315" s="3">
        <v>2</v>
      </c>
      <c r="U1315" s="3">
        <v>0.06</v>
      </c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2" t="s">
        <v>52</v>
      </c>
      <c r="AW1315" s="2" t="s">
        <v>2903</v>
      </c>
      <c r="AX1315" s="2" t="s">
        <v>52</v>
      </c>
      <c r="AY1315" s="2" t="s">
        <v>52</v>
      </c>
    </row>
    <row r="1316" spans="1:51" ht="30" customHeight="1">
      <c r="A1316" s="8" t="s">
        <v>995</v>
      </c>
      <c r="B1316" s="8" t="s">
        <v>52</v>
      </c>
      <c r="C1316" s="8" t="s">
        <v>52</v>
      </c>
      <c r="D1316" s="9"/>
      <c r="E1316" s="12"/>
      <c r="F1316" s="13">
        <f>TRUNC(SUMIF(N1313:N1315, N1312, F1313:F1315),0)</f>
        <v>0</v>
      </c>
      <c r="G1316" s="12"/>
      <c r="H1316" s="13">
        <f>TRUNC(SUMIF(N1313:N1315, N1312, H1313:H1315),0)</f>
        <v>7244</v>
      </c>
      <c r="I1316" s="12"/>
      <c r="J1316" s="13">
        <f>TRUNC(SUMIF(N1313:N1315, N1312, J1313:J1315),0)</f>
        <v>434</v>
      </c>
      <c r="K1316" s="12"/>
      <c r="L1316" s="13">
        <f>F1316+H1316+J1316</f>
        <v>7678</v>
      </c>
      <c r="M1316" s="8" t="s">
        <v>52</v>
      </c>
      <c r="N1316" s="2" t="s">
        <v>118</v>
      </c>
      <c r="O1316" s="2" t="s">
        <v>118</v>
      </c>
      <c r="P1316" s="2" t="s">
        <v>52</v>
      </c>
      <c r="Q1316" s="2" t="s">
        <v>52</v>
      </c>
      <c r="R1316" s="2" t="s">
        <v>52</v>
      </c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2" t="s">
        <v>52</v>
      </c>
      <c r="AW1316" s="2" t="s">
        <v>52</v>
      </c>
      <c r="AX1316" s="2" t="s">
        <v>52</v>
      </c>
      <c r="AY1316" s="2" t="s">
        <v>52</v>
      </c>
    </row>
    <row r="1317" spans="1:51" ht="30" customHeight="1">
      <c r="A1317" s="9"/>
      <c r="B1317" s="9"/>
      <c r="C1317" s="9"/>
      <c r="D1317" s="9"/>
      <c r="E1317" s="12"/>
      <c r="F1317" s="13"/>
      <c r="G1317" s="12"/>
      <c r="H1317" s="13"/>
      <c r="I1317" s="12"/>
      <c r="J1317" s="13"/>
      <c r="K1317" s="12"/>
      <c r="L1317" s="13"/>
      <c r="M1317" s="9"/>
    </row>
    <row r="1318" spans="1:51" ht="30" customHeight="1">
      <c r="A1318" s="32" t="s">
        <v>2904</v>
      </c>
      <c r="B1318" s="32"/>
      <c r="C1318" s="32"/>
      <c r="D1318" s="32"/>
      <c r="E1318" s="33"/>
      <c r="F1318" s="34"/>
      <c r="G1318" s="33"/>
      <c r="H1318" s="34"/>
      <c r="I1318" s="33"/>
      <c r="J1318" s="34"/>
      <c r="K1318" s="33"/>
      <c r="L1318" s="34"/>
      <c r="M1318" s="32"/>
      <c r="N1318" s="1" t="s">
        <v>1512</v>
      </c>
    </row>
    <row r="1319" spans="1:51" ht="30" customHeight="1">
      <c r="A1319" s="8" t="s">
        <v>2860</v>
      </c>
      <c r="B1319" s="8" t="s">
        <v>1096</v>
      </c>
      <c r="C1319" s="8" t="s">
        <v>1097</v>
      </c>
      <c r="D1319" s="9">
        <v>1.0999999999999999E-2</v>
      </c>
      <c r="E1319" s="12">
        <f>단가대비표!O293</f>
        <v>0</v>
      </c>
      <c r="F1319" s="13">
        <f>TRUNC(E1319*D1319,1)</f>
        <v>0</v>
      </c>
      <c r="G1319" s="12">
        <f>단가대비표!P293</f>
        <v>148971</v>
      </c>
      <c r="H1319" s="13">
        <f>TRUNC(G1319*D1319,1)</f>
        <v>1638.6</v>
      </c>
      <c r="I1319" s="12">
        <f>단가대비표!V293</f>
        <v>0</v>
      </c>
      <c r="J1319" s="13">
        <f>TRUNC(I1319*D1319,1)</f>
        <v>0</v>
      </c>
      <c r="K1319" s="12">
        <f>TRUNC(E1319+G1319+I1319,1)</f>
        <v>148971</v>
      </c>
      <c r="L1319" s="13">
        <f>TRUNC(F1319+H1319+J1319,1)</f>
        <v>1638.6</v>
      </c>
      <c r="M1319" s="8" t="s">
        <v>52</v>
      </c>
      <c r="N1319" s="2" t="s">
        <v>1512</v>
      </c>
      <c r="O1319" s="2" t="s">
        <v>2861</v>
      </c>
      <c r="P1319" s="2" t="s">
        <v>63</v>
      </c>
      <c r="Q1319" s="2" t="s">
        <v>63</v>
      </c>
      <c r="R1319" s="2" t="s">
        <v>62</v>
      </c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2" t="s">
        <v>52</v>
      </c>
      <c r="AW1319" s="2" t="s">
        <v>2906</v>
      </c>
      <c r="AX1319" s="2" t="s">
        <v>52</v>
      </c>
      <c r="AY1319" s="2" t="s">
        <v>52</v>
      </c>
    </row>
    <row r="1320" spans="1:51" ht="30" customHeight="1">
      <c r="A1320" s="8" t="s">
        <v>1100</v>
      </c>
      <c r="B1320" s="8" t="s">
        <v>1096</v>
      </c>
      <c r="C1320" s="8" t="s">
        <v>1097</v>
      </c>
      <c r="D1320" s="9">
        <v>5.0000000000000001E-3</v>
      </c>
      <c r="E1320" s="12">
        <f>단가대비표!O278</f>
        <v>0</v>
      </c>
      <c r="F1320" s="13">
        <f>TRUNC(E1320*D1320,1)</f>
        <v>0</v>
      </c>
      <c r="G1320" s="12">
        <f>단가대비표!P278</f>
        <v>125427</v>
      </c>
      <c r="H1320" s="13">
        <f>TRUNC(G1320*D1320,1)</f>
        <v>627.1</v>
      </c>
      <c r="I1320" s="12">
        <f>단가대비표!V278</f>
        <v>0</v>
      </c>
      <c r="J1320" s="13">
        <f>TRUNC(I1320*D1320,1)</f>
        <v>0</v>
      </c>
      <c r="K1320" s="12">
        <f>TRUNC(E1320+G1320+I1320,1)</f>
        <v>125427</v>
      </c>
      <c r="L1320" s="13">
        <f>TRUNC(F1320+H1320+J1320,1)</f>
        <v>627.1</v>
      </c>
      <c r="M1320" s="8" t="s">
        <v>52</v>
      </c>
      <c r="N1320" s="2" t="s">
        <v>1512</v>
      </c>
      <c r="O1320" s="2" t="s">
        <v>1101</v>
      </c>
      <c r="P1320" s="2" t="s">
        <v>63</v>
      </c>
      <c r="Q1320" s="2" t="s">
        <v>63</v>
      </c>
      <c r="R1320" s="2" t="s">
        <v>62</v>
      </c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2" t="s">
        <v>52</v>
      </c>
      <c r="AW1320" s="2" t="s">
        <v>2907</v>
      </c>
      <c r="AX1320" s="2" t="s">
        <v>52</v>
      </c>
      <c r="AY1320" s="2" t="s">
        <v>52</v>
      </c>
    </row>
    <row r="1321" spans="1:51" ht="30" customHeight="1">
      <c r="A1321" s="8" t="s">
        <v>995</v>
      </c>
      <c r="B1321" s="8" t="s">
        <v>52</v>
      </c>
      <c r="C1321" s="8" t="s">
        <v>52</v>
      </c>
      <c r="D1321" s="9"/>
      <c r="E1321" s="12"/>
      <c r="F1321" s="13">
        <f>TRUNC(SUMIF(N1319:N1320, N1318, F1319:F1320),0)</f>
        <v>0</v>
      </c>
      <c r="G1321" s="12"/>
      <c r="H1321" s="13">
        <f>TRUNC(SUMIF(N1319:N1320, N1318, H1319:H1320),0)</f>
        <v>2265</v>
      </c>
      <c r="I1321" s="12"/>
      <c r="J1321" s="13">
        <f>TRUNC(SUMIF(N1319:N1320, N1318, J1319:J1320),0)</f>
        <v>0</v>
      </c>
      <c r="K1321" s="12"/>
      <c r="L1321" s="13">
        <f>F1321+H1321+J1321</f>
        <v>2265</v>
      </c>
      <c r="M1321" s="8" t="s">
        <v>52</v>
      </c>
      <c r="N1321" s="2" t="s">
        <v>118</v>
      </c>
      <c r="O1321" s="2" t="s">
        <v>118</v>
      </c>
      <c r="P1321" s="2" t="s">
        <v>52</v>
      </c>
      <c r="Q1321" s="2" t="s">
        <v>52</v>
      </c>
      <c r="R1321" s="2" t="s">
        <v>52</v>
      </c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2" t="s">
        <v>52</v>
      </c>
      <c r="AW1321" s="2" t="s">
        <v>52</v>
      </c>
      <c r="AX1321" s="2" t="s">
        <v>52</v>
      </c>
      <c r="AY1321" s="2" t="s">
        <v>52</v>
      </c>
    </row>
    <row r="1322" spans="1:51" ht="30" customHeight="1">
      <c r="A1322" s="9"/>
      <c r="B1322" s="9"/>
      <c r="C1322" s="9"/>
      <c r="D1322" s="9"/>
      <c r="E1322" s="12"/>
      <c r="F1322" s="13"/>
      <c r="G1322" s="12"/>
      <c r="H1322" s="13"/>
      <c r="I1322" s="12"/>
      <c r="J1322" s="13"/>
      <c r="K1322" s="12"/>
      <c r="L1322" s="13"/>
      <c r="M1322" s="9"/>
    </row>
    <row r="1323" spans="1:51" ht="30" customHeight="1">
      <c r="A1323" s="32" t="s">
        <v>2908</v>
      </c>
      <c r="B1323" s="32"/>
      <c r="C1323" s="32"/>
      <c r="D1323" s="32"/>
      <c r="E1323" s="33"/>
      <c r="F1323" s="34"/>
      <c r="G1323" s="33"/>
      <c r="H1323" s="34"/>
      <c r="I1323" s="33"/>
      <c r="J1323" s="34"/>
      <c r="K1323" s="33"/>
      <c r="L1323" s="34"/>
      <c r="M1323" s="32"/>
      <c r="N1323" s="1" t="s">
        <v>1529</v>
      </c>
    </row>
    <row r="1324" spans="1:51" ht="30" customHeight="1">
      <c r="A1324" s="8" t="s">
        <v>2860</v>
      </c>
      <c r="B1324" s="8" t="s">
        <v>1096</v>
      </c>
      <c r="C1324" s="8" t="s">
        <v>1097</v>
      </c>
      <c r="D1324" s="9">
        <v>1.4999999999999999E-2</v>
      </c>
      <c r="E1324" s="12">
        <f>단가대비표!O293</f>
        <v>0</v>
      </c>
      <c r="F1324" s="13">
        <f>TRUNC(E1324*D1324,1)</f>
        <v>0</v>
      </c>
      <c r="G1324" s="12">
        <f>단가대비표!P293</f>
        <v>148971</v>
      </c>
      <c r="H1324" s="13">
        <f>TRUNC(G1324*D1324,1)</f>
        <v>2234.5</v>
      </c>
      <c r="I1324" s="12">
        <f>단가대비표!V293</f>
        <v>0</v>
      </c>
      <c r="J1324" s="13">
        <f>TRUNC(I1324*D1324,1)</f>
        <v>0</v>
      </c>
      <c r="K1324" s="12">
        <f t="shared" ref="K1324:L1326" si="207">TRUNC(E1324+G1324+I1324,1)</f>
        <v>148971</v>
      </c>
      <c r="L1324" s="13">
        <f t="shared" si="207"/>
        <v>2234.5</v>
      </c>
      <c r="M1324" s="8" t="s">
        <v>52</v>
      </c>
      <c r="N1324" s="2" t="s">
        <v>1529</v>
      </c>
      <c r="O1324" s="2" t="s">
        <v>2861</v>
      </c>
      <c r="P1324" s="2" t="s">
        <v>63</v>
      </c>
      <c r="Q1324" s="2" t="s">
        <v>63</v>
      </c>
      <c r="R1324" s="2" t="s">
        <v>62</v>
      </c>
      <c r="S1324" s="3"/>
      <c r="T1324" s="3"/>
      <c r="U1324" s="3"/>
      <c r="V1324" s="3">
        <v>1</v>
      </c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2" t="s">
        <v>52</v>
      </c>
      <c r="AW1324" s="2" t="s">
        <v>2910</v>
      </c>
      <c r="AX1324" s="2" t="s">
        <v>52</v>
      </c>
      <c r="AY1324" s="2" t="s">
        <v>52</v>
      </c>
    </row>
    <row r="1325" spans="1:51" ht="30" customHeight="1">
      <c r="A1325" s="8" t="s">
        <v>1100</v>
      </c>
      <c r="B1325" s="8" t="s">
        <v>1096</v>
      </c>
      <c r="C1325" s="8" t="s">
        <v>1097</v>
      </c>
      <c r="D1325" s="9">
        <v>8.9999999999999993E-3</v>
      </c>
      <c r="E1325" s="12">
        <f>단가대비표!O278</f>
        <v>0</v>
      </c>
      <c r="F1325" s="13">
        <f>TRUNC(E1325*D1325,1)</f>
        <v>0</v>
      </c>
      <c r="G1325" s="12">
        <f>단가대비표!P278</f>
        <v>125427</v>
      </c>
      <c r="H1325" s="13">
        <f>TRUNC(G1325*D1325,1)</f>
        <v>1128.8</v>
      </c>
      <c r="I1325" s="12">
        <f>단가대비표!V278</f>
        <v>0</v>
      </c>
      <c r="J1325" s="13">
        <f>TRUNC(I1325*D1325,1)</f>
        <v>0</v>
      </c>
      <c r="K1325" s="12">
        <f t="shared" si="207"/>
        <v>125427</v>
      </c>
      <c r="L1325" s="13">
        <f t="shared" si="207"/>
        <v>1128.8</v>
      </c>
      <c r="M1325" s="8" t="s">
        <v>52</v>
      </c>
      <c r="N1325" s="2" t="s">
        <v>1529</v>
      </c>
      <c r="O1325" s="2" t="s">
        <v>1101</v>
      </c>
      <c r="P1325" s="2" t="s">
        <v>63</v>
      </c>
      <c r="Q1325" s="2" t="s">
        <v>63</v>
      </c>
      <c r="R1325" s="2" t="s">
        <v>62</v>
      </c>
      <c r="S1325" s="3"/>
      <c r="T1325" s="3"/>
      <c r="U1325" s="3"/>
      <c r="V1325" s="3">
        <v>1</v>
      </c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2" t="s">
        <v>52</v>
      </c>
      <c r="AW1325" s="2" t="s">
        <v>2911</v>
      </c>
      <c r="AX1325" s="2" t="s">
        <v>52</v>
      </c>
      <c r="AY1325" s="2" t="s">
        <v>52</v>
      </c>
    </row>
    <row r="1326" spans="1:51" ht="30" customHeight="1">
      <c r="A1326" s="8" t="s">
        <v>1272</v>
      </c>
      <c r="B1326" s="8" t="s">
        <v>1256</v>
      </c>
      <c r="C1326" s="8" t="s">
        <v>929</v>
      </c>
      <c r="D1326" s="9">
        <v>1</v>
      </c>
      <c r="E1326" s="12">
        <f>TRUNC(SUMIF(V1324:V1326, RIGHTB(O1326, 1), H1324:H1326)*U1326, 2)</f>
        <v>67.260000000000005</v>
      </c>
      <c r="F1326" s="13">
        <f>TRUNC(E1326*D1326,1)</f>
        <v>67.2</v>
      </c>
      <c r="G1326" s="12">
        <v>0</v>
      </c>
      <c r="H1326" s="13">
        <f>TRUNC(G1326*D1326,1)</f>
        <v>0</v>
      </c>
      <c r="I1326" s="12">
        <v>0</v>
      </c>
      <c r="J1326" s="13">
        <f>TRUNC(I1326*D1326,1)</f>
        <v>0</v>
      </c>
      <c r="K1326" s="12">
        <f t="shared" si="207"/>
        <v>67.2</v>
      </c>
      <c r="L1326" s="13">
        <f t="shared" si="207"/>
        <v>67.2</v>
      </c>
      <c r="M1326" s="8" t="s">
        <v>52</v>
      </c>
      <c r="N1326" s="2" t="s">
        <v>1529</v>
      </c>
      <c r="O1326" s="2" t="s">
        <v>930</v>
      </c>
      <c r="P1326" s="2" t="s">
        <v>63</v>
      </c>
      <c r="Q1326" s="2" t="s">
        <v>63</v>
      </c>
      <c r="R1326" s="2" t="s">
        <v>63</v>
      </c>
      <c r="S1326" s="3">
        <v>1</v>
      </c>
      <c r="T1326" s="3">
        <v>0</v>
      </c>
      <c r="U1326" s="3">
        <v>0.02</v>
      </c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2" t="s">
        <v>52</v>
      </c>
      <c r="AW1326" s="2" t="s">
        <v>2912</v>
      </c>
      <c r="AX1326" s="2" t="s">
        <v>52</v>
      </c>
      <c r="AY1326" s="2" t="s">
        <v>52</v>
      </c>
    </row>
    <row r="1327" spans="1:51" ht="30" customHeight="1">
      <c r="A1327" s="8" t="s">
        <v>995</v>
      </c>
      <c r="B1327" s="8" t="s">
        <v>52</v>
      </c>
      <c r="C1327" s="8" t="s">
        <v>52</v>
      </c>
      <c r="D1327" s="9"/>
      <c r="E1327" s="12"/>
      <c r="F1327" s="13">
        <f>TRUNC(SUMIF(N1324:N1326, N1323, F1324:F1326),0)</f>
        <v>67</v>
      </c>
      <c r="G1327" s="12"/>
      <c r="H1327" s="13">
        <f>TRUNC(SUMIF(N1324:N1326, N1323, H1324:H1326),0)</f>
        <v>3363</v>
      </c>
      <c r="I1327" s="12"/>
      <c r="J1327" s="13">
        <f>TRUNC(SUMIF(N1324:N1326, N1323, J1324:J1326),0)</f>
        <v>0</v>
      </c>
      <c r="K1327" s="12"/>
      <c r="L1327" s="13">
        <f>F1327+H1327+J1327</f>
        <v>3430</v>
      </c>
      <c r="M1327" s="8" t="s">
        <v>52</v>
      </c>
      <c r="N1327" s="2" t="s">
        <v>118</v>
      </c>
      <c r="O1327" s="2" t="s">
        <v>118</v>
      </c>
      <c r="P1327" s="2" t="s">
        <v>52</v>
      </c>
      <c r="Q1327" s="2" t="s">
        <v>52</v>
      </c>
      <c r="R1327" s="2" t="s">
        <v>52</v>
      </c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2" t="s">
        <v>52</v>
      </c>
      <c r="AW1327" s="2" t="s">
        <v>52</v>
      </c>
      <c r="AX1327" s="2" t="s">
        <v>52</v>
      </c>
      <c r="AY1327" s="2" t="s">
        <v>52</v>
      </c>
    </row>
    <row r="1328" spans="1:51" ht="30" customHeight="1">
      <c r="A1328" s="9"/>
      <c r="B1328" s="9"/>
      <c r="C1328" s="9"/>
      <c r="D1328" s="9"/>
      <c r="E1328" s="12"/>
      <c r="F1328" s="13"/>
      <c r="G1328" s="12"/>
      <c r="H1328" s="13"/>
      <c r="I1328" s="12"/>
      <c r="J1328" s="13"/>
      <c r="K1328" s="12"/>
      <c r="L1328" s="13"/>
      <c r="M1328" s="9"/>
    </row>
    <row r="1329" spans="1:51" ht="30" customHeight="1">
      <c r="A1329" s="32" t="s">
        <v>2913</v>
      </c>
      <c r="B1329" s="32"/>
      <c r="C1329" s="32"/>
      <c r="D1329" s="32"/>
      <c r="E1329" s="33"/>
      <c r="F1329" s="34"/>
      <c r="G1329" s="33"/>
      <c r="H1329" s="34"/>
      <c r="I1329" s="33"/>
      <c r="J1329" s="34"/>
      <c r="K1329" s="33"/>
      <c r="L1329" s="34"/>
      <c r="M1329" s="32"/>
      <c r="N1329" s="1" t="s">
        <v>1535</v>
      </c>
    </row>
    <row r="1330" spans="1:51" ht="30" customHeight="1">
      <c r="A1330" s="8" t="s">
        <v>2860</v>
      </c>
      <c r="B1330" s="8" t="s">
        <v>1096</v>
      </c>
      <c r="C1330" s="8" t="s">
        <v>1097</v>
      </c>
      <c r="D1330" s="9">
        <v>1.0999999999999999E-2</v>
      </c>
      <c r="E1330" s="12">
        <f>단가대비표!O293</f>
        <v>0</v>
      </c>
      <c r="F1330" s="13">
        <f>TRUNC(E1330*D1330,1)</f>
        <v>0</v>
      </c>
      <c r="G1330" s="12">
        <f>단가대비표!P293</f>
        <v>148971</v>
      </c>
      <c r="H1330" s="13">
        <f>TRUNC(G1330*D1330,1)</f>
        <v>1638.6</v>
      </c>
      <c r="I1330" s="12">
        <f>단가대비표!V293</f>
        <v>0</v>
      </c>
      <c r="J1330" s="13">
        <f>TRUNC(I1330*D1330,1)</f>
        <v>0</v>
      </c>
      <c r="K1330" s="12">
        <f>TRUNC(E1330+G1330+I1330,1)</f>
        <v>148971</v>
      </c>
      <c r="L1330" s="13">
        <f>TRUNC(F1330+H1330+J1330,1)</f>
        <v>1638.6</v>
      </c>
      <c r="M1330" s="8" t="s">
        <v>52</v>
      </c>
      <c r="N1330" s="2" t="s">
        <v>1535</v>
      </c>
      <c r="O1330" s="2" t="s">
        <v>2861</v>
      </c>
      <c r="P1330" s="2" t="s">
        <v>63</v>
      </c>
      <c r="Q1330" s="2" t="s">
        <v>63</v>
      </c>
      <c r="R1330" s="2" t="s">
        <v>62</v>
      </c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2" t="s">
        <v>52</v>
      </c>
      <c r="AW1330" s="2" t="s">
        <v>2915</v>
      </c>
      <c r="AX1330" s="2" t="s">
        <v>52</v>
      </c>
      <c r="AY1330" s="2" t="s">
        <v>52</v>
      </c>
    </row>
    <row r="1331" spans="1:51" ht="30" customHeight="1">
      <c r="A1331" s="8" t="s">
        <v>1100</v>
      </c>
      <c r="B1331" s="8" t="s">
        <v>1096</v>
      </c>
      <c r="C1331" s="8" t="s">
        <v>1097</v>
      </c>
      <c r="D1331" s="9">
        <v>5.0000000000000001E-3</v>
      </c>
      <c r="E1331" s="12">
        <f>단가대비표!O278</f>
        <v>0</v>
      </c>
      <c r="F1331" s="13">
        <f>TRUNC(E1331*D1331,1)</f>
        <v>0</v>
      </c>
      <c r="G1331" s="12">
        <f>단가대비표!P278</f>
        <v>125427</v>
      </c>
      <c r="H1331" s="13">
        <f>TRUNC(G1331*D1331,1)</f>
        <v>627.1</v>
      </c>
      <c r="I1331" s="12">
        <f>단가대비표!V278</f>
        <v>0</v>
      </c>
      <c r="J1331" s="13">
        <f>TRUNC(I1331*D1331,1)</f>
        <v>0</v>
      </c>
      <c r="K1331" s="12">
        <f>TRUNC(E1331+G1331+I1331,1)</f>
        <v>125427</v>
      </c>
      <c r="L1331" s="13">
        <f>TRUNC(F1331+H1331+J1331,1)</f>
        <v>627.1</v>
      </c>
      <c r="M1331" s="8" t="s">
        <v>52</v>
      </c>
      <c r="N1331" s="2" t="s">
        <v>1535</v>
      </c>
      <c r="O1331" s="2" t="s">
        <v>1101</v>
      </c>
      <c r="P1331" s="2" t="s">
        <v>63</v>
      </c>
      <c r="Q1331" s="2" t="s">
        <v>63</v>
      </c>
      <c r="R1331" s="2" t="s">
        <v>62</v>
      </c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2" t="s">
        <v>52</v>
      </c>
      <c r="AW1331" s="2" t="s">
        <v>2916</v>
      </c>
      <c r="AX1331" s="2" t="s">
        <v>52</v>
      </c>
      <c r="AY1331" s="2" t="s">
        <v>52</v>
      </c>
    </row>
    <row r="1332" spans="1:51" ht="30" customHeight="1">
      <c r="A1332" s="8" t="s">
        <v>995</v>
      </c>
      <c r="B1332" s="8" t="s">
        <v>52</v>
      </c>
      <c r="C1332" s="8" t="s">
        <v>52</v>
      </c>
      <c r="D1332" s="9"/>
      <c r="E1332" s="12"/>
      <c r="F1332" s="13">
        <f>TRUNC(SUMIF(N1330:N1331, N1329, F1330:F1331),0)</f>
        <v>0</v>
      </c>
      <c r="G1332" s="12"/>
      <c r="H1332" s="13">
        <f>TRUNC(SUMIF(N1330:N1331, N1329, H1330:H1331),0)</f>
        <v>2265</v>
      </c>
      <c r="I1332" s="12"/>
      <c r="J1332" s="13">
        <f>TRUNC(SUMIF(N1330:N1331, N1329, J1330:J1331),0)</f>
        <v>0</v>
      </c>
      <c r="K1332" s="12"/>
      <c r="L1332" s="13">
        <f>F1332+H1332+J1332</f>
        <v>2265</v>
      </c>
      <c r="M1332" s="8" t="s">
        <v>52</v>
      </c>
      <c r="N1332" s="2" t="s">
        <v>118</v>
      </c>
      <c r="O1332" s="2" t="s">
        <v>118</v>
      </c>
      <c r="P1332" s="2" t="s">
        <v>52</v>
      </c>
      <c r="Q1332" s="2" t="s">
        <v>52</v>
      </c>
      <c r="R1332" s="2" t="s">
        <v>52</v>
      </c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2" t="s">
        <v>52</v>
      </c>
      <c r="AW1332" s="2" t="s">
        <v>52</v>
      </c>
      <c r="AX1332" s="2" t="s">
        <v>52</v>
      </c>
      <c r="AY1332" s="2" t="s">
        <v>52</v>
      </c>
    </row>
    <row r="1333" spans="1:51" ht="30" customHeight="1">
      <c r="A1333" s="9"/>
      <c r="B1333" s="9"/>
      <c r="C1333" s="9"/>
      <c r="D1333" s="9"/>
      <c r="E1333" s="12"/>
      <c r="F1333" s="13"/>
      <c r="G1333" s="12"/>
      <c r="H1333" s="13"/>
      <c r="I1333" s="12"/>
      <c r="J1333" s="13"/>
      <c r="K1333" s="12"/>
      <c r="L1333" s="13"/>
      <c r="M1333" s="9"/>
    </row>
    <row r="1334" spans="1:51" ht="30" customHeight="1">
      <c r="A1334" s="32" t="s">
        <v>2917</v>
      </c>
      <c r="B1334" s="32"/>
      <c r="C1334" s="32"/>
      <c r="D1334" s="32"/>
      <c r="E1334" s="33"/>
      <c r="F1334" s="34"/>
      <c r="G1334" s="33"/>
      <c r="H1334" s="34"/>
      <c r="I1334" s="33"/>
      <c r="J1334" s="34"/>
      <c r="K1334" s="33"/>
      <c r="L1334" s="34"/>
      <c r="M1334" s="32"/>
      <c r="N1334" s="1" t="s">
        <v>1542</v>
      </c>
    </row>
    <row r="1335" spans="1:51" ht="30" customHeight="1">
      <c r="A1335" s="8" t="s">
        <v>2860</v>
      </c>
      <c r="B1335" s="8" t="s">
        <v>1096</v>
      </c>
      <c r="C1335" s="8" t="s">
        <v>1097</v>
      </c>
      <c r="D1335" s="9">
        <v>0.02</v>
      </c>
      <c r="E1335" s="12">
        <f>단가대비표!O293</f>
        <v>0</v>
      </c>
      <c r="F1335" s="13">
        <f>TRUNC(E1335*D1335,1)</f>
        <v>0</v>
      </c>
      <c r="G1335" s="12">
        <f>단가대비표!P293</f>
        <v>148971</v>
      </c>
      <c r="H1335" s="13">
        <f>TRUNC(G1335*D1335,1)</f>
        <v>2979.4</v>
      </c>
      <c r="I1335" s="12">
        <f>단가대비표!V293</f>
        <v>0</v>
      </c>
      <c r="J1335" s="13">
        <f>TRUNC(I1335*D1335,1)</f>
        <v>0</v>
      </c>
      <c r="K1335" s="12">
        <f t="shared" ref="K1335:L1337" si="208">TRUNC(E1335+G1335+I1335,1)</f>
        <v>148971</v>
      </c>
      <c r="L1335" s="13">
        <f t="shared" si="208"/>
        <v>2979.4</v>
      </c>
      <c r="M1335" s="8" t="s">
        <v>52</v>
      </c>
      <c r="N1335" s="2" t="s">
        <v>1542</v>
      </c>
      <c r="O1335" s="2" t="s">
        <v>2861</v>
      </c>
      <c r="P1335" s="2" t="s">
        <v>63</v>
      </c>
      <c r="Q1335" s="2" t="s">
        <v>63</v>
      </c>
      <c r="R1335" s="2" t="s">
        <v>62</v>
      </c>
      <c r="S1335" s="3"/>
      <c r="T1335" s="3"/>
      <c r="U1335" s="3"/>
      <c r="V1335" s="3">
        <v>1</v>
      </c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2" t="s">
        <v>52</v>
      </c>
      <c r="AW1335" s="2" t="s">
        <v>2919</v>
      </c>
      <c r="AX1335" s="2" t="s">
        <v>52</v>
      </c>
      <c r="AY1335" s="2" t="s">
        <v>52</v>
      </c>
    </row>
    <row r="1336" spans="1:51" ht="30" customHeight="1">
      <c r="A1336" s="8" t="s">
        <v>1100</v>
      </c>
      <c r="B1336" s="8" t="s">
        <v>1096</v>
      </c>
      <c r="C1336" s="8" t="s">
        <v>1097</v>
      </c>
      <c r="D1336" s="9">
        <v>1.2E-2</v>
      </c>
      <c r="E1336" s="12">
        <f>단가대비표!O278</f>
        <v>0</v>
      </c>
      <c r="F1336" s="13">
        <f>TRUNC(E1336*D1336,1)</f>
        <v>0</v>
      </c>
      <c r="G1336" s="12">
        <f>단가대비표!P278</f>
        <v>125427</v>
      </c>
      <c r="H1336" s="13">
        <f>TRUNC(G1336*D1336,1)</f>
        <v>1505.1</v>
      </c>
      <c r="I1336" s="12">
        <f>단가대비표!V278</f>
        <v>0</v>
      </c>
      <c r="J1336" s="13">
        <f>TRUNC(I1336*D1336,1)</f>
        <v>0</v>
      </c>
      <c r="K1336" s="12">
        <f t="shared" si="208"/>
        <v>125427</v>
      </c>
      <c r="L1336" s="13">
        <f t="shared" si="208"/>
        <v>1505.1</v>
      </c>
      <c r="M1336" s="8" t="s">
        <v>52</v>
      </c>
      <c r="N1336" s="2" t="s">
        <v>1542</v>
      </c>
      <c r="O1336" s="2" t="s">
        <v>1101</v>
      </c>
      <c r="P1336" s="2" t="s">
        <v>63</v>
      </c>
      <c r="Q1336" s="2" t="s">
        <v>63</v>
      </c>
      <c r="R1336" s="2" t="s">
        <v>62</v>
      </c>
      <c r="S1336" s="3"/>
      <c r="T1336" s="3"/>
      <c r="U1336" s="3"/>
      <c r="V1336" s="3">
        <v>1</v>
      </c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2" t="s">
        <v>52</v>
      </c>
      <c r="AW1336" s="2" t="s">
        <v>2920</v>
      </c>
      <c r="AX1336" s="2" t="s">
        <v>52</v>
      </c>
      <c r="AY1336" s="2" t="s">
        <v>52</v>
      </c>
    </row>
    <row r="1337" spans="1:51" ht="30" customHeight="1">
      <c r="A1337" s="8" t="s">
        <v>1272</v>
      </c>
      <c r="B1337" s="8" t="s">
        <v>1256</v>
      </c>
      <c r="C1337" s="8" t="s">
        <v>929</v>
      </c>
      <c r="D1337" s="9">
        <v>1</v>
      </c>
      <c r="E1337" s="12">
        <f>TRUNC(SUMIF(V1335:V1337, RIGHTB(O1337, 1), H1335:H1337)*U1337, 2)</f>
        <v>89.69</v>
      </c>
      <c r="F1337" s="13">
        <f>TRUNC(E1337*D1337,1)</f>
        <v>89.6</v>
      </c>
      <c r="G1337" s="12">
        <v>0</v>
      </c>
      <c r="H1337" s="13">
        <f>TRUNC(G1337*D1337,1)</f>
        <v>0</v>
      </c>
      <c r="I1337" s="12">
        <v>0</v>
      </c>
      <c r="J1337" s="13">
        <f>TRUNC(I1337*D1337,1)</f>
        <v>0</v>
      </c>
      <c r="K1337" s="12">
        <f t="shared" si="208"/>
        <v>89.6</v>
      </c>
      <c r="L1337" s="13">
        <f t="shared" si="208"/>
        <v>89.6</v>
      </c>
      <c r="M1337" s="8" t="s">
        <v>52</v>
      </c>
      <c r="N1337" s="2" t="s">
        <v>1542</v>
      </c>
      <c r="O1337" s="2" t="s">
        <v>930</v>
      </c>
      <c r="P1337" s="2" t="s">
        <v>63</v>
      </c>
      <c r="Q1337" s="2" t="s">
        <v>63</v>
      </c>
      <c r="R1337" s="2" t="s">
        <v>63</v>
      </c>
      <c r="S1337" s="3">
        <v>1</v>
      </c>
      <c r="T1337" s="3">
        <v>0</v>
      </c>
      <c r="U1337" s="3">
        <v>0.02</v>
      </c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2" t="s">
        <v>52</v>
      </c>
      <c r="AW1337" s="2" t="s">
        <v>2921</v>
      </c>
      <c r="AX1337" s="2" t="s">
        <v>52</v>
      </c>
      <c r="AY1337" s="2" t="s">
        <v>52</v>
      </c>
    </row>
    <row r="1338" spans="1:51" ht="30" customHeight="1">
      <c r="A1338" s="8" t="s">
        <v>995</v>
      </c>
      <c r="B1338" s="8" t="s">
        <v>52</v>
      </c>
      <c r="C1338" s="8" t="s">
        <v>52</v>
      </c>
      <c r="D1338" s="9"/>
      <c r="E1338" s="12"/>
      <c r="F1338" s="13">
        <f>TRUNC(SUMIF(N1335:N1337, N1334, F1335:F1337),0)</f>
        <v>89</v>
      </c>
      <c r="G1338" s="12"/>
      <c r="H1338" s="13">
        <f>TRUNC(SUMIF(N1335:N1337, N1334, H1335:H1337),0)</f>
        <v>4484</v>
      </c>
      <c r="I1338" s="12"/>
      <c r="J1338" s="13">
        <f>TRUNC(SUMIF(N1335:N1337, N1334, J1335:J1337),0)</f>
        <v>0</v>
      </c>
      <c r="K1338" s="12"/>
      <c r="L1338" s="13">
        <f>F1338+H1338+J1338</f>
        <v>4573</v>
      </c>
      <c r="M1338" s="8" t="s">
        <v>52</v>
      </c>
      <c r="N1338" s="2" t="s">
        <v>118</v>
      </c>
      <c r="O1338" s="2" t="s">
        <v>118</v>
      </c>
      <c r="P1338" s="2" t="s">
        <v>52</v>
      </c>
      <c r="Q1338" s="2" t="s">
        <v>52</v>
      </c>
      <c r="R1338" s="2" t="s">
        <v>52</v>
      </c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2" t="s">
        <v>52</v>
      </c>
      <c r="AW1338" s="2" t="s">
        <v>52</v>
      </c>
      <c r="AX1338" s="2" t="s">
        <v>52</v>
      </c>
      <c r="AY1338" s="2" t="s">
        <v>52</v>
      </c>
    </row>
    <row r="1339" spans="1:51" ht="30" customHeight="1">
      <c r="A1339" s="9"/>
      <c r="B1339" s="9"/>
      <c r="C1339" s="9"/>
      <c r="D1339" s="9"/>
      <c r="E1339" s="12"/>
      <c r="F1339" s="13"/>
      <c r="G1339" s="12"/>
      <c r="H1339" s="13"/>
      <c r="I1339" s="12"/>
      <c r="J1339" s="13"/>
      <c r="K1339" s="12"/>
      <c r="L1339" s="13"/>
      <c r="M1339" s="9"/>
    </row>
    <row r="1340" spans="1:51" ht="30" customHeight="1">
      <c r="A1340" s="32" t="s">
        <v>2922</v>
      </c>
      <c r="B1340" s="32"/>
      <c r="C1340" s="32"/>
      <c r="D1340" s="32"/>
      <c r="E1340" s="33"/>
      <c r="F1340" s="34"/>
      <c r="G1340" s="33"/>
      <c r="H1340" s="34"/>
      <c r="I1340" s="33"/>
      <c r="J1340" s="34"/>
      <c r="K1340" s="33"/>
      <c r="L1340" s="34"/>
      <c r="M1340" s="32"/>
      <c r="N1340" s="1" t="s">
        <v>1561</v>
      </c>
    </row>
    <row r="1341" spans="1:51" ht="30" customHeight="1">
      <c r="A1341" s="8" t="s">
        <v>2924</v>
      </c>
      <c r="B1341" s="8" t="s">
        <v>1096</v>
      </c>
      <c r="C1341" s="8" t="s">
        <v>1097</v>
      </c>
      <c r="D1341" s="9">
        <v>0.09</v>
      </c>
      <c r="E1341" s="12">
        <f>단가대비표!O300</f>
        <v>0</v>
      </c>
      <c r="F1341" s="13">
        <f>TRUNC(E1341*D1341,1)</f>
        <v>0</v>
      </c>
      <c r="G1341" s="12">
        <f>단가대비표!P300</f>
        <v>176011</v>
      </c>
      <c r="H1341" s="13">
        <f>TRUNC(G1341*D1341,1)</f>
        <v>15840.9</v>
      </c>
      <c r="I1341" s="12">
        <f>단가대비표!V300</f>
        <v>0</v>
      </c>
      <c r="J1341" s="13">
        <f>TRUNC(I1341*D1341,1)</f>
        <v>0</v>
      </c>
      <c r="K1341" s="12">
        <f t="shared" ref="K1341:L1343" si="209">TRUNC(E1341+G1341+I1341,1)</f>
        <v>176011</v>
      </c>
      <c r="L1341" s="13">
        <f t="shared" si="209"/>
        <v>15840.9</v>
      </c>
      <c r="M1341" s="8" t="s">
        <v>52</v>
      </c>
      <c r="N1341" s="2" t="s">
        <v>1561</v>
      </c>
      <c r="O1341" s="2" t="s">
        <v>2925</v>
      </c>
      <c r="P1341" s="2" t="s">
        <v>63</v>
      </c>
      <c r="Q1341" s="2" t="s">
        <v>63</v>
      </c>
      <c r="R1341" s="2" t="s">
        <v>62</v>
      </c>
      <c r="S1341" s="3"/>
      <c r="T1341" s="3"/>
      <c r="U1341" s="3"/>
      <c r="V1341" s="3">
        <v>1</v>
      </c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2" t="s">
        <v>52</v>
      </c>
      <c r="AW1341" s="2" t="s">
        <v>2926</v>
      </c>
      <c r="AX1341" s="2" t="s">
        <v>52</v>
      </c>
      <c r="AY1341" s="2" t="s">
        <v>52</v>
      </c>
    </row>
    <row r="1342" spans="1:51" ht="30" customHeight="1">
      <c r="A1342" s="8" t="s">
        <v>1100</v>
      </c>
      <c r="B1342" s="8" t="s">
        <v>1096</v>
      </c>
      <c r="C1342" s="8" t="s">
        <v>1097</v>
      </c>
      <c r="D1342" s="9">
        <v>0.02</v>
      </c>
      <c r="E1342" s="12">
        <f>단가대비표!O278</f>
        <v>0</v>
      </c>
      <c r="F1342" s="13">
        <f>TRUNC(E1342*D1342,1)</f>
        <v>0</v>
      </c>
      <c r="G1342" s="12">
        <f>단가대비표!P278</f>
        <v>125427</v>
      </c>
      <c r="H1342" s="13">
        <f>TRUNC(G1342*D1342,1)</f>
        <v>2508.5</v>
      </c>
      <c r="I1342" s="12">
        <f>단가대비표!V278</f>
        <v>0</v>
      </c>
      <c r="J1342" s="13">
        <f>TRUNC(I1342*D1342,1)</f>
        <v>0</v>
      </c>
      <c r="K1342" s="12">
        <f t="shared" si="209"/>
        <v>125427</v>
      </c>
      <c r="L1342" s="13">
        <f t="shared" si="209"/>
        <v>2508.5</v>
      </c>
      <c r="M1342" s="8" t="s">
        <v>52</v>
      </c>
      <c r="N1342" s="2" t="s">
        <v>1561</v>
      </c>
      <c r="O1342" s="2" t="s">
        <v>1101</v>
      </c>
      <c r="P1342" s="2" t="s">
        <v>63</v>
      </c>
      <c r="Q1342" s="2" t="s">
        <v>63</v>
      </c>
      <c r="R1342" s="2" t="s">
        <v>62</v>
      </c>
      <c r="S1342" s="3"/>
      <c r="T1342" s="3"/>
      <c r="U1342" s="3"/>
      <c r="V1342" s="3">
        <v>1</v>
      </c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2" t="s">
        <v>52</v>
      </c>
      <c r="AW1342" s="2" t="s">
        <v>2927</v>
      </c>
      <c r="AX1342" s="2" t="s">
        <v>52</v>
      </c>
      <c r="AY1342" s="2" t="s">
        <v>52</v>
      </c>
    </row>
    <row r="1343" spans="1:51" ht="30" customHeight="1">
      <c r="A1343" s="8" t="s">
        <v>1272</v>
      </c>
      <c r="B1343" s="8" t="s">
        <v>1256</v>
      </c>
      <c r="C1343" s="8" t="s">
        <v>929</v>
      </c>
      <c r="D1343" s="9">
        <v>1</v>
      </c>
      <c r="E1343" s="12">
        <v>0</v>
      </c>
      <c r="F1343" s="13">
        <f>TRUNC(E1343*D1343,1)</f>
        <v>0</v>
      </c>
      <c r="G1343" s="12">
        <v>0</v>
      </c>
      <c r="H1343" s="13">
        <f>TRUNC(G1343*D1343,1)</f>
        <v>0</v>
      </c>
      <c r="I1343" s="12">
        <f>TRUNC(SUMIF(V1341:V1343, RIGHTB(O1343, 1), H1341:H1343)*U1343, 2)</f>
        <v>366.98</v>
      </c>
      <c r="J1343" s="13">
        <f>TRUNC(I1343*D1343,1)</f>
        <v>366.9</v>
      </c>
      <c r="K1343" s="12">
        <f t="shared" si="209"/>
        <v>366.9</v>
      </c>
      <c r="L1343" s="13">
        <f t="shared" si="209"/>
        <v>366.9</v>
      </c>
      <c r="M1343" s="8" t="s">
        <v>52</v>
      </c>
      <c r="N1343" s="2" t="s">
        <v>1561</v>
      </c>
      <c r="O1343" s="2" t="s">
        <v>930</v>
      </c>
      <c r="P1343" s="2" t="s">
        <v>63</v>
      </c>
      <c r="Q1343" s="2" t="s">
        <v>63</v>
      </c>
      <c r="R1343" s="2" t="s">
        <v>63</v>
      </c>
      <c r="S1343" s="3">
        <v>1</v>
      </c>
      <c r="T1343" s="3">
        <v>2</v>
      </c>
      <c r="U1343" s="3">
        <v>0.02</v>
      </c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2" t="s">
        <v>52</v>
      </c>
      <c r="AW1343" s="2" t="s">
        <v>2928</v>
      </c>
      <c r="AX1343" s="2" t="s">
        <v>52</v>
      </c>
      <c r="AY1343" s="2" t="s">
        <v>52</v>
      </c>
    </row>
    <row r="1344" spans="1:51" ht="30" customHeight="1">
      <c r="A1344" s="8" t="s">
        <v>995</v>
      </c>
      <c r="B1344" s="8" t="s">
        <v>52</v>
      </c>
      <c r="C1344" s="8" t="s">
        <v>52</v>
      </c>
      <c r="D1344" s="9"/>
      <c r="E1344" s="12"/>
      <c r="F1344" s="13">
        <f>TRUNC(SUMIF(N1341:N1343, N1340, F1341:F1343),0)</f>
        <v>0</v>
      </c>
      <c r="G1344" s="12"/>
      <c r="H1344" s="13">
        <f>TRUNC(SUMIF(N1341:N1343, N1340, H1341:H1343),0)</f>
        <v>18349</v>
      </c>
      <c r="I1344" s="12"/>
      <c r="J1344" s="13">
        <f>TRUNC(SUMIF(N1341:N1343, N1340, J1341:J1343),0)</f>
        <v>366</v>
      </c>
      <c r="K1344" s="12"/>
      <c r="L1344" s="13">
        <f>F1344+H1344+J1344</f>
        <v>18715</v>
      </c>
      <c r="M1344" s="8" t="s">
        <v>52</v>
      </c>
      <c r="N1344" s="2" t="s">
        <v>118</v>
      </c>
      <c r="O1344" s="2" t="s">
        <v>118</v>
      </c>
      <c r="P1344" s="2" t="s">
        <v>52</v>
      </c>
      <c r="Q1344" s="2" t="s">
        <v>52</v>
      </c>
      <c r="R1344" s="2" t="s">
        <v>52</v>
      </c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2" t="s">
        <v>52</v>
      </c>
      <c r="AW1344" s="2" t="s">
        <v>52</v>
      </c>
      <c r="AX1344" s="2" t="s">
        <v>52</v>
      </c>
      <c r="AY1344" s="2" t="s">
        <v>52</v>
      </c>
    </row>
    <row r="1345" spans="1:51" ht="30" customHeight="1">
      <c r="A1345" s="9"/>
      <c r="B1345" s="9"/>
      <c r="C1345" s="9"/>
      <c r="D1345" s="9"/>
      <c r="E1345" s="12"/>
      <c r="F1345" s="13"/>
      <c r="G1345" s="12"/>
      <c r="H1345" s="13"/>
      <c r="I1345" s="12"/>
      <c r="J1345" s="13"/>
      <c r="K1345" s="12"/>
      <c r="L1345" s="13"/>
      <c r="M1345" s="9"/>
    </row>
    <row r="1346" spans="1:51" ht="30" customHeight="1">
      <c r="A1346" s="32" t="s">
        <v>2929</v>
      </c>
      <c r="B1346" s="32"/>
      <c r="C1346" s="32"/>
      <c r="D1346" s="32"/>
      <c r="E1346" s="33"/>
      <c r="F1346" s="34"/>
      <c r="G1346" s="33"/>
      <c r="H1346" s="34"/>
      <c r="I1346" s="33"/>
      <c r="J1346" s="34"/>
      <c r="K1346" s="33"/>
      <c r="L1346" s="34"/>
      <c r="M1346" s="32"/>
      <c r="N1346" s="1" t="s">
        <v>1571</v>
      </c>
    </row>
    <row r="1347" spans="1:51" ht="30" customHeight="1">
      <c r="A1347" s="8" t="s">
        <v>2931</v>
      </c>
      <c r="B1347" s="8" t="s">
        <v>1570</v>
      </c>
      <c r="C1347" s="8" t="s">
        <v>221</v>
      </c>
      <c r="D1347" s="9">
        <v>1</v>
      </c>
      <c r="E1347" s="12">
        <f>일위대가목록!E221</f>
        <v>310</v>
      </c>
      <c r="F1347" s="13">
        <f>TRUNC(E1347*D1347,1)</f>
        <v>310</v>
      </c>
      <c r="G1347" s="12">
        <f>일위대가목록!F221</f>
        <v>4490</v>
      </c>
      <c r="H1347" s="13">
        <f>TRUNC(G1347*D1347,1)</f>
        <v>4490</v>
      </c>
      <c r="I1347" s="12">
        <f>일위대가목록!G221</f>
        <v>11</v>
      </c>
      <c r="J1347" s="13">
        <f>TRUNC(I1347*D1347,1)</f>
        <v>11</v>
      </c>
      <c r="K1347" s="12">
        <f>TRUNC(E1347+G1347+I1347,1)</f>
        <v>4811</v>
      </c>
      <c r="L1347" s="13">
        <f>TRUNC(F1347+H1347+J1347,1)</f>
        <v>4811</v>
      </c>
      <c r="M1347" s="8" t="s">
        <v>52</v>
      </c>
      <c r="N1347" s="2" t="s">
        <v>1571</v>
      </c>
      <c r="O1347" s="2" t="s">
        <v>2932</v>
      </c>
      <c r="P1347" s="2" t="s">
        <v>62</v>
      </c>
      <c r="Q1347" s="2" t="s">
        <v>63</v>
      </c>
      <c r="R1347" s="2" t="s">
        <v>63</v>
      </c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2" t="s">
        <v>52</v>
      </c>
      <c r="AW1347" s="2" t="s">
        <v>2933</v>
      </c>
      <c r="AX1347" s="2" t="s">
        <v>52</v>
      </c>
      <c r="AY1347" s="2" t="s">
        <v>52</v>
      </c>
    </row>
    <row r="1348" spans="1:51" ht="30" customHeight="1">
      <c r="A1348" s="8" t="s">
        <v>2934</v>
      </c>
      <c r="B1348" s="8" t="s">
        <v>1570</v>
      </c>
      <c r="C1348" s="8" t="s">
        <v>221</v>
      </c>
      <c r="D1348" s="9">
        <v>1</v>
      </c>
      <c r="E1348" s="12">
        <f>일위대가목록!E222</f>
        <v>64</v>
      </c>
      <c r="F1348" s="13">
        <f>TRUNC(E1348*D1348,1)</f>
        <v>64</v>
      </c>
      <c r="G1348" s="12">
        <f>일위대가목록!F222</f>
        <v>1149</v>
      </c>
      <c r="H1348" s="13">
        <f>TRUNC(G1348*D1348,1)</f>
        <v>1149</v>
      </c>
      <c r="I1348" s="12">
        <f>일위대가목록!G222</f>
        <v>2</v>
      </c>
      <c r="J1348" s="13">
        <f>TRUNC(I1348*D1348,1)</f>
        <v>2</v>
      </c>
      <c r="K1348" s="12">
        <f>TRUNC(E1348+G1348+I1348,1)</f>
        <v>1215</v>
      </c>
      <c r="L1348" s="13">
        <f>TRUNC(F1348+H1348+J1348,1)</f>
        <v>1215</v>
      </c>
      <c r="M1348" s="8" t="s">
        <v>52</v>
      </c>
      <c r="N1348" s="2" t="s">
        <v>1571</v>
      </c>
      <c r="O1348" s="2" t="s">
        <v>2935</v>
      </c>
      <c r="P1348" s="2" t="s">
        <v>62</v>
      </c>
      <c r="Q1348" s="2" t="s">
        <v>63</v>
      </c>
      <c r="R1348" s="2" t="s">
        <v>63</v>
      </c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2" t="s">
        <v>52</v>
      </c>
      <c r="AW1348" s="2" t="s">
        <v>2936</v>
      </c>
      <c r="AX1348" s="2" t="s">
        <v>52</v>
      </c>
      <c r="AY1348" s="2" t="s">
        <v>52</v>
      </c>
    </row>
    <row r="1349" spans="1:51" ht="30" customHeight="1">
      <c r="A1349" s="8" t="s">
        <v>995</v>
      </c>
      <c r="B1349" s="8" t="s">
        <v>52</v>
      </c>
      <c r="C1349" s="8" t="s">
        <v>52</v>
      </c>
      <c r="D1349" s="9"/>
      <c r="E1349" s="12"/>
      <c r="F1349" s="13">
        <f>TRUNC(SUMIF(N1347:N1348, N1346, F1347:F1348),0)</f>
        <v>374</v>
      </c>
      <c r="G1349" s="12"/>
      <c r="H1349" s="13">
        <f>TRUNC(SUMIF(N1347:N1348, N1346, H1347:H1348),0)</f>
        <v>5639</v>
      </c>
      <c r="I1349" s="12"/>
      <c r="J1349" s="13">
        <f>TRUNC(SUMIF(N1347:N1348, N1346, J1347:J1348),0)</f>
        <v>13</v>
      </c>
      <c r="K1349" s="12"/>
      <c r="L1349" s="13">
        <f>F1349+H1349+J1349</f>
        <v>6026</v>
      </c>
      <c r="M1349" s="8" t="s">
        <v>52</v>
      </c>
      <c r="N1349" s="2" t="s">
        <v>118</v>
      </c>
      <c r="O1349" s="2" t="s">
        <v>118</v>
      </c>
      <c r="P1349" s="2" t="s">
        <v>52</v>
      </c>
      <c r="Q1349" s="2" t="s">
        <v>52</v>
      </c>
      <c r="R1349" s="2" t="s">
        <v>52</v>
      </c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2" t="s">
        <v>52</v>
      </c>
      <c r="AW1349" s="2" t="s">
        <v>52</v>
      </c>
      <c r="AX1349" s="2" t="s">
        <v>52</v>
      </c>
      <c r="AY1349" s="2" t="s">
        <v>52</v>
      </c>
    </row>
    <row r="1350" spans="1:51" ht="30" customHeight="1">
      <c r="A1350" s="9"/>
      <c r="B1350" s="9"/>
      <c r="C1350" s="9"/>
      <c r="D1350" s="9"/>
      <c r="E1350" s="12"/>
      <c r="F1350" s="13"/>
      <c r="G1350" s="12"/>
      <c r="H1350" s="13"/>
      <c r="I1350" s="12"/>
      <c r="J1350" s="13"/>
      <c r="K1350" s="12"/>
      <c r="L1350" s="13"/>
      <c r="M1350" s="9"/>
    </row>
    <row r="1351" spans="1:51" ht="30" customHeight="1">
      <c r="A1351" s="32" t="s">
        <v>2937</v>
      </c>
      <c r="B1351" s="32"/>
      <c r="C1351" s="32"/>
      <c r="D1351" s="32"/>
      <c r="E1351" s="33"/>
      <c r="F1351" s="34"/>
      <c r="G1351" s="33"/>
      <c r="H1351" s="34"/>
      <c r="I1351" s="33"/>
      <c r="J1351" s="34"/>
      <c r="K1351" s="33"/>
      <c r="L1351" s="34"/>
      <c r="M1351" s="32"/>
      <c r="N1351" s="1" t="s">
        <v>2932</v>
      </c>
    </row>
    <row r="1352" spans="1:51" ht="30" customHeight="1">
      <c r="A1352" s="8" t="s">
        <v>2939</v>
      </c>
      <c r="B1352" s="8" t="s">
        <v>2940</v>
      </c>
      <c r="C1352" s="8" t="s">
        <v>221</v>
      </c>
      <c r="D1352" s="9">
        <v>1.5709999999999998E-2</v>
      </c>
      <c r="E1352" s="12">
        <f>단가대비표!O47</f>
        <v>8880</v>
      </c>
      <c r="F1352" s="13">
        <f t="shared" ref="F1352:F1361" si="210">TRUNC(E1352*D1352,1)</f>
        <v>139.5</v>
      </c>
      <c r="G1352" s="12">
        <f>단가대비표!P47</f>
        <v>0</v>
      </c>
      <c r="H1352" s="13">
        <f t="shared" ref="H1352:H1361" si="211">TRUNC(G1352*D1352,1)</f>
        <v>0</v>
      </c>
      <c r="I1352" s="12">
        <f>단가대비표!V47</f>
        <v>0</v>
      </c>
      <c r="J1352" s="13">
        <f t="shared" ref="J1352:J1361" si="212">TRUNC(I1352*D1352,1)</f>
        <v>0</v>
      </c>
      <c r="K1352" s="12">
        <f t="shared" ref="K1352:K1361" si="213">TRUNC(E1352+G1352+I1352,1)</f>
        <v>8880</v>
      </c>
      <c r="L1352" s="13">
        <f t="shared" ref="L1352:L1361" si="214">TRUNC(F1352+H1352+J1352,1)</f>
        <v>139.5</v>
      </c>
      <c r="M1352" s="8" t="s">
        <v>52</v>
      </c>
      <c r="N1352" s="2" t="s">
        <v>2932</v>
      </c>
      <c r="O1352" s="2" t="s">
        <v>2941</v>
      </c>
      <c r="P1352" s="2" t="s">
        <v>63</v>
      </c>
      <c r="Q1352" s="2" t="s">
        <v>63</v>
      </c>
      <c r="R1352" s="2" t="s">
        <v>62</v>
      </c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2" t="s">
        <v>52</v>
      </c>
      <c r="AW1352" s="2" t="s">
        <v>2942</v>
      </c>
      <c r="AX1352" s="2" t="s">
        <v>52</v>
      </c>
      <c r="AY1352" s="2" t="s">
        <v>52</v>
      </c>
    </row>
    <row r="1353" spans="1:51" ht="30" customHeight="1">
      <c r="A1353" s="8" t="s">
        <v>2943</v>
      </c>
      <c r="B1353" s="8" t="s">
        <v>2944</v>
      </c>
      <c r="C1353" s="8" t="s">
        <v>1156</v>
      </c>
      <c r="D1353" s="9">
        <v>5.3550000000000004</v>
      </c>
      <c r="E1353" s="12">
        <f>단가대비표!O34</f>
        <v>2</v>
      </c>
      <c r="F1353" s="13">
        <f t="shared" si="210"/>
        <v>10.7</v>
      </c>
      <c r="G1353" s="12">
        <f>단가대비표!P34</f>
        <v>0</v>
      </c>
      <c r="H1353" s="13">
        <f t="shared" si="211"/>
        <v>0</v>
      </c>
      <c r="I1353" s="12">
        <f>단가대비표!V34</f>
        <v>0</v>
      </c>
      <c r="J1353" s="13">
        <f t="shared" si="212"/>
        <v>0</v>
      </c>
      <c r="K1353" s="12">
        <f t="shared" si="213"/>
        <v>2</v>
      </c>
      <c r="L1353" s="13">
        <f t="shared" si="214"/>
        <v>10.7</v>
      </c>
      <c r="M1353" s="8" t="s">
        <v>2945</v>
      </c>
      <c r="N1353" s="2" t="s">
        <v>2932</v>
      </c>
      <c r="O1353" s="2" t="s">
        <v>2946</v>
      </c>
      <c r="P1353" s="2" t="s">
        <v>63</v>
      </c>
      <c r="Q1353" s="2" t="s">
        <v>63</v>
      </c>
      <c r="R1353" s="2" t="s">
        <v>62</v>
      </c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2" t="s">
        <v>52</v>
      </c>
      <c r="AW1353" s="2" t="s">
        <v>2947</v>
      </c>
      <c r="AX1353" s="2" t="s">
        <v>52</v>
      </c>
      <c r="AY1353" s="2" t="s">
        <v>52</v>
      </c>
    </row>
    <row r="1354" spans="1:51" ht="30" customHeight="1">
      <c r="A1354" s="8" t="s">
        <v>2948</v>
      </c>
      <c r="B1354" s="8" t="s">
        <v>2949</v>
      </c>
      <c r="C1354" s="8" t="s">
        <v>221</v>
      </c>
      <c r="D1354" s="9">
        <v>2.3999999999999998E-3</v>
      </c>
      <c r="E1354" s="12">
        <f>단가대비표!O45</f>
        <v>10652</v>
      </c>
      <c r="F1354" s="13">
        <f t="shared" si="210"/>
        <v>25.5</v>
      </c>
      <c r="G1354" s="12">
        <f>단가대비표!P45</f>
        <v>0</v>
      </c>
      <c r="H1354" s="13">
        <f t="shared" si="211"/>
        <v>0</v>
      </c>
      <c r="I1354" s="12">
        <f>단가대비표!V45</f>
        <v>0</v>
      </c>
      <c r="J1354" s="13">
        <f t="shared" si="212"/>
        <v>0</v>
      </c>
      <c r="K1354" s="12">
        <f t="shared" si="213"/>
        <v>10652</v>
      </c>
      <c r="L1354" s="13">
        <f t="shared" si="214"/>
        <v>25.5</v>
      </c>
      <c r="M1354" s="8" t="s">
        <v>52</v>
      </c>
      <c r="N1354" s="2" t="s">
        <v>2932</v>
      </c>
      <c r="O1354" s="2" t="s">
        <v>2950</v>
      </c>
      <c r="P1354" s="2" t="s">
        <v>63</v>
      </c>
      <c r="Q1354" s="2" t="s">
        <v>63</v>
      </c>
      <c r="R1354" s="2" t="s">
        <v>62</v>
      </c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2" t="s">
        <v>52</v>
      </c>
      <c r="AW1354" s="2" t="s">
        <v>2951</v>
      </c>
      <c r="AX1354" s="2" t="s">
        <v>52</v>
      </c>
      <c r="AY1354" s="2" t="s">
        <v>52</v>
      </c>
    </row>
    <row r="1355" spans="1:51" ht="30" customHeight="1">
      <c r="A1355" s="8" t="s">
        <v>2952</v>
      </c>
      <c r="B1355" s="8" t="s">
        <v>2953</v>
      </c>
      <c r="C1355" s="8" t="s">
        <v>1164</v>
      </c>
      <c r="D1355" s="9">
        <v>1.771E-2</v>
      </c>
      <c r="E1355" s="12">
        <f>일위대가목록!E223</f>
        <v>0</v>
      </c>
      <c r="F1355" s="13">
        <f t="shared" si="210"/>
        <v>0</v>
      </c>
      <c r="G1355" s="12">
        <f>일위대가목록!F223</f>
        <v>0</v>
      </c>
      <c r="H1355" s="13">
        <f t="shared" si="211"/>
        <v>0</v>
      </c>
      <c r="I1355" s="12">
        <f>일위대가목록!G223</f>
        <v>137</v>
      </c>
      <c r="J1355" s="13">
        <f t="shared" si="212"/>
        <v>2.4</v>
      </c>
      <c r="K1355" s="12">
        <f t="shared" si="213"/>
        <v>137</v>
      </c>
      <c r="L1355" s="13">
        <f t="shared" si="214"/>
        <v>2.4</v>
      </c>
      <c r="M1355" s="8" t="s">
        <v>52</v>
      </c>
      <c r="N1355" s="2" t="s">
        <v>2932</v>
      </c>
      <c r="O1355" s="2" t="s">
        <v>2954</v>
      </c>
      <c r="P1355" s="2" t="s">
        <v>62</v>
      </c>
      <c r="Q1355" s="2" t="s">
        <v>63</v>
      </c>
      <c r="R1355" s="2" t="s">
        <v>63</v>
      </c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2" t="s">
        <v>52</v>
      </c>
      <c r="AW1355" s="2" t="s">
        <v>2955</v>
      </c>
      <c r="AX1355" s="2" t="s">
        <v>52</v>
      </c>
      <c r="AY1355" s="2" t="s">
        <v>52</v>
      </c>
    </row>
    <row r="1356" spans="1:51" ht="30" customHeight="1">
      <c r="A1356" s="8" t="s">
        <v>1209</v>
      </c>
      <c r="B1356" s="8" t="s">
        <v>1210</v>
      </c>
      <c r="C1356" s="8" t="s">
        <v>1211</v>
      </c>
      <c r="D1356" s="9">
        <v>0.1071</v>
      </c>
      <c r="E1356" s="12">
        <f>단가대비표!O277</f>
        <v>0</v>
      </c>
      <c r="F1356" s="13">
        <f t="shared" si="210"/>
        <v>0</v>
      </c>
      <c r="G1356" s="12">
        <f>단가대비표!P277</f>
        <v>0</v>
      </c>
      <c r="H1356" s="13">
        <f t="shared" si="211"/>
        <v>0</v>
      </c>
      <c r="I1356" s="12">
        <f>단가대비표!V277</f>
        <v>87</v>
      </c>
      <c r="J1356" s="13">
        <f t="shared" si="212"/>
        <v>9.3000000000000007</v>
      </c>
      <c r="K1356" s="12">
        <f t="shared" si="213"/>
        <v>87</v>
      </c>
      <c r="L1356" s="13">
        <f t="shared" si="214"/>
        <v>9.3000000000000007</v>
      </c>
      <c r="M1356" s="8" t="s">
        <v>52</v>
      </c>
      <c r="N1356" s="2" t="s">
        <v>2932</v>
      </c>
      <c r="O1356" s="2" t="s">
        <v>1212</v>
      </c>
      <c r="P1356" s="2" t="s">
        <v>63</v>
      </c>
      <c r="Q1356" s="2" t="s">
        <v>63</v>
      </c>
      <c r="R1356" s="2" t="s">
        <v>62</v>
      </c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2" t="s">
        <v>52</v>
      </c>
      <c r="AW1356" s="2" t="s">
        <v>2956</v>
      </c>
      <c r="AX1356" s="2" t="s">
        <v>52</v>
      </c>
      <c r="AY1356" s="2" t="s">
        <v>52</v>
      </c>
    </row>
    <row r="1357" spans="1:51" ht="30" customHeight="1">
      <c r="A1357" s="8" t="s">
        <v>2404</v>
      </c>
      <c r="B1357" s="8" t="s">
        <v>1096</v>
      </c>
      <c r="C1357" s="8" t="s">
        <v>1097</v>
      </c>
      <c r="D1357" s="9">
        <v>2.18E-2</v>
      </c>
      <c r="E1357" s="12">
        <f>단가대비표!O283</f>
        <v>0</v>
      </c>
      <c r="F1357" s="13">
        <f t="shared" si="210"/>
        <v>0</v>
      </c>
      <c r="G1357" s="12">
        <f>단가대비표!P283</f>
        <v>178249</v>
      </c>
      <c r="H1357" s="13">
        <f t="shared" si="211"/>
        <v>3885.8</v>
      </c>
      <c r="I1357" s="12">
        <f>단가대비표!V283</f>
        <v>0</v>
      </c>
      <c r="J1357" s="13">
        <f t="shared" si="212"/>
        <v>0</v>
      </c>
      <c r="K1357" s="12">
        <f t="shared" si="213"/>
        <v>178249</v>
      </c>
      <c r="L1357" s="13">
        <f t="shared" si="214"/>
        <v>3885.8</v>
      </c>
      <c r="M1357" s="8" t="s">
        <v>52</v>
      </c>
      <c r="N1357" s="2" t="s">
        <v>2932</v>
      </c>
      <c r="O1357" s="2" t="s">
        <v>2405</v>
      </c>
      <c r="P1357" s="2" t="s">
        <v>63</v>
      </c>
      <c r="Q1357" s="2" t="s">
        <v>63</v>
      </c>
      <c r="R1357" s="2" t="s">
        <v>62</v>
      </c>
      <c r="S1357" s="3"/>
      <c r="T1357" s="3"/>
      <c r="U1357" s="3"/>
      <c r="V1357" s="3">
        <v>1</v>
      </c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2" t="s">
        <v>52</v>
      </c>
      <c r="AW1357" s="2" t="s">
        <v>2957</v>
      </c>
      <c r="AX1357" s="2" t="s">
        <v>52</v>
      </c>
      <c r="AY1357" s="2" t="s">
        <v>52</v>
      </c>
    </row>
    <row r="1358" spans="1:51" ht="30" customHeight="1">
      <c r="A1358" s="8" t="s">
        <v>1100</v>
      </c>
      <c r="B1358" s="8" t="s">
        <v>1096</v>
      </c>
      <c r="C1358" s="8" t="s">
        <v>1097</v>
      </c>
      <c r="D1358" s="9">
        <v>5.5999999999999995E-4</v>
      </c>
      <c r="E1358" s="12">
        <f>단가대비표!O278</f>
        <v>0</v>
      </c>
      <c r="F1358" s="13">
        <f t="shared" si="210"/>
        <v>0</v>
      </c>
      <c r="G1358" s="12">
        <f>단가대비표!P278</f>
        <v>125427</v>
      </c>
      <c r="H1358" s="13">
        <f t="shared" si="211"/>
        <v>70.2</v>
      </c>
      <c r="I1358" s="12">
        <f>단가대비표!V278</f>
        <v>0</v>
      </c>
      <c r="J1358" s="13">
        <f t="shared" si="212"/>
        <v>0</v>
      </c>
      <c r="K1358" s="12">
        <f t="shared" si="213"/>
        <v>125427</v>
      </c>
      <c r="L1358" s="13">
        <f t="shared" si="214"/>
        <v>70.2</v>
      </c>
      <c r="M1358" s="8" t="s">
        <v>52</v>
      </c>
      <c r="N1358" s="2" t="s">
        <v>2932</v>
      </c>
      <c r="O1358" s="2" t="s">
        <v>1101</v>
      </c>
      <c r="P1358" s="2" t="s">
        <v>63</v>
      </c>
      <c r="Q1358" s="2" t="s">
        <v>63</v>
      </c>
      <c r="R1358" s="2" t="s">
        <v>62</v>
      </c>
      <c r="S1358" s="3"/>
      <c r="T1358" s="3"/>
      <c r="U1358" s="3"/>
      <c r="V1358" s="3">
        <v>1</v>
      </c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2" t="s">
        <v>52</v>
      </c>
      <c r="AW1358" s="2" t="s">
        <v>2958</v>
      </c>
      <c r="AX1358" s="2" t="s">
        <v>52</v>
      </c>
      <c r="AY1358" s="2" t="s">
        <v>52</v>
      </c>
    </row>
    <row r="1359" spans="1:51" ht="30" customHeight="1">
      <c r="A1359" s="8" t="s">
        <v>2959</v>
      </c>
      <c r="B1359" s="8" t="s">
        <v>1096</v>
      </c>
      <c r="C1359" s="8" t="s">
        <v>1097</v>
      </c>
      <c r="D1359" s="9">
        <v>2.2100000000000002E-3</v>
      </c>
      <c r="E1359" s="12">
        <f>단가대비표!O286</f>
        <v>0</v>
      </c>
      <c r="F1359" s="13">
        <f t="shared" si="210"/>
        <v>0</v>
      </c>
      <c r="G1359" s="12">
        <f>단가대비표!P286</f>
        <v>198711</v>
      </c>
      <c r="H1359" s="13">
        <f t="shared" si="211"/>
        <v>439.1</v>
      </c>
      <c r="I1359" s="12">
        <f>단가대비표!V286</f>
        <v>0</v>
      </c>
      <c r="J1359" s="13">
        <f t="shared" si="212"/>
        <v>0</v>
      </c>
      <c r="K1359" s="12">
        <f t="shared" si="213"/>
        <v>198711</v>
      </c>
      <c r="L1359" s="13">
        <f t="shared" si="214"/>
        <v>439.1</v>
      </c>
      <c r="M1359" s="8" t="s">
        <v>52</v>
      </c>
      <c r="N1359" s="2" t="s">
        <v>2932</v>
      </c>
      <c r="O1359" s="2" t="s">
        <v>2960</v>
      </c>
      <c r="P1359" s="2" t="s">
        <v>63</v>
      </c>
      <c r="Q1359" s="2" t="s">
        <v>63</v>
      </c>
      <c r="R1359" s="2" t="s">
        <v>62</v>
      </c>
      <c r="S1359" s="3"/>
      <c r="T1359" s="3"/>
      <c r="U1359" s="3"/>
      <c r="V1359" s="3">
        <v>1</v>
      </c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2" t="s">
        <v>52</v>
      </c>
      <c r="AW1359" s="2" t="s">
        <v>2961</v>
      </c>
      <c r="AX1359" s="2" t="s">
        <v>52</v>
      </c>
      <c r="AY1359" s="2" t="s">
        <v>52</v>
      </c>
    </row>
    <row r="1360" spans="1:51" ht="30" customHeight="1">
      <c r="A1360" s="8" t="s">
        <v>2420</v>
      </c>
      <c r="B1360" s="8" t="s">
        <v>1096</v>
      </c>
      <c r="C1360" s="8" t="s">
        <v>1097</v>
      </c>
      <c r="D1360" s="9">
        <v>6.3000000000000003E-4</v>
      </c>
      <c r="E1360" s="12">
        <f>단가대비표!O279</f>
        <v>0</v>
      </c>
      <c r="F1360" s="13">
        <f t="shared" si="210"/>
        <v>0</v>
      </c>
      <c r="G1360" s="12">
        <f>단가대비표!P279</f>
        <v>152019</v>
      </c>
      <c r="H1360" s="13">
        <f t="shared" si="211"/>
        <v>95.7</v>
      </c>
      <c r="I1360" s="12">
        <f>단가대비표!V279</f>
        <v>0</v>
      </c>
      <c r="J1360" s="13">
        <f t="shared" si="212"/>
        <v>0</v>
      </c>
      <c r="K1360" s="12">
        <f t="shared" si="213"/>
        <v>152019</v>
      </c>
      <c r="L1360" s="13">
        <f t="shared" si="214"/>
        <v>95.7</v>
      </c>
      <c r="M1360" s="8" t="s">
        <v>52</v>
      </c>
      <c r="N1360" s="2" t="s">
        <v>2932</v>
      </c>
      <c r="O1360" s="2" t="s">
        <v>2421</v>
      </c>
      <c r="P1360" s="2" t="s">
        <v>63</v>
      </c>
      <c r="Q1360" s="2" t="s">
        <v>63</v>
      </c>
      <c r="R1360" s="2" t="s">
        <v>62</v>
      </c>
      <c r="S1360" s="3"/>
      <c r="T1360" s="3"/>
      <c r="U1360" s="3"/>
      <c r="V1360" s="3">
        <v>1</v>
      </c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2" t="s">
        <v>52</v>
      </c>
      <c r="AW1360" s="2" t="s">
        <v>2962</v>
      </c>
      <c r="AX1360" s="2" t="s">
        <v>52</v>
      </c>
      <c r="AY1360" s="2" t="s">
        <v>52</v>
      </c>
    </row>
    <row r="1361" spans="1:51" ht="30" customHeight="1">
      <c r="A1361" s="8" t="s">
        <v>1272</v>
      </c>
      <c r="B1361" s="8" t="s">
        <v>1935</v>
      </c>
      <c r="C1361" s="8" t="s">
        <v>929</v>
      </c>
      <c r="D1361" s="9">
        <v>1</v>
      </c>
      <c r="E1361" s="12">
        <f>TRUNC(SUMIF(V1352:V1361, RIGHTB(O1361, 1), H1352:H1361)*U1361, 2)</f>
        <v>134.72</v>
      </c>
      <c r="F1361" s="13">
        <f t="shared" si="210"/>
        <v>134.69999999999999</v>
      </c>
      <c r="G1361" s="12">
        <v>0</v>
      </c>
      <c r="H1361" s="13">
        <f t="shared" si="211"/>
        <v>0</v>
      </c>
      <c r="I1361" s="12">
        <v>0</v>
      </c>
      <c r="J1361" s="13">
        <f t="shared" si="212"/>
        <v>0</v>
      </c>
      <c r="K1361" s="12">
        <f t="shared" si="213"/>
        <v>134.69999999999999</v>
      </c>
      <c r="L1361" s="13">
        <f t="shared" si="214"/>
        <v>134.69999999999999</v>
      </c>
      <c r="M1361" s="8" t="s">
        <v>52</v>
      </c>
      <c r="N1361" s="2" t="s">
        <v>2932</v>
      </c>
      <c r="O1361" s="2" t="s">
        <v>930</v>
      </c>
      <c r="P1361" s="2" t="s">
        <v>63</v>
      </c>
      <c r="Q1361" s="2" t="s">
        <v>63</v>
      </c>
      <c r="R1361" s="2" t="s">
        <v>63</v>
      </c>
      <c r="S1361" s="3">
        <v>1</v>
      </c>
      <c r="T1361" s="3">
        <v>0</v>
      </c>
      <c r="U1361" s="3">
        <v>0.03</v>
      </c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2" t="s">
        <v>52</v>
      </c>
      <c r="AW1361" s="2" t="s">
        <v>2963</v>
      </c>
      <c r="AX1361" s="2" t="s">
        <v>52</v>
      </c>
      <c r="AY1361" s="2" t="s">
        <v>52</v>
      </c>
    </row>
    <row r="1362" spans="1:51" ht="30" customHeight="1">
      <c r="A1362" s="8" t="s">
        <v>995</v>
      </c>
      <c r="B1362" s="8" t="s">
        <v>52</v>
      </c>
      <c r="C1362" s="8" t="s">
        <v>52</v>
      </c>
      <c r="D1362" s="9"/>
      <c r="E1362" s="12"/>
      <c r="F1362" s="13">
        <f>TRUNC(SUMIF(N1352:N1361, N1351, F1352:F1361),0)</f>
        <v>310</v>
      </c>
      <c r="G1362" s="12"/>
      <c r="H1362" s="13">
        <f>TRUNC(SUMIF(N1352:N1361, N1351, H1352:H1361),0)</f>
        <v>4490</v>
      </c>
      <c r="I1362" s="12"/>
      <c r="J1362" s="13">
        <f>TRUNC(SUMIF(N1352:N1361, N1351, J1352:J1361),0)</f>
        <v>11</v>
      </c>
      <c r="K1362" s="12"/>
      <c r="L1362" s="13">
        <f>F1362+H1362+J1362</f>
        <v>4811</v>
      </c>
      <c r="M1362" s="8" t="s">
        <v>52</v>
      </c>
      <c r="N1362" s="2" t="s">
        <v>118</v>
      </c>
      <c r="O1362" s="2" t="s">
        <v>118</v>
      </c>
      <c r="P1362" s="2" t="s">
        <v>52</v>
      </c>
      <c r="Q1362" s="2" t="s">
        <v>52</v>
      </c>
      <c r="R1362" s="2" t="s">
        <v>52</v>
      </c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2" t="s">
        <v>52</v>
      </c>
      <c r="AW1362" s="2" t="s">
        <v>52</v>
      </c>
      <c r="AX1362" s="2" t="s">
        <v>52</v>
      </c>
      <c r="AY1362" s="2" t="s">
        <v>52</v>
      </c>
    </row>
    <row r="1363" spans="1:51" ht="30" customHeight="1">
      <c r="A1363" s="9"/>
      <c r="B1363" s="9"/>
      <c r="C1363" s="9"/>
      <c r="D1363" s="9"/>
      <c r="E1363" s="12"/>
      <c r="F1363" s="13"/>
      <c r="G1363" s="12"/>
      <c r="H1363" s="13"/>
      <c r="I1363" s="12"/>
      <c r="J1363" s="13"/>
      <c r="K1363" s="12"/>
      <c r="L1363" s="13"/>
      <c r="M1363" s="9"/>
    </row>
    <row r="1364" spans="1:51" ht="30" customHeight="1">
      <c r="A1364" s="32" t="s">
        <v>2964</v>
      </c>
      <c r="B1364" s="32"/>
      <c r="C1364" s="32"/>
      <c r="D1364" s="32"/>
      <c r="E1364" s="33"/>
      <c r="F1364" s="34"/>
      <c r="G1364" s="33"/>
      <c r="H1364" s="34"/>
      <c r="I1364" s="33"/>
      <c r="J1364" s="34"/>
      <c r="K1364" s="33"/>
      <c r="L1364" s="34"/>
      <c r="M1364" s="32"/>
      <c r="N1364" s="1" t="s">
        <v>2935</v>
      </c>
    </row>
    <row r="1365" spans="1:51" ht="30" customHeight="1">
      <c r="A1365" s="8" t="s">
        <v>2939</v>
      </c>
      <c r="B1365" s="8" t="s">
        <v>2940</v>
      </c>
      <c r="C1365" s="8" t="s">
        <v>221</v>
      </c>
      <c r="D1365" s="9">
        <v>2.7699999999999999E-3</v>
      </c>
      <c r="E1365" s="12">
        <f>단가대비표!O47</f>
        <v>8880</v>
      </c>
      <c r="F1365" s="13">
        <f t="shared" ref="F1365:F1374" si="215">TRUNC(E1365*D1365,1)</f>
        <v>24.5</v>
      </c>
      <c r="G1365" s="12">
        <f>단가대비표!P47</f>
        <v>0</v>
      </c>
      <c r="H1365" s="13">
        <f t="shared" ref="H1365:H1374" si="216">TRUNC(G1365*D1365,1)</f>
        <v>0</v>
      </c>
      <c r="I1365" s="12">
        <f>단가대비표!V47</f>
        <v>0</v>
      </c>
      <c r="J1365" s="13">
        <f t="shared" ref="J1365:J1374" si="217">TRUNC(I1365*D1365,1)</f>
        <v>0</v>
      </c>
      <c r="K1365" s="12">
        <f t="shared" ref="K1365:K1374" si="218">TRUNC(E1365+G1365+I1365,1)</f>
        <v>8880</v>
      </c>
      <c r="L1365" s="13">
        <f t="shared" ref="L1365:L1374" si="219">TRUNC(F1365+H1365+J1365,1)</f>
        <v>24.5</v>
      </c>
      <c r="M1365" s="8" t="s">
        <v>52</v>
      </c>
      <c r="N1365" s="2" t="s">
        <v>2935</v>
      </c>
      <c r="O1365" s="2" t="s">
        <v>2941</v>
      </c>
      <c r="P1365" s="2" t="s">
        <v>63</v>
      </c>
      <c r="Q1365" s="2" t="s">
        <v>63</v>
      </c>
      <c r="R1365" s="2" t="s">
        <v>62</v>
      </c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2" t="s">
        <v>52</v>
      </c>
      <c r="AW1365" s="2" t="s">
        <v>2966</v>
      </c>
      <c r="AX1365" s="2" t="s">
        <v>52</v>
      </c>
      <c r="AY1365" s="2" t="s">
        <v>52</v>
      </c>
    </row>
    <row r="1366" spans="1:51" ht="30" customHeight="1">
      <c r="A1366" s="8" t="s">
        <v>2943</v>
      </c>
      <c r="B1366" s="8" t="s">
        <v>2944</v>
      </c>
      <c r="C1366" s="8" t="s">
        <v>1156</v>
      </c>
      <c r="D1366" s="9">
        <v>0.94499999999999995</v>
      </c>
      <c r="E1366" s="12">
        <f>단가대비표!O34</f>
        <v>2</v>
      </c>
      <c r="F1366" s="13">
        <f t="shared" si="215"/>
        <v>1.8</v>
      </c>
      <c r="G1366" s="12">
        <f>단가대비표!P34</f>
        <v>0</v>
      </c>
      <c r="H1366" s="13">
        <f t="shared" si="216"/>
        <v>0</v>
      </c>
      <c r="I1366" s="12">
        <f>단가대비표!V34</f>
        <v>0</v>
      </c>
      <c r="J1366" s="13">
        <f t="shared" si="217"/>
        <v>0</v>
      </c>
      <c r="K1366" s="12">
        <f t="shared" si="218"/>
        <v>2</v>
      </c>
      <c r="L1366" s="13">
        <f t="shared" si="219"/>
        <v>1.8</v>
      </c>
      <c r="M1366" s="8" t="s">
        <v>2945</v>
      </c>
      <c r="N1366" s="2" t="s">
        <v>2935</v>
      </c>
      <c r="O1366" s="2" t="s">
        <v>2946</v>
      </c>
      <c r="P1366" s="2" t="s">
        <v>63</v>
      </c>
      <c r="Q1366" s="2" t="s">
        <v>63</v>
      </c>
      <c r="R1366" s="2" t="s">
        <v>62</v>
      </c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2" t="s">
        <v>52</v>
      </c>
      <c r="AW1366" s="2" t="s">
        <v>2967</v>
      </c>
      <c r="AX1366" s="2" t="s">
        <v>52</v>
      </c>
      <c r="AY1366" s="2" t="s">
        <v>52</v>
      </c>
    </row>
    <row r="1367" spans="1:51" ht="30" customHeight="1">
      <c r="A1367" s="8" t="s">
        <v>2948</v>
      </c>
      <c r="B1367" s="8" t="s">
        <v>2949</v>
      </c>
      <c r="C1367" s="8" t="s">
        <v>221</v>
      </c>
      <c r="D1367" s="9">
        <v>4.0000000000000002E-4</v>
      </c>
      <c r="E1367" s="12">
        <f>단가대비표!O45</f>
        <v>10652</v>
      </c>
      <c r="F1367" s="13">
        <f t="shared" si="215"/>
        <v>4.2</v>
      </c>
      <c r="G1367" s="12">
        <f>단가대비표!P45</f>
        <v>0</v>
      </c>
      <c r="H1367" s="13">
        <f t="shared" si="216"/>
        <v>0</v>
      </c>
      <c r="I1367" s="12">
        <f>단가대비표!V45</f>
        <v>0</v>
      </c>
      <c r="J1367" s="13">
        <f t="shared" si="217"/>
        <v>0</v>
      </c>
      <c r="K1367" s="12">
        <f t="shared" si="218"/>
        <v>10652</v>
      </c>
      <c r="L1367" s="13">
        <f t="shared" si="219"/>
        <v>4.2</v>
      </c>
      <c r="M1367" s="8" t="s">
        <v>52</v>
      </c>
      <c r="N1367" s="2" t="s">
        <v>2935</v>
      </c>
      <c r="O1367" s="2" t="s">
        <v>2950</v>
      </c>
      <c r="P1367" s="2" t="s">
        <v>63</v>
      </c>
      <c r="Q1367" s="2" t="s">
        <v>63</v>
      </c>
      <c r="R1367" s="2" t="s">
        <v>62</v>
      </c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2" t="s">
        <v>52</v>
      </c>
      <c r="AW1367" s="2" t="s">
        <v>2968</v>
      </c>
      <c r="AX1367" s="2" t="s">
        <v>52</v>
      </c>
      <c r="AY1367" s="2" t="s">
        <v>52</v>
      </c>
    </row>
    <row r="1368" spans="1:51" ht="30" customHeight="1">
      <c r="A1368" s="8" t="s">
        <v>2952</v>
      </c>
      <c r="B1368" s="8" t="s">
        <v>2953</v>
      </c>
      <c r="C1368" s="8" t="s">
        <v>1164</v>
      </c>
      <c r="D1368" s="9">
        <v>3.1199999999999999E-3</v>
      </c>
      <c r="E1368" s="12">
        <f>일위대가목록!E223</f>
        <v>0</v>
      </c>
      <c r="F1368" s="13">
        <f t="shared" si="215"/>
        <v>0</v>
      </c>
      <c r="G1368" s="12">
        <f>일위대가목록!F223</f>
        <v>0</v>
      </c>
      <c r="H1368" s="13">
        <f t="shared" si="216"/>
        <v>0</v>
      </c>
      <c r="I1368" s="12">
        <f>일위대가목록!G223</f>
        <v>137</v>
      </c>
      <c r="J1368" s="13">
        <f t="shared" si="217"/>
        <v>0.4</v>
      </c>
      <c r="K1368" s="12">
        <f t="shared" si="218"/>
        <v>137</v>
      </c>
      <c r="L1368" s="13">
        <f t="shared" si="219"/>
        <v>0.4</v>
      </c>
      <c r="M1368" s="8" t="s">
        <v>52</v>
      </c>
      <c r="N1368" s="2" t="s">
        <v>2935</v>
      </c>
      <c r="O1368" s="2" t="s">
        <v>2954</v>
      </c>
      <c r="P1368" s="2" t="s">
        <v>62</v>
      </c>
      <c r="Q1368" s="2" t="s">
        <v>63</v>
      </c>
      <c r="R1368" s="2" t="s">
        <v>63</v>
      </c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2" t="s">
        <v>52</v>
      </c>
      <c r="AW1368" s="2" t="s">
        <v>2969</v>
      </c>
      <c r="AX1368" s="2" t="s">
        <v>52</v>
      </c>
      <c r="AY1368" s="2" t="s">
        <v>52</v>
      </c>
    </row>
    <row r="1369" spans="1:51" ht="30" customHeight="1">
      <c r="A1369" s="8" t="s">
        <v>1209</v>
      </c>
      <c r="B1369" s="8" t="s">
        <v>1210</v>
      </c>
      <c r="C1369" s="8" t="s">
        <v>1211</v>
      </c>
      <c r="D1369" s="9">
        <v>1.89E-2</v>
      </c>
      <c r="E1369" s="12">
        <f>단가대비표!O277</f>
        <v>0</v>
      </c>
      <c r="F1369" s="13">
        <f t="shared" si="215"/>
        <v>0</v>
      </c>
      <c r="G1369" s="12">
        <f>단가대비표!P277</f>
        <v>0</v>
      </c>
      <c r="H1369" s="13">
        <f t="shared" si="216"/>
        <v>0</v>
      </c>
      <c r="I1369" s="12">
        <f>단가대비표!V277</f>
        <v>87</v>
      </c>
      <c r="J1369" s="13">
        <f t="shared" si="217"/>
        <v>1.6</v>
      </c>
      <c r="K1369" s="12">
        <f t="shared" si="218"/>
        <v>87</v>
      </c>
      <c r="L1369" s="13">
        <f t="shared" si="219"/>
        <v>1.6</v>
      </c>
      <c r="M1369" s="8" t="s">
        <v>52</v>
      </c>
      <c r="N1369" s="2" t="s">
        <v>2935</v>
      </c>
      <c r="O1369" s="2" t="s">
        <v>1212</v>
      </c>
      <c r="P1369" s="2" t="s">
        <v>63</v>
      </c>
      <c r="Q1369" s="2" t="s">
        <v>63</v>
      </c>
      <c r="R1369" s="2" t="s">
        <v>62</v>
      </c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2" t="s">
        <v>52</v>
      </c>
      <c r="AW1369" s="2" t="s">
        <v>2970</v>
      </c>
      <c r="AX1369" s="2" t="s">
        <v>52</v>
      </c>
      <c r="AY1369" s="2" t="s">
        <v>52</v>
      </c>
    </row>
    <row r="1370" spans="1:51" ht="30" customHeight="1">
      <c r="A1370" s="8" t="s">
        <v>2404</v>
      </c>
      <c r="B1370" s="8" t="s">
        <v>1096</v>
      </c>
      <c r="C1370" s="8" t="s">
        <v>1097</v>
      </c>
      <c r="D1370" s="9">
        <v>5.8500000000000002E-3</v>
      </c>
      <c r="E1370" s="12">
        <f>단가대비표!O283</f>
        <v>0</v>
      </c>
      <c r="F1370" s="13">
        <f t="shared" si="215"/>
        <v>0</v>
      </c>
      <c r="G1370" s="12">
        <f>단가대비표!P283</f>
        <v>178249</v>
      </c>
      <c r="H1370" s="13">
        <f t="shared" si="216"/>
        <v>1042.7</v>
      </c>
      <c r="I1370" s="12">
        <f>단가대비표!V283</f>
        <v>0</v>
      </c>
      <c r="J1370" s="13">
        <f t="shared" si="217"/>
        <v>0</v>
      </c>
      <c r="K1370" s="12">
        <f t="shared" si="218"/>
        <v>178249</v>
      </c>
      <c r="L1370" s="13">
        <f t="shared" si="219"/>
        <v>1042.7</v>
      </c>
      <c r="M1370" s="8" t="s">
        <v>52</v>
      </c>
      <c r="N1370" s="2" t="s">
        <v>2935</v>
      </c>
      <c r="O1370" s="2" t="s">
        <v>2405</v>
      </c>
      <c r="P1370" s="2" t="s">
        <v>63</v>
      </c>
      <c r="Q1370" s="2" t="s">
        <v>63</v>
      </c>
      <c r="R1370" s="2" t="s">
        <v>62</v>
      </c>
      <c r="S1370" s="3"/>
      <c r="T1370" s="3"/>
      <c r="U1370" s="3"/>
      <c r="V1370" s="3">
        <v>1</v>
      </c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2" t="s">
        <v>52</v>
      </c>
      <c r="AW1370" s="2" t="s">
        <v>2971</v>
      </c>
      <c r="AX1370" s="2" t="s">
        <v>52</v>
      </c>
      <c r="AY1370" s="2" t="s">
        <v>52</v>
      </c>
    </row>
    <row r="1371" spans="1:51" ht="30" customHeight="1">
      <c r="A1371" s="8" t="s">
        <v>1100</v>
      </c>
      <c r="B1371" s="8" t="s">
        <v>1096</v>
      </c>
      <c r="C1371" s="8" t="s">
        <v>1097</v>
      </c>
      <c r="D1371" s="9">
        <v>1E-4</v>
      </c>
      <c r="E1371" s="12">
        <f>단가대비표!O278</f>
        <v>0</v>
      </c>
      <c r="F1371" s="13">
        <f t="shared" si="215"/>
        <v>0</v>
      </c>
      <c r="G1371" s="12">
        <f>단가대비표!P278</f>
        <v>125427</v>
      </c>
      <c r="H1371" s="13">
        <f t="shared" si="216"/>
        <v>12.5</v>
      </c>
      <c r="I1371" s="12">
        <f>단가대비표!V278</f>
        <v>0</v>
      </c>
      <c r="J1371" s="13">
        <f t="shared" si="217"/>
        <v>0</v>
      </c>
      <c r="K1371" s="12">
        <f t="shared" si="218"/>
        <v>125427</v>
      </c>
      <c r="L1371" s="13">
        <f t="shared" si="219"/>
        <v>12.5</v>
      </c>
      <c r="M1371" s="8" t="s">
        <v>52</v>
      </c>
      <c r="N1371" s="2" t="s">
        <v>2935</v>
      </c>
      <c r="O1371" s="2" t="s">
        <v>1101</v>
      </c>
      <c r="P1371" s="2" t="s">
        <v>63</v>
      </c>
      <c r="Q1371" s="2" t="s">
        <v>63</v>
      </c>
      <c r="R1371" s="2" t="s">
        <v>62</v>
      </c>
      <c r="S1371" s="3"/>
      <c r="T1371" s="3"/>
      <c r="U1371" s="3"/>
      <c r="V1371" s="3">
        <v>1</v>
      </c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2" t="s">
        <v>52</v>
      </c>
      <c r="AW1371" s="2" t="s">
        <v>2972</v>
      </c>
      <c r="AX1371" s="2" t="s">
        <v>52</v>
      </c>
      <c r="AY1371" s="2" t="s">
        <v>52</v>
      </c>
    </row>
    <row r="1372" spans="1:51" ht="30" customHeight="1">
      <c r="A1372" s="8" t="s">
        <v>2959</v>
      </c>
      <c r="B1372" s="8" t="s">
        <v>1096</v>
      </c>
      <c r="C1372" s="8" t="s">
        <v>1097</v>
      </c>
      <c r="D1372" s="9">
        <v>3.8999999999999999E-4</v>
      </c>
      <c r="E1372" s="12">
        <f>단가대비표!O286</f>
        <v>0</v>
      </c>
      <c r="F1372" s="13">
        <f t="shared" si="215"/>
        <v>0</v>
      </c>
      <c r="G1372" s="12">
        <f>단가대비표!P286</f>
        <v>198711</v>
      </c>
      <c r="H1372" s="13">
        <f t="shared" si="216"/>
        <v>77.400000000000006</v>
      </c>
      <c r="I1372" s="12">
        <f>단가대비표!V286</f>
        <v>0</v>
      </c>
      <c r="J1372" s="13">
        <f t="shared" si="217"/>
        <v>0</v>
      </c>
      <c r="K1372" s="12">
        <f t="shared" si="218"/>
        <v>198711</v>
      </c>
      <c r="L1372" s="13">
        <f t="shared" si="219"/>
        <v>77.400000000000006</v>
      </c>
      <c r="M1372" s="8" t="s">
        <v>52</v>
      </c>
      <c r="N1372" s="2" t="s">
        <v>2935</v>
      </c>
      <c r="O1372" s="2" t="s">
        <v>2960</v>
      </c>
      <c r="P1372" s="2" t="s">
        <v>63</v>
      </c>
      <c r="Q1372" s="2" t="s">
        <v>63</v>
      </c>
      <c r="R1372" s="2" t="s">
        <v>62</v>
      </c>
      <c r="S1372" s="3"/>
      <c r="T1372" s="3"/>
      <c r="U1372" s="3"/>
      <c r="V1372" s="3">
        <v>1</v>
      </c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2" t="s">
        <v>52</v>
      </c>
      <c r="AW1372" s="2" t="s">
        <v>2973</v>
      </c>
      <c r="AX1372" s="2" t="s">
        <v>52</v>
      </c>
      <c r="AY1372" s="2" t="s">
        <v>52</v>
      </c>
    </row>
    <row r="1373" spans="1:51" ht="30" customHeight="1">
      <c r="A1373" s="8" t="s">
        <v>2420</v>
      </c>
      <c r="B1373" s="8" t="s">
        <v>1096</v>
      </c>
      <c r="C1373" s="8" t="s">
        <v>1097</v>
      </c>
      <c r="D1373" s="9">
        <v>1.1E-4</v>
      </c>
      <c r="E1373" s="12">
        <f>단가대비표!O279</f>
        <v>0</v>
      </c>
      <c r="F1373" s="13">
        <f t="shared" si="215"/>
        <v>0</v>
      </c>
      <c r="G1373" s="12">
        <f>단가대비표!P279</f>
        <v>152019</v>
      </c>
      <c r="H1373" s="13">
        <f t="shared" si="216"/>
        <v>16.7</v>
      </c>
      <c r="I1373" s="12">
        <f>단가대비표!V279</f>
        <v>0</v>
      </c>
      <c r="J1373" s="13">
        <f t="shared" si="217"/>
        <v>0</v>
      </c>
      <c r="K1373" s="12">
        <f t="shared" si="218"/>
        <v>152019</v>
      </c>
      <c r="L1373" s="13">
        <f t="shared" si="219"/>
        <v>16.7</v>
      </c>
      <c r="M1373" s="8" t="s">
        <v>52</v>
      </c>
      <c r="N1373" s="2" t="s">
        <v>2935</v>
      </c>
      <c r="O1373" s="2" t="s">
        <v>2421</v>
      </c>
      <c r="P1373" s="2" t="s">
        <v>63</v>
      </c>
      <c r="Q1373" s="2" t="s">
        <v>63</v>
      </c>
      <c r="R1373" s="2" t="s">
        <v>62</v>
      </c>
      <c r="S1373" s="3"/>
      <c r="T1373" s="3"/>
      <c r="U1373" s="3"/>
      <c r="V1373" s="3">
        <v>1</v>
      </c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2" t="s">
        <v>52</v>
      </c>
      <c r="AW1373" s="2" t="s">
        <v>2974</v>
      </c>
      <c r="AX1373" s="2" t="s">
        <v>52</v>
      </c>
      <c r="AY1373" s="2" t="s">
        <v>52</v>
      </c>
    </row>
    <row r="1374" spans="1:51" ht="30" customHeight="1">
      <c r="A1374" s="8" t="s">
        <v>1272</v>
      </c>
      <c r="B1374" s="8" t="s">
        <v>1935</v>
      </c>
      <c r="C1374" s="8" t="s">
        <v>929</v>
      </c>
      <c r="D1374" s="9">
        <v>1</v>
      </c>
      <c r="E1374" s="12">
        <f>TRUNC(SUMIF(V1365:V1374, RIGHTB(O1374, 1), H1365:H1374)*U1374, 2)</f>
        <v>34.47</v>
      </c>
      <c r="F1374" s="13">
        <f t="shared" si="215"/>
        <v>34.4</v>
      </c>
      <c r="G1374" s="12">
        <v>0</v>
      </c>
      <c r="H1374" s="13">
        <f t="shared" si="216"/>
        <v>0</v>
      </c>
      <c r="I1374" s="12">
        <v>0</v>
      </c>
      <c r="J1374" s="13">
        <f t="shared" si="217"/>
        <v>0</v>
      </c>
      <c r="K1374" s="12">
        <f t="shared" si="218"/>
        <v>34.4</v>
      </c>
      <c r="L1374" s="13">
        <f t="shared" si="219"/>
        <v>34.4</v>
      </c>
      <c r="M1374" s="8" t="s">
        <v>52</v>
      </c>
      <c r="N1374" s="2" t="s">
        <v>2935</v>
      </c>
      <c r="O1374" s="2" t="s">
        <v>930</v>
      </c>
      <c r="P1374" s="2" t="s">
        <v>63</v>
      </c>
      <c r="Q1374" s="2" t="s">
        <v>63</v>
      </c>
      <c r="R1374" s="2" t="s">
        <v>63</v>
      </c>
      <c r="S1374" s="3">
        <v>1</v>
      </c>
      <c r="T1374" s="3">
        <v>0</v>
      </c>
      <c r="U1374" s="3">
        <v>0.03</v>
      </c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2" t="s">
        <v>52</v>
      </c>
      <c r="AW1374" s="2" t="s">
        <v>2975</v>
      </c>
      <c r="AX1374" s="2" t="s">
        <v>52</v>
      </c>
      <c r="AY1374" s="2" t="s">
        <v>52</v>
      </c>
    </row>
    <row r="1375" spans="1:51" ht="30" customHeight="1">
      <c r="A1375" s="8" t="s">
        <v>995</v>
      </c>
      <c r="B1375" s="8" t="s">
        <v>52</v>
      </c>
      <c r="C1375" s="8" t="s">
        <v>52</v>
      </c>
      <c r="D1375" s="9"/>
      <c r="E1375" s="12"/>
      <c r="F1375" s="13">
        <f>TRUNC(SUMIF(N1365:N1374, N1364, F1365:F1374),0)</f>
        <v>64</v>
      </c>
      <c r="G1375" s="12"/>
      <c r="H1375" s="13">
        <f>TRUNC(SUMIF(N1365:N1374, N1364, H1365:H1374),0)</f>
        <v>1149</v>
      </c>
      <c r="I1375" s="12"/>
      <c r="J1375" s="13">
        <f>TRUNC(SUMIF(N1365:N1374, N1364, J1365:J1374),0)</f>
        <v>2</v>
      </c>
      <c r="K1375" s="12"/>
      <c r="L1375" s="13">
        <f>F1375+H1375+J1375</f>
        <v>1215</v>
      </c>
      <c r="M1375" s="8" t="s">
        <v>52</v>
      </c>
      <c r="N1375" s="2" t="s">
        <v>118</v>
      </c>
      <c r="O1375" s="2" t="s">
        <v>118</v>
      </c>
      <c r="P1375" s="2" t="s">
        <v>52</v>
      </c>
      <c r="Q1375" s="2" t="s">
        <v>52</v>
      </c>
      <c r="R1375" s="2" t="s">
        <v>52</v>
      </c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2" t="s">
        <v>52</v>
      </c>
      <c r="AW1375" s="2" t="s">
        <v>52</v>
      </c>
      <c r="AX1375" s="2" t="s">
        <v>52</v>
      </c>
      <c r="AY1375" s="2" t="s">
        <v>52</v>
      </c>
    </row>
    <row r="1376" spans="1:51" ht="30" customHeight="1">
      <c r="A1376" s="9"/>
      <c r="B1376" s="9"/>
      <c r="C1376" s="9"/>
      <c r="D1376" s="9"/>
      <c r="E1376" s="12"/>
      <c r="F1376" s="13"/>
      <c r="G1376" s="12"/>
      <c r="H1376" s="13"/>
      <c r="I1376" s="12"/>
      <c r="J1376" s="13"/>
      <c r="K1376" s="12"/>
      <c r="L1376" s="13"/>
      <c r="M1376" s="9"/>
    </row>
    <row r="1377" spans="1:51" ht="30" customHeight="1">
      <c r="A1377" s="32" t="s">
        <v>2976</v>
      </c>
      <c r="B1377" s="32"/>
      <c r="C1377" s="32"/>
      <c r="D1377" s="32"/>
      <c r="E1377" s="33"/>
      <c r="F1377" s="34"/>
      <c r="G1377" s="33"/>
      <c r="H1377" s="34"/>
      <c r="I1377" s="33"/>
      <c r="J1377" s="34"/>
      <c r="K1377" s="33"/>
      <c r="L1377" s="34"/>
      <c r="M1377" s="32"/>
      <c r="N1377" s="1" t="s">
        <v>2954</v>
      </c>
    </row>
    <row r="1378" spans="1:51" ht="30" customHeight="1">
      <c r="A1378" s="8" t="s">
        <v>2952</v>
      </c>
      <c r="B1378" s="8" t="s">
        <v>2953</v>
      </c>
      <c r="C1378" s="8" t="s">
        <v>82</v>
      </c>
      <c r="D1378" s="9">
        <v>0.23619999999999999</v>
      </c>
      <c r="E1378" s="12">
        <f>단가대비표!O18</f>
        <v>0</v>
      </c>
      <c r="F1378" s="13">
        <f>TRUNC(E1378*D1378,1)</f>
        <v>0</v>
      </c>
      <c r="G1378" s="12">
        <f>단가대비표!P18</f>
        <v>0</v>
      </c>
      <c r="H1378" s="13">
        <f>TRUNC(G1378*D1378,1)</f>
        <v>0</v>
      </c>
      <c r="I1378" s="12">
        <f>단가대비표!V18</f>
        <v>583</v>
      </c>
      <c r="J1378" s="13">
        <f>TRUNC(I1378*D1378,1)</f>
        <v>137.69999999999999</v>
      </c>
      <c r="K1378" s="12">
        <f>TRUNC(E1378+G1378+I1378,1)</f>
        <v>583</v>
      </c>
      <c r="L1378" s="13">
        <f>TRUNC(F1378+H1378+J1378,1)</f>
        <v>137.69999999999999</v>
      </c>
      <c r="M1378" s="8" t="s">
        <v>2520</v>
      </c>
      <c r="N1378" s="2" t="s">
        <v>2954</v>
      </c>
      <c r="O1378" s="2" t="s">
        <v>2978</v>
      </c>
      <c r="P1378" s="2" t="s">
        <v>63</v>
      </c>
      <c r="Q1378" s="2" t="s">
        <v>63</v>
      </c>
      <c r="R1378" s="2" t="s">
        <v>62</v>
      </c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2" t="s">
        <v>52</v>
      </c>
      <c r="AW1378" s="2" t="s">
        <v>2979</v>
      </c>
      <c r="AX1378" s="2" t="s">
        <v>52</v>
      </c>
      <c r="AY1378" s="2" t="s">
        <v>52</v>
      </c>
    </row>
    <row r="1379" spans="1:51" ht="30" customHeight="1">
      <c r="A1379" s="8" t="s">
        <v>995</v>
      </c>
      <c r="B1379" s="8" t="s">
        <v>52</v>
      </c>
      <c r="C1379" s="8" t="s">
        <v>52</v>
      </c>
      <c r="D1379" s="9"/>
      <c r="E1379" s="12"/>
      <c r="F1379" s="13">
        <f>TRUNC(SUMIF(N1378:N1378, N1377, F1378:F1378),0)</f>
        <v>0</v>
      </c>
      <c r="G1379" s="12"/>
      <c r="H1379" s="13">
        <f>TRUNC(SUMIF(N1378:N1378, N1377, H1378:H1378),0)</f>
        <v>0</v>
      </c>
      <c r="I1379" s="12"/>
      <c r="J1379" s="13">
        <f>TRUNC(SUMIF(N1378:N1378, N1377, J1378:J1378),0)</f>
        <v>137</v>
      </c>
      <c r="K1379" s="12"/>
      <c r="L1379" s="13">
        <f>F1379+H1379+J1379</f>
        <v>137</v>
      </c>
      <c r="M1379" s="8" t="s">
        <v>52</v>
      </c>
      <c r="N1379" s="2" t="s">
        <v>118</v>
      </c>
      <c r="O1379" s="2" t="s">
        <v>118</v>
      </c>
      <c r="P1379" s="2" t="s">
        <v>52</v>
      </c>
      <c r="Q1379" s="2" t="s">
        <v>52</v>
      </c>
      <c r="R1379" s="2" t="s">
        <v>52</v>
      </c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2" t="s">
        <v>52</v>
      </c>
      <c r="AW1379" s="2" t="s">
        <v>52</v>
      </c>
      <c r="AX1379" s="2" t="s">
        <v>52</v>
      </c>
      <c r="AY1379" s="2" t="s">
        <v>52</v>
      </c>
    </row>
    <row r="1380" spans="1:51" ht="30" customHeight="1">
      <c r="A1380" s="9"/>
      <c r="B1380" s="9"/>
      <c r="C1380" s="9"/>
      <c r="D1380" s="9"/>
      <c r="E1380" s="12"/>
      <c r="F1380" s="13"/>
      <c r="G1380" s="12"/>
      <c r="H1380" s="13"/>
      <c r="I1380" s="12"/>
      <c r="J1380" s="13"/>
      <c r="K1380" s="12"/>
      <c r="L1380" s="13"/>
      <c r="M1380" s="9"/>
    </row>
    <row r="1381" spans="1:51" ht="30" customHeight="1">
      <c r="A1381" s="32" t="s">
        <v>2980</v>
      </c>
      <c r="B1381" s="32"/>
      <c r="C1381" s="32"/>
      <c r="D1381" s="32"/>
      <c r="E1381" s="33"/>
      <c r="F1381" s="34"/>
      <c r="G1381" s="33"/>
      <c r="H1381" s="34"/>
      <c r="I1381" s="33"/>
      <c r="J1381" s="34"/>
      <c r="K1381" s="33"/>
      <c r="L1381" s="34"/>
      <c r="M1381" s="32"/>
      <c r="N1381" s="1" t="s">
        <v>1582</v>
      </c>
    </row>
    <row r="1382" spans="1:51" ht="30" customHeight="1">
      <c r="A1382" s="8" t="s">
        <v>2924</v>
      </c>
      <c r="B1382" s="8" t="s">
        <v>1096</v>
      </c>
      <c r="C1382" s="8" t="s">
        <v>1097</v>
      </c>
      <c r="D1382" s="9">
        <v>0.17</v>
      </c>
      <c r="E1382" s="12">
        <f>단가대비표!O300</f>
        <v>0</v>
      </c>
      <c r="F1382" s="13">
        <f>TRUNC(E1382*D1382,1)</f>
        <v>0</v>
      </c>
      <c r="G1382" s="12">
        <f>단가대비표!P300</f>
        <v>176011</v>
      </c>
      <c r="H1382" s="13">
        <f>TRUNC(G1382*D1382,1)</f>
        <v>29921.8</v>
      </c>
      <c r="I1382" s="12">
        <f>단가대비표!V300</f>
        <v>0</v>
      </c>
      <c r="J1382" s="13">
        <f>TRUNC(I1382*D1382,1)</f>
        <v>0</v>
      </c>
      <c r="K1382" s="12">
        <f>TRUNC(E1382+G1382+I1382,1)</f>
        <v>176011</v>
      </c>
      <c r="L1382" s="13">
        <f>TRUNC(F1382+H1382+J1382,1)</f>
        <v>29921.8</v>
      </c>
      <c r="M1382" s="8" t="s">
        <v>52</v>
      </c>
      <c r="N1382" s="2" t="s">
        <v>1582</v>
      </c>
      <c r="O1382" s="2" t="s">
        <v>2925</v>
      </c>
      <c r="P1382" s="2" t="s">
        <v>63</v>
      </c>
      <c r="Q1382" s="2" t="s">
        <v>63</v>
      </c>
      <c r="R1382" s="2" t="s">
        <v>62</v>
      </c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2" t="s">
        <v>52</v>
      </c>
      <c r="AW1382" s="2" t="s">
        <v>2982</v>
      </c>
      <c r="AX1382" s="2" t="s">
        <v>52</v>
      </c>
      <c r="AY1382" s="2" t="s">
        <v>52</v>
      </c>
    </row>
    <row r="1383" spans="1:51" ht="30" customHeight="1">
      <c r="A1383" s="8" t="s">
        <v>1100</v>
      </c>
      <c r="B1383" s="8" t="s">
        <v>1096</v>
      </c>
      <c r="C1383" s="8" t="s">
        <v>1097</v>
      </c>
      <c r="D1383" s="9">
        <v>0.04</v>
      </c>
      <c r="E1383" s="12">
        <f>단가대비표!O278</f>
        <v>0</v>
      </c>
      <c r="F1383" s="13">
        <f>TRUNC(E1383*D1383,1)</f>
        <v>0</v>
      </c>
      <c r="G1383" s="12">
        <f>단가대비표!P278</f>
        <v>125427</v>
      </c>
      <c r="H1383" s="13">
        <f>TRUNC(G1383*D1383,1)</f>
        <v>5017</v>
      </c>
      <c r="I1383" s="12">
        <f>단가대비표!V278</f>
        <v>0</v>
      </c>
      <c r="J1383" s="13">
        <f>TRUNC(I1383*D1383,1)</f>
        <v>0</v>
      </c>
      <c r="K1383" s="12">
        <f>TRUNC(E1383+G1383+I1383,1)</f>
        <v>125427</v>
      </c>
      <c r="L1383" s="13">
        <f>TRUNC(F1383+H1383+J1383,1)</f>
        <v>5017</v>
      </c>
      <c r="M1383" s="8" t="s">
        <v>52</v>
      </c>
      <c r="N1383" s="2" t="s">
        <v>1582</v>
      </c>
      <c r="O1383" s="2" t="s">
        <v>1101</v>
      </c>
      <c r="P1383" s="2" t="s">
        <v>63</v>
      </c>
      <c r="Q1383" s="2" t="s">
        <v>63</v>
      </c>
      <c r="R1383" s="2" t="s">
        <v>62</v>
      </c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2" t="s">
        <v>52</v>
      </c>
      <c r="AW1383" s="2" t="s">
        <v>2983</v>
      </c>
      <c r="AX1383" s="2" t="s">
        <v>52</v>
      </c>
      <c r="AY1383" s="2" t="s">
        <v>52</v>
      </c>
    </row>
    <row r="1384" spans="1:51" ht="30" customHeight="1">
      <c r="A1384" s="8" t="s">
        <v>995</v>
      </c>
      <c r="B1384" s="8" t="s">
        <v>52</v>
      </c>
      <c r="C1384" s="8" t="s">
        <v>52</v>
      </c>
      <c r="D1384" s="9"/>
      <c r="E1384" s="12"/>
      <c r="F1384" s="13">
        <f>TRUNC(SUMIF(N1382:N1383, N1381, F1382:F1383),0)</f>
        <v>0</v>
      </c>
      <c r="G1384" s="12"/>
      <c r="H1384" s="13">
        <f>TRUNC(SUMIF(N1382:N1383, N1381, H1382:H1383),0)</f>
        <v>34938</v>
      </c>
      <c r="I1384" s="12"/>
      <c r="J1384" s="13">
        <f>TRUNC(SUMIF(N1382:N1383, N1381, J1382:J1383),0)</f>
        <v>0</v>
      </c>
      <c r="K1384" s="12"/>
      <c r="L1384" s="13">
        <f>F1384+H1384+J1384</f>
        <v>34938</v>
      </c>
      <c r="M1384" s="8" t="s">
        <v>52</v>
      </c>
      <c r="N1384" s="2" t="s">
        <v>118</v>
      </c>
      <c r="O1384" s="2" t="s">
        <v>118</v>
      </c>
      <c r="P1384" s="2" t="s">
        <v>52</v>
      </c>
      <c r="Q1384" s="2" t="s">
        <v>52</v>
      </c>
      <c r="R1384" s="2" t="s">
        <v>52</v>
      </c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2" t="s">
        <v>52</v>
      </c>
      <c r="AW1384" s="2" t="s">
        <v>52</v>
      </c>
      <c r="AX1384" s="2" t="s">
        <v>52</v>
      </c>
      <c r="AY1384" s="2" t="s">
        <v>52</v>
      </c>
    </row>
    <row r="1385" spans="1:51" ht="30" customHeight="1">
      <c r="A1385" s="9"/>
      <c r="B1385" s="9"/>
      <c r="C1385" s="9"/>
      <c r="D1385" s="9"/>
      <c r="E1385" s="12"/>
      <c r="F1385" s="13"/>
      <c r="G1385" s="12"/>
      <c r="H1385" s="13"/>
      <c r="I1385" s="12"/>
      <c r="J1385" s="13"/>
      <c r="K1385" s="12"/>
      <c r="L1385" s="13"/>
      <c r="M1385" s="9"/>
    </row>
    <row r="1386" spans="1:51" ht="30" customHeight="1">
      <c r="A1386" s="32" t="s">
        <v>2984</v>
      </c>
      <c r="B1386" s="32"/>
      <c r="C1386" s="32"/>
      <c r="D1386" s="32"/>
      <c r="E1386" s="33"/>
      <c r="F1386" s="34"/>
      <c r="G1386" s="33"/>
      <c r="H1386" s="34"/>
      <c r="I1386" s="33"/>
      <c r="J1386" s="34"/>
      <c r="K1386" s="33"/>
      <c r="L1386" s="34"/>
      <c r="M1386" s="32"/>
      <c r="N1386" s="1" t="s">
        <v>1628</v>
      </c>
    </row>
    <row r="1387" spans="1:51" ht="30" customHeight="1">
      <c r="A1387" s="8" t="s">
        <v>1565</v>
      </c>
      <c r="B1387" s="8" t="s">
        <v>2986</v>
      </c>
      <c r="C1387" s="8" t="s">
        <v>221</v>
      </c>
      <c r="D1387" s="9">
        <v>3.7600000000000001E-2</v>
      </c>
      <c r="E1387" s="12">
        <f>단가대비표!O59</f>
        <v>2650</v>
      </c>
      <c r="F1387" s="13">
        <f>TRUNC(E1387*D1387,1)</f>
        <v>99.6</v>
      </c>
      <c r="G1387" s="12">
        <f>단가대비표!P59</f>
        <v>0</v>
      </c>
      <c r="H1387" s="13">
        <f>TRUNC(G1387*D1387,1)</f>
        <v>0</v>
      </c>
      <c r="I1387" s="12">
        <f>단가대비표!V59</f>
        <v>0</v>
      </c>
      <c r="J1387" s="13">
        <f>TRUNC(I1387*D1387,1)</f>
        <v>0</v>
      </c>
      <c r="K1387" s="12">
        <f t="shared" ref="K1387:L1389" si="220">TRUNC(E1387+G1387+I1387,1)</f>
        <v>2650</v>
      </c>
      <c r="L1387" s="13">
        <f t="shared" si="220"/>
        <v>99.6</v>
      </c>
      <c r="M1387" s="8" t="s">
        <v>52</v>
      </c>
      <c r="N1387" s="2" t="s">
        <v>1628</v>
      </c>
      <c r="O1387" s="2" t="s">
        <v>2987</v>
      </c>
      <c r="P1387" s="2" t="s">
        <v>63</v>
      </c>
      <c r="Q1387" s="2" t="s">
        <v>63</v>
      </c>
      <c r="R1387" s="2" t="s">
        <v>62</v>
      </c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  <c r="AU1387" s="3"/>
      <c r="AV1387" s="2" t="s">
        <v>52</v>
      </c>
      <c r="AW1387" s="2" t="s">
        <v>2988</v>
      </c>
      <c r="AX1387" s="2" t="s">
        <v>52</v>
      </c>
      <c r="AY1387" s="2" t="s">
        <v>52</v>
      </c>
    </row>
    <row r="1388" spans="1:51" ht="30" customHeight="1">
      <c r="A1388" s="8" t="s">
        <v>2931</v>
      </c>
      <c r="B1388" s="8" t="s">
        <v>1570</v>
      </c>
      <c r="C1388" s="8" t="s">
        <v>221</v>
      </c>
      <c r="D1388" s="9">
        <v>3.4200000000000001E-2</v>
      </c>
      <c r="E1388" s="12">
        <f>일위대가목록!E221</f>
        <v>310</v>
      </c>
      <c r="F1388" s="13">
        <f>TRUNC(E1388*D1388,1)</f>
        <v>10.6</v>
      </c>
      <c r="G1388" s="12">
        <f>일위대가목록!F221</f>
        <v>4490</v>
      </c>
      <c r="H1388" s="13">
        <f>TRUNC(G1388*D1388,1)</f>
        <v>153.5</v>
      </c>
      <c r="I1388" s="12">
        <f>일위대가목록!G221</f>
        <v>11</v>
      </c>
      <c r="J1388" s="13">
        <f>TRUNC(I1388*D1388,1)</f>
        <v>0.3</v>
      </c>
      <c r="K1388" s="12">
        <f t="shared" si="220"/>
        <v>4811</v>
      </c>
      <c r="L1388" s="13">
        <f t="shared" si="220"/>
        <v>164.4</v>
      </c>
      <c r="M1388" s="8" t="s">
        <v>52</v>
      </c>
      <c r="N1388" s="2" t="s">
        <v>1628</v>
      </c>
      <c r="O1388" s="2" t="s">
        <v>2932</v>
      </c>
      <c r="P1388" s="2" t="s">
        <v>62</v>
      </c>
      <c r="Q1388" s="2" t="s">
        <v>63</v>
      </c>
      <c r="R1388" s="2" t="s">
        <v>63</v>
      </c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2" t="s">
        <v>52</v>
      </c>
      <c r="AW1388" s="2" t="s">
        <v>2989</v>
      </c>
      <c r="AX1388" s="2" t="s">
        <v>52</v>
      </c>
      <c r="AY1388" s="2" t="s">
        <v>52</v>
      </c>
    </row>
    <row r="1389" spans="1:51" ht="30" customHeight="1">
      <c r="A1389" s="8" t="s">
        <v>219</v>
      </c>
      <c r="B1389" s="8" t="s">
        <v>1891</v>
      </c>
      <c r="C1389" s="8" t="s">
        <v>221</v>
      </c>
      <c r="D1389" s="9">
        <v>-3.0000000000000001E-3</v>
      </c>
      <c r="E1389" s="12">
        <f>단가대비표!O33</f>
        <v>1050</v>
      </c>
      <c r="F1389" s="13">
        <f>TRUNC(E1389*D1389,1)</f>
        <v>-3.1</v>
      </c>
      <c r="G1389" s="12">
        <f>단가대비표!P33</f>
        <v>0</v>
      </c>
      <c r="H1389" s="13">
        <f>TRUNC(G1389*D1389,1)</f>
        <v>0</v>
      </c>
      <c r="I1389" s="12">
        <f>단가대비표!V33</f>
        <v>0</v>
      </c>
      <c r="J1389" s="13">
        <f>TRUNC(I1389*D1389,1)</f>
        <v>0</v>
      </c>
      <c r="K1389" s="12">
        <f t="shared" si="220"/>
        <v>1050</v>
      </c>
      <c r="L1389" s="13">
        <f t="shared" si="220"/>
        <v>-3.1</v>
      </c>
      <c r="M1389" s="8" t="s">
        <v>222</v>
      </c>
      <c r="N1389" s="2" t="s">
        <v>1628</v>
      </c>
      <c r="O1389" s="2" t="s">
        <v>1892</v>
      </c>
      <c r="P1389" s="2" t="s">
        <v>63</v>
      </c>
      <c r="Q1389" s="2" t="s">
        <v>63</v>
      </c>
      <c r="R1389" s="2" t="s">
        <v>62</v>
      </c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  <c r="AU1389" s="3"/>
      <c r="AV1389" s="2" t="s">
        <v>52</v>
      </c>
      <c r="AW1389" s="2" t="s">
        <v>2990</v>
      </c>
      <c r="AX1389" s="2" t="s">
        <v>52</v>
      </c>
      <c r="AY1389" s="2" t="s">
        <v>52</v>
      </c>
    </row>
    <row r="1390" spans="1:51" ht="30" customHeight="1">
      <c r="A1390" s="8" t="s">
        <v>995</v>
      </c>
      <c r="B1390" s="8" t="s">
        <v>52</v>
      </c>
      <c r="C1390" s="8" t="s">
        <v>52</v>
      </c>
      <c r="D1390" s="9"/>
      <c r="E1390" s="12"/>
      <c r="F1390" s="13">
        <f>TRUNC(SUMIF(N1387:N1389, N1386, F1387:F1389),0)</f>
        <v>107</v>
      </c>
      <c r="G1390" s="12"/>
      <c r="H1390" s="13">
        <f>TRUNC(SUMIF(N1387:N1389, N1386, H1387:H1389),0)</f>
        <v>153</v>
      </c>
      <c r="I1390" s="12"/>
      <c r="J1390" s="13">
        <f>TRUNC(SUMIF(N1387:N1389, N1386, J1387:J1389),0)</f>
        <v>0</v>
      </c>
      <c r="K1390" s="12"/>
      <c r="L1390" s="13">
        <f>F1390+H1390+J1390</f>
        <v>260</v>
      </c>
      <c r="M1390" s="8" t="s">
        <v>52</v>
      </c>
      <c r="N1390" s="2" t="s">
        <v>118</v>
      </c>
      <c r="O1390" s="2" t="s">
        <v>118</v>
      </c>
      <c r="P1390" s="2" t="s">
        <v>52</v>
      </c>
      <c r="Q1390" s="2" t="s">
        <v>52</v>
      </c>
      <c r="R1390" s="2" t="s">
        <v>52</v>
      </c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2" t="s">
        <v>52</v>
      </c>
      <c r="AW1390" s="2" t="s">
        <v>52</v>
      </c>
      <c r="AX1390" s="2" t="s">
        <v>52</v>
      </c>
      <c r="AY1390" s="2" t="s">
        <v>52</v>
      </c>
    </row>
    <row r="1391" spans="1:51" ht="30" customHeight="1">
      <c r="A1391" s="9"/>
      <c r="B1391" s="9"/>
      <c r="C1391" s="9"/>
      <c r="D1391" s="9"/>
      <c r="E1391" s="12"/>
      <c r="F1391" s="13"/>
      <c r="G1391" s="12"/>
      <c r="H1391" s="13"/>
      <c r="I1391" s="12"/>
      <c r="J1391" s="13"/>
      <c r="K1391" s="12"/>
      <c r="L1391" s="13"/>
      <c r="M1391" s="9"/>
    </row>
    <row r="1392" spans="1:51" ht="30" customHeight="1">
      <c r="A1392" s="32" t="s">
        <v>2991</v>
      </c>
      <c r="B1392" s="32"/>
      <c r="C1392" s="32"/>
      <c r="D1392" s="32"/>
      <c r="E1392" s="33"/>
      <c r="F1392" s="34"/>
      <c r="G1392" s="33"/>
      <c r="H1392" s="34"/>
      <c r="I1392" s="33"/>
      <c r="J1392" s="34"/>
      <c r="K1392" s="33"/>
      <c r="L1392" s="34"/>
      <c r="M1392" s="32"/>
      <c r="N1392" s="1" t="s">
        <v>1643</v>
      </c>
    </row>
    <row r="1393" spans="1:51" ht="30" customHeight="1">
      <c r="A1393" s="8" t="s">
        <v>2959</v>
      </c>
      <c r="B1393" s="8" t="s">
        <v>1096</v>
      </c>
      <c r="C1393" s="8" t="s">
        <v>1097</v>
      </c>
      <c r="D1393" s="9">
        <v>1.2160000000000001E-2</v>
      </c>
      <c r="E1393" s="12">
        <f>단가대비표!O286</f>
        <v>0</v>
      </c>
      <c r="F1393" s="13">
        <f>TRUNC(E1393*D1393,1)</f>
        <v>0</v>
      </c>
      <c r="G1393" s="12">
        <f>단가대비표!P286</f>
        <v>198711</v>
      </c>
      <c r="H1393" s="13">
        <f>TRUNC(G1393*D1393,1)</f>
        <v>2416.3000000000002</v>
      </c>
      <c r="I1393" s="12">
        <f>단가대비표!V286</f>
        <v>0</v>
      </c>
      <c r="J1393" s="13">
        <f>TRUNC(I1393*D1393,1)</f>
        <v>0</v>
      </c>
      <c r="K1393" s="12">
        <f t="shared" ref="K1393:L1397" si="221">TRUNC(E1393+G1393+I1393,1)</f>
        <v>198711</v>
      </c>
      <c r="L1393" s="13">
        <f t="shared" si="221"/>
        <v>2416.3000000000002</v>
      </c>
      <c r="M1393" s="8" t="s">
        <v>52</v>
      </c>
      <c r="N1393" s="2" t="s">
        <v>1643</v>
      </c>
      <c r="O1393" s="2" t="s">
        <v>2960</v>
      </c>
      <c r="P1393" s="2" t="s">
        <v>63</v>
      </c>
      <c r="Q1393" s="2" t="s">
        <v>63</v>
      </c>
      <c r="R1393" s="2" t="s">
        <v>62</v>
      </c>
      <c r="S1393" s="3"/>
      <c r="T1393" s="3"/>
      <c r="U1393" s="3"/>
      <c r="V1393" s="3">
        <v>1</v>
      </c>
      <c r="W1393" s="3">
        <v>2</v>
      </c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  <c r="AU1393" s="3"/>
      <c r="AV1393" s="2" t="s">
        <v>52</v>
      </c>
      <c r="AW1393" s="2" t="s">
        <v>2993</v>
      </c>
      <c r="AX1393" s="2" t="s">
        <v>52</v>
      </c>
      <c r="AY1393" s="2" t="s">
        <v>52</v>
      </c>
    </row>
    <row r="1394" spans="1:51" ht="30" customHeight="1">
      <c r="A1394" s="8" t="s">
        <v>2420</v>
      </c>
      <c r="B1394" s="8" t="s">
        <v>1096</v>
      </c>
      <c r="C1394" s="8" t="s">
        <v>1097</v>
      </c>
      <c r="D1394" s="9">
        <v>1.3509999999999999E-2</v>
      </c>
      <c r="E1394" s="12">
        <f>단가대비표!O279</f>
        <v>0</v>
      </c>
      <c r="F1394" s="13">
        <f>TRUNC(E1394*D1394,1)</f>
        <v>0</v>
      </c>
      <c r="G1394" s="12">
        <f>단가대비표!P279</f>
        <v>152019</v>
      </c>
      <c r="H1394" s="13">
        <f>TRUNC(G1394*D1394,1)</f>
        <v>2053.6999999999998</v>
      </c>
      <c r="I1394" s="12">
        <f>단가대비표!V279</f>
        <v>0</v>
      </c>
      <c r="J1394" s="13">
        <f>TRUNC(I1394*D1394,1)</f>
        <v>0</v>
      </c>
      <c r="K1394" s="12">
        <f t="shared" si="221"/>
        <v>152019</v>
      </c>
      <c r="L1394" s="13">
        <f t="shared" si="221"/>
        <v>2053.6999999999998</v>
      </c>
      <c r="M1394" s="8" t="s">
        <v>52</v>
      </c>
      <c r="N1394" s="2" t="s">
        <v>1643</v>
      </c>
      <c r="O1394" s="2" t="s">
        <v>2421</v>
      </c>
      <c r="P1394" s="2" t="s">
        <v>63</v>
      </c>
      <c r="Q1394" s="2" t="s">
        <v>63</v>
      </c>
      <c r="R1394" s="2" t="s">
        <v>62</v>
      </c>
      <c r="S1394" s="3"/>
      <c r="T1394" s="3"/>
      <c r="U1394" s="3"/>
      <c r="V1394" s="3">
        <v>1</v>
      </c>
      <c r="W1394" s="3">
        <v>2</v>
      </c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  <c r="AU1394" s="3"/>
      <c r="AV1394" s="2" t="s">
        <v>52</v>
      </c>
      <c r="AW1394" s="2" t="s">
        <v>2994</v>
      </c>
      <c r="AX1394" s="2" t="s">
        <v>52</v>
      </c>
      <c r="AY1394" s="2" t="s">
        <v>52</v>
      </c>
    </row>
    <row r="1395" spans="1:51" ht="30" customHeight="1">
      <c r="A1395" s="8" t="s">
        <v>1100</v>
      </c>
      <c r="B1395" s="8" t="s">
        <v>1096</v>
      </c>
      <c r="C1395" s="8" t="s">
        <v>1097</v>
      </c>
      <c r="D1395" s="9">
        <v>3.9500000000000004E-3</v>
      </c>
      <c r="E1395" s="12">
        <f>단가대비표!O278</f>
        <v>0</v>
      </c>
      <c r="F1395" s="13">
        <f>TRUNC(E1395*D1395,1)</f>
        <v>0</v>
      </c>
      <c r="G1395" s="12">
        <f>단가대비표!P278</f>
        <v>125427</v>
      </c>
      <c r="H1395" s="13">
        <f>TRUNC(G1395*D1395,1)</f>
        <v>495.4</v>
      </c>
      <c r="I1395" s="12">
        <f>단가대비표!V278</f>
        <v>0</v>
      </c>
      <c r="J1395" s="13">
        <f>TRUNC(I1395*D1395,1)</f>
        <v>0</v>
      </c>
      <c r="K1395" s="12">
        <f t="shared" si="221"/>
        <v>125427</v>
      </c>
      <c r="L1395" s="13">
        <f t="shared" si="221"/>
        <v>495.4</v>
      </c>
      <c r="M1395" s="8" t="s">
        <v>52</v>
      </c>
      <c r="N1395" s="2" t="s">
        <v>1643</v>
      </c>
      <c r="O1395" s="2" t="s">
        <v>1101</v>
      </c>
      <c r="P1395" s="2" t="s">
        <v>63</v>
      </c>
      <c r="Q1395" s="2" t="s">
        <v>63</v>
      </c>
      <c r="R1395" s="2" t="s">
        <v>62</v>
      </c>
      <c r="S1395" s="3"/>
      <c r="T1395" s="3"/>
      <c r="U1395" s="3"/>
      <c r="V1395" s="3">
        <v>1</v>
      </c>
      <c r="W1395" s="3">
        <v>2</v>
      </c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  <c r="AT1395" s="3"/>
      <c r="AU1395" s="3"/>
      <c r="AV1395" s="2" t="s">
        <v>52</v>
      </c>
      <c r="AW1395" s="2" t="s">
        <v>2995</v>
      </c>
      <c r="AX1395" s="2" t="s">
        <v>52</v>
      </c>
      <c r="AY1395" s="2" t="s">
        <v>52</v>
      </c>
    </row>
    <row r="1396" spans="1:51" ht="30" customHeight="1">
      <c r="A1396" s="8" t="s">
        <v>1272</v>
      </c>
      <c r="B1396" s="8" t="s">
        <v>1256</v>
      </c>
      <c r="C1396" s="8" t="s">
        <v>929</v>
      </c>
      <c r="D1396" s="9">
        <v>1</v>
      </c>
      <c r="E1396" s="12">
        <v>0</v>
      </c>
      <c r="F1396" s="13">
        <f>TRUNC(E1396*D1396,1)</f>
        <v>0</v>
      </c>
      <c r="G1396" s="12">
        <v>0</v>
      </c>
      <c r="H1396" s="13">
        <f>TRUNC(G1396*D1396,1)</f>
        <v>0</v>
      </c>
      <c r="I1396" s="12">
        <f>TRUNC(SUMIF(V1393:V1397, RIGHTB(O1396, 1), H1393:H1397)*U1396, 2)</f>
        <v>99.3</v>
      </c>
      <c r="J1396" s="13">
        <f>TRUNC(I1396*D1396,1)</f>
        <v>99.3</v>
      </c>
      <c r="K1396" s="12">
        <f t="shared" si="221"/>
        <v>99.3</v>
      </c>
      <c r="L1396" s="13">
        <f t="shared" si="221"/>
        <v>99.3</v>
      </c>
      <c r="M1396" s="8" t="s">
        <v>52</v>
      </c>
      <c r="N1396" s="2" t="s">
        <v>1643</v>
      </c>
      <c r="O1396" s="2" t="s">
        <v>930</v>
      </c>
      <c r="P1396" s="2" t="s">
        <v>63</v>
      </c>
      <c r="Q1396" s="2" t="s">
        <v>63</v>
      </c>
      <c r="R1396" s="2" t="s">
        <v>63</v>
      </c>
      <c r="S1396" s="3">
        <v>1</v>
      </c>
      <c r="T1396" s="3">
        <v>2</v>
      </c>
      <c r="U1396" s="3">
        <v>0.02</v>
      </c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2" t="s">
        <v>52</v>
      </c>
      <c r="AW1396" s="2" t="s">
        <v>2996</v>
      </c>
      <c r="AX1396" s="2" t="s">
        <v>52</v>
      </c>
      <c r="AY1396" s="2" t="s">
        <v>52</v>
      </c>
    </row>
    <row r="1397" spans="1:51" ht="30" customHeight="1">
      <c r="A1397" s="8" t="s">
        <v>1115</v>
      </c>
      <c r="B1397" s="8" t="s">
        <v>1256</v>
      </c>
      <c r="C1397" s="8" t="s">
        <v>929</v>
      </c>
      <c r="D1397" s="9">
        <v>1</v>
      </c>
      <c r="E1397" s="12">
        <f>TRUNC(SUMIF(W1393:W1397, RIGHTB(O1397, 1), H1393:H1397)*U1397, 2)</f>
        <v>99.3</v>
      </c>
      <c r="F1397" s="13">
        <f>TRUNC(E1397*D1397,1)</f>
        <v>99.3</v>
      </c>
      <c r="G1397" s="12">
        <v>0</v>
      </c>
      <c r="H1397" s="13">
        <f>TRUNC(G1397*D1397,1)</f>
        <v>0</v>
      </c>
      <c r="I1397" s="12">
        <v>0</v>
      </c>
      <c r="J1397" s="13">
        <f>TRUNC(I1397*D1397,1)</f>
        <v>0</v>
      </c>
      <c r="K1397" s="12">
        <f t="shared" si="221"/>
        <v>99.3</v>
      </c>
      <c r="L1397" s="13">
        <f t="shared" si="221"/>
        <v>99.3</v>
      </c>
      <c r="M1397" s="8" t="s">
        <v>52</v>
      </c>
      <c r="N1397" s="2" t="s">
        <v>1643</v>
      </c>
      <c r="O1397" s="2" t="s">
        <v>2412</v>
      </c>
      <c r="P1397" s="2" t="s">
        <v>63</v>
      </c>
      <c r="Q1397" s="2" t="s">
        <v>63</v>
      </c>
      <c r="R1397" s="2" t="s">
        <v>63</v>
      </c>
      <c r="S1397" s="3">
        <v>1</v>
      </c>
      <c r="T1397" s="3">
        <v>0</v>
      </c>
      <c r="U1397" s="3">
        <v>0.02</v>
      </c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  <c r="AU1397" s="3"/>
      <c r="AV1397" s="2" t="s">
        <v>52</v>
      </c>
      <c r="AW1397" s="2" t="s">
        <v>2997</v>
      </c>
      <c r="AX1397" s="2" t="s">
        <v>52</v>
      </c>
      <c r="AY1397" s="2" t="s">
        <v>52</v>
      </c>
    </row>
    <row r="1398" spans="1:51" ht="30" customHeight="1">
      <c r="A1398" s="8" t="s">
        <v>995</v>
      </c>
      <c r="B1398" s="8" t="s">
        <v>52</v>
      </c>
      <c r="C1398" s="8" t="s">
        <v>52</v>
      </c>
      <c r="D1398" s="9"/>
      <c r="E1398" s="12"/>
      <c r="F1398" s="13">
        <f>TRUNC(SUMIF(N1393:N1397, N1392, F1393:F1397),0)</f>
        <v>99</v>
      </c>
      <c r="G1398" s="12"/>
      <c r="H1398" s="13">
        <f>TRUNC(SUMIF(N1393:N1397, N1392, H1393:H1397),0)</f>
        <v>4965</v>
      </c>
      <c r="I1398" s="12"/>
      <c r="J1398" s="13">
        <f>TRUNC(SUMIF(N1393:N1397, N1392, J1393:J1397),0)</f>
        <v>99</v>
      </c>
      <c r="K1398" s="12"/>
      <c r="L1398" s="13">
        <f>F1398+H1398+J1398</f>
        <v>5163</v>
      </c>
      <c r="M1398" s="8" t="s">
        <v>52</v>
      </c>
      <c r="N1398" s="2" t="s">
        <v>118</v>
      </c>
      <c r="O1398" s="2" t="s">
        <v>118</v>
      </c>
      <c r="P1398" s="2" t="s">
        <v>52</v>
      </c>
      <c r="Q1398" s="2" t="s">
        <v>52</v>
      </c>
      <c r="R1398" s="2" t="s">
        <v>52</v>
      </c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  <c r="AT1398" s="3"/>
      <c r="AU1398" s="3"/>
      <c r="AV1398" s="2" t="s">
        <v>52</v>
      </c>
      <c r="AW1398" s="2" t="s">
        <v>52</v>
      </c>
      <c r="AX1398" s="2" t="s">
        <v>52</v>
      </c>
      <c r="AY1398" s="2" t="s">
        <v>52</v>
      </c>
    </row>
    <row r="1399" spans="1:51" ht="30" customHeight="1">
      <c r="A1399" s="9"/>
      <c r="B1399" s="9"/>
      <c r="C1399" s="9"/>
      <c r="D1399" s="9"/>
      <c r="E1399" s="12"/>
      <c r="F1399" s="13"/>
      <c r="G1399" s="12"/>
      <c r="H1399" s="13"/>
      <c r="I1399" s="12"/>
      <c r="J1399" s="13"/>
      <c r="K1399" s="12"/>
      <c r="L1399" s="13"/>
      <c r="M1399" s="9"/>
    </row>
    <row r="1400" spans="1:51" ht="30" customHeight="1">
      <c r="A1400" s="32" t="s">
        <v>2998</v>
      </c>
      <c r="B1400" s="32"/>
      <c r="C1400" s="32"/>
      <c r="D1400" s="32"/>
      <c r="E1400" s="33"/>
      <c r="F1400" s="34"/>
      <c r="G1400" s="33"/>
      <c r="H1400" s="34"/>
      <c r="I1400" s="33"/>
      <c r="J1400" s="34"/>
      <c r="K1400" s="33"/>
      <c r="L1400" s="34"/>
      <c r="M1400" s="32"/>
      <c r="N1400" s="1" t="s">
        <v>1711</v>
      </c>
    </row>
    <row r="1401" spans="1:51" ht="30" customHeight="1">
      <c r="A1401" s="8" t="s">
        <v>2420</v>
      </c>
      <c r="B1401" s="8" t="s">
        <v>1096</v>
      </c>
      <c r="C1401" s="8" t="s">
        <v>1097</v>
      </c>
      <c r="D1401" s="9">
        <v>6.0000000000000001E-3</v>
      </c>
      <c r="E1401" s="12">
        <f>단가대비표!O279</f>
        <v>0</v>
      </c>
      <c r="F1401" s="13">
        <f>TRUNC(E1401*D1401,1)</f>
        <v>0</v>
      </c>
      <c r="G1401" s="12">
        <f>단가대비표!P279</f>
        <v>152019</v>
      </c>
      <c r="H1401" s="13">
        <f>TRUNC(G1401*D1401,1)</f>
        <v>912.1</v>
      </c>
      <c r="I1401" s="12">
        <f>단가대비표!V279</f>
        <v>0</v>
      </c>
      <c r="J1401" s="13">
        <f>TRUNC(I1401*D1401,1)</f>
        <v>0</v>
      </c>
      <c r="K1401" s="12">
        <f>TRUNC(E1401+G1401+I1401,1)</f>
        <v>152019</v>
      </c>
      <c r="L1401" s="13">
        <f>TRUNC(F1401+H1401+J1401,1)</f>
        <v>912.1</v>
      </c>
      <c r="M1401" s="8" t="s">
        <v>52</v>
      </c>
      <c r="N1401" s="2" t="s">
        <v>1711</v>
      </c>
      <c r="O1401" s="2" t="s">
        <v>2421</v>
      </c>
      <c r="P1401" s="2" t="s">
        <v>63</v>
      </c>
      <c r="Q1401" s="2" t="s">
        <v>63</v>
      </c>
      <c r="R1401" s="2" t="s">
        <v>62</v>
      </c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  <c r="AT1401" s="3"/>
      <c r="AU1401" s="3"/>
      <c r="AV1401" s="2" t="s">
        <v>52</v>
      </c>
      <c r="AW1401" s="2" t="s">
        <v>3000</v>
      </c>
      <c r="AX1401" s="2" t="s">
        <v>52</v>
      </c>
      <c r="AY1401" s="2" t="s">
        <v>52</v>
      </c>
    </row>
    <row r="1402" spans="1:51" ht="30" customHeight="1">
      <c r="A1402" s="8" t="s">
        <v>995</v>
      </c>
      <c r="B1402" s="8" t="s">
        <v>52</v>
      </c>
      <c r="C1402" s="8" t="s">
        <v>52</v>
      </c>
      <c r="D1402" s="9"/>
      <c r="E1402" s="12"/>
      <c r="F1402" s="13">
        <f>TRUNC(SUMIF(N1401:N1401, N1400, F1401:F1401),0)</f>
        <v>0</v>
      </c>
      <c r="G1402" s="12"/>
      <c r="H1402" s="13">
        <f>TRUNC(SUMIF(N1401:N1401, N1400, H1401:H1401),0)</f>
        <v>912</v>
      </c>
      <c r="I1402" s="12"/>
      <c r="J1402" s="13">
        <f>TRUNC(SUMIF(N1401:N1401, N1400, J1401:J1401),0)</f>
        <v>0</v>
      </c>
      <c r="K1402" s="12"/>
      <c r="L1402" s="13">
        <f>F1402+H1402+J1402</f>
        <v>912</v>
      </c>
      <c r="M1402" s="8" t="s">
        <v>52</v>
      </c>
      <c r="N1402" s="2" t="s">
        <v>118</v>
      </c>
      <c r="O1402" s="2" t="s">
        <v>118</v>
      </c>
      <c r="P1402" s="2" t="s">
        <v>52</v>
      </c>
      <c r="Q1402" s="2" t="s">
        <v>52</v>
      </c>
      <c r="R1402" s="2" t="s">
        <v>52</v>
      </c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  <c r="AU1402" s="3"/>
      <c r="AV1402" s="2" t="s">
        <v>52</v>
      </c>
      <c r="AW1402" s="2" t="s">
        <v>52</v>
      </c>
      <c r="AX1402" s="2" t="s">
        <v>52</v>
      </c>
      <c r="AY1402" s="2" t="s">
        <v>52</v>
      </c>
    </row>
    <row r="1403" spans="1:51" ht="30" customHeight="1">
      <c r="A1403" s="9"/>
      <c r="B1403" s="9"/>
      <c r="C1403" s="9"/>
      <c r="D1403" s="9"/>
      <c r="E1403" s="12"/>
      <c r="F1403" s="13"/>
      <c r="G1403" s="12"/>
      <c r="H1403" s="13"/>
      <c r="I1403" s="12"/>
      <c r="J1403" s="13"/>
      <c r="K1403" s="12"/>
      <c r="L1403" s="13"/>
      <c r="M1403" s="9"/>
    </row>
    <row r="1404" spans="1:51" ht="30" customHeight="1">
      <c r="A1404" s="32" t="s">
        <v>3001</v>
      </c>
      <c r="B1404" s="32"/>
      <c r="C1404" s="32"/>
      <c r="D1404" s="32"/>
      <c r="E1404" s="33"/>
      <c r="F1404" s="34"/>
      <c r="G1404" s="33"/>
      <c r="H1404" s="34"/>
      <c r="I1404" s="33"/>
      <c r="J1404" s="34"/>
      <c r="K1404" s="33"/>
      <c r="L1404" s="34"/>
      <c r="M1404" s="32"/>
      <c r="N1404" s="1" t="s">
        <v>1748</v>
      </c>
    </row>
    <row r="1405" spans="1:51" ht="30" customHeight="1">
      <c r="A1405" s="8" t="s">
        <v>2407</v>
      </c>
      <c r="B1405" s="8" t="s">
        <v>1096</v>
      </c>
      <c r="C1405" s="8" t="s">
        <v>1097</v>
      </c>
      <c r="D1405" s="9">
        <v>4.2999999999999997E-2</v>
      </c>
      <c r="E1405" s="12">
        <f>단가대비표!O297</f>
        <v>0</v>
      </c>
      <c r="F1405" s="13">
        <f>TRUNC(E1405*D1405,1)</f>
        <v>0</v>
      </c>
      <c r="G1405" s="12">
        <f>단가대비표!P297</f>
        <v>189600</v>
      </c>
      <c r="H1405" s="13">
        <f>TRUNC(G1405*D1405,1)</f>
        <v>8152.8</v>
      </c>
      <c r="I1405" s="12">
        <f>단가대비표!V297</f>
        <v>0</v>
      </c>
      <c r="J1405" s="13">
        <f>TRUNC(I1405*D1405,1)</f>
        <v>0</v>
      </c>
      <c r="K1405" s="12">
        <f t="shared" ref="K1405:L1407" si="222">TRUNC(E1405+G1405+I1405,1)</f>
        <v>189600</v>
      </c>
      <c r="L1405" s="13">
        <f t="shared" si="222"/>
        <v>8152.8</v>
      </c>
      <c r="M1405" s="8" t="s">
        <v>52</v>
      </c>
      <c r="N1405" s="2" t="s">
        <v>1748</v>
      </c>
      <c r="O1405" s="2" t="s">
        <v>2409</v>
      </c>
      <c r="P1405" s="2" t="s">
        <v>63</v>
      </c>
      <c r="Q1405" s="2" t="s">
        <v>63</v>
      </c>
      <c r="R1405" s="2" t="s">
        <v>62</v>
      </c>
      <c r="S1405" s="3"/>
      <c r="T1405" s="3"/>
      <c r="U1405" s="3"/>
      <c r="V1405" s="3">
        <v>1</v>
      </c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  <c r="AT1405" s="3"/>
      <c r="AU1405" s="3"/>
      <c r="AV1405" s="2" t="s">
        <v>52</v>
      </c>
      <c r="AW1405" s="2" t="s">
        <v>3003</v>
      </c>
      <c r="AX1405" s="2" t="s">
        <v>52</v>
      </c>
      <c r="AY1405" s="2" t="s">
        <v>52</v>
      </c>
    </row>
    <row r="1406" spans="1:51" ht="30" customHeight="1">
      <c r="A1406" s="8" t="s">
        <v>1100</v>
      </c>
      <c r="B1406" s="8" t="s">
        <v>1096</v>
      </c>
      <c r="C1406" s="8" t="s">
        <v>1097</v>
      </c>
      <c r="D1406" s="9">
        <v>4.0000000000000001E-3</v>
      </c>
      <c r="E1406" s="12">
        <f>단가대비표!O278</f>
        <v>0</v>
      </c>
      <c r="F1406" s="13">
        <f>TRUNC(E1406*D1406,1)</f>
        <v>0</v>
      </c>
      <c r="G1406" s="12">
        <f>단가대비표!P278</f>
        <v>125427</v>
      </c>
      <c r="H1406" s="13">
        <f>TRUNC(G1406*D1406,1)</f>
        <v>501.7</v>
      </c>
      <c r="I1406" s="12">
        <f>단가대비표!V278</f>
        <v>0</v>
      </c>
      <c r="J1406" s="13">
        <f>TRUNC(I1406*D1406,1)</f>
        <v>0</v>
      </c>
      <c r="K1406" s="12">
        <f t="shared" si="222"/>
        <v>125427</v>
      </c>
      <c r="L1406" s="13">
        <f t="shared" si="222"/>
        <v>501.7</v>
      </c>
      <c r="M1406" s="8" t="s">
        <v>52</v>
      </c>
      <c r="N1406" s="2" t="s">
        <v>1748</v>
      </c>
      <c r="O1406" s="2" t="s">
        <v>1101</v>
      </c>
      <c r="P1406" s="2" t="s">
        <v>63</v>
      </c>
      <c r="Q1406" s="2" t="s">
        <v>63</v>
      </c>
      <c r="R1406" s="2" t="s">
        <v>62</v>
      </c>
      <c r="S1406" s="3"/>
      <c r="T1406" s="3"/>
      <c r="U1406" s="3"/>
      <c r="V1406" s="3">
        <v>1</v>
      </c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  <c r="AT1406" s="3"/>
      <c r="AU1406" s="3"/>
      <c r="AV1406" s="2" t="s">
        <v>52</v>
      </c>
      <c r="AW1406" s="2" t="s">
        <v>3004</v>
      </c>
      <c r="AX1406" s="2" t="s">
        <v>52</v>
      </c>
      <c r="AY1406" s="2" t="s">
        <v>52</v>
      </c>
    </row>
    <row r="1407" spans="1:51" ht="30" customHeight="1">
      <c r="A1407" s="8" t="s">
        <v>1272</v>
      </c>
      <c r="B1407" s="8" t="s">
        <v>2902</v>
      </c>
      <c r="C1407" s="8" t="s">
        <v>929</v>
      </c>
      <c r="D1407" s="9">
        <v>1</v>
      </c>
      <c r="E1407" s="12">
        <v>0</v>
      </c>
      <c r="F1407" s="13">
        <f>TRUNC(E1407*D1407,1)</f>
        <v>0</v>
      </c>
      <c r="G1407" s="12">
        <v>0</v>
      </c>
      <c r="H1407" s="13">
        <f>TRUNC(G1407*D1407,1)</f>
        <v>0</v>
      </c>
      <c r="I1407" s="12">
        <f>TRUNC(SUMIF(V1405:V1407, RIGHTB(O1407, 1), H1405:H1407)*U1407, 2)</f>
        <v>519.27</v>
      </c>
      <c r="J1407" s="13">
        <f>TRUNC(I1407*D1407,1)</f>
        <v>519.20000000000005</v>
      </c>
      <c r="K1407" s="12">
        <f t="shared" si="222"/>
        <v>519.20000000000005</v>
      </c>
      <c r="L1407" s="13">
        <f t="shared" si="222"/>
        <v>519.20000000000005</v>
      </c>
      <c r="M1407" s="8" t="s">
        <v>52</v>
      </c>
      <c r="N1407" s="2" t="s">
        <v>1748</v>
      </c>
      <c r="O1407" s="2" t="s">
        <v>930</v>
      </c>
      <c r="P1407" s="2" t="s">
        <v>63</v>
      </c>
      <c r="Q1407" s="2" t="s">
        <v>63</v>
      </c>
      <c r="R1407" s="2" t="s">
        <v>63</v>
      </c>
      <c r="S1407" s="3">
        <v>1</v>
      </c>
      <c r="T1407" s="3">
        <v>2</v>
      </c>
      <c r="U1407" s="3">
        <v>0.06</v>
      </c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  <c r="AT1407" s="3"/>
      <c r="AU1407" s="3"/>
      <c r="AV1407" s="2" t="s">
        <v>52</v>
      </c>
      <c r="AW1407" s="2" t="s">
        <v>3005</v>
      </c>
      <c r="AX1407" s="2" t="s">
        <v>52</v>
      </c>
      <c r="AY1407" s="2" t="s">
        <v>52</v>
      </c>
    </row>
    <row r="1408" spans="1:51" ht="30" customHeight="1">
      <c r="A1408" s="8" t="s">
        <v>995</v>
      </c>
      <c r="B1408" s="8" t="s">
        <v>52</v>
      </c>
      <c r="C1408" s="8" t="s">
        <v>52</v>
      </c>
      <c r="D1408" s="9"/>
      <c r="E1408" s="12"/>
      <c r="F1408" s="13">
        <f>TRUNC(SUMIF(N1405:N1407, N1404, F1405:F1407),0)</f>
        <v>0</v>
      </c>
      <c r="G1408" s="12"/>
      <c r="H1408" s="13">
        <f>TRUNC(SUMIF(N1405:N1407, N1404, H1405:H1407),0)</f>
        <v>8654</v>
      </c>
      <c r="I1408" s="12"/>
      <c r="J1408" s="13">
        <f>TRUNC(SUMIF(N1405:N1407, N1404, J1405:J1407),0)</f>
        <v>519</v>
      </c>
      <c r="K1408" s="12"/>
      <c r="L1408" s="13">
        <f>F1408+H1408+J1408</f>
        <v>9173</v>
      </c>
      <c r="M1408" s="8" t="s">
        <v>52</v>
      </c>
      <c r="N1408" s="2" t="s">
        <v>118</v>
      </c>
      <c r="O1408" s="2" t="s">
        <v>118</v>
      </c>
      <c r="P1408" s="2" t="s">
        <v>52</v>
      </c>
      <c r="Q1408" s="2" t="s">
        <v>52</v>
      </c>
      <c r="R1408" s="2" t="s">
        <v>52</v>
      </c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  <c r="AT1408" s="3"/>
      <c r="AU1408" s="3"/>
      <c r="AV1408" s="2" t="s">
        <v>52</v>
      </c>
      <c r="AW1408" s="2" t="s">
        <v>52</v>
      </c>
      <c r="AX1408" s="2" t="s">
        <v>52</v>
      </c>
      <c r="AY1408" s="2" t="s">
        <v>52</v>
      </c>
    </row>
    <row r="1409" spans="1:51" ht="30" customHeight="1">
      <c r="A1409" s="9"/>
      <c r="B1409" s="9"/>
      <c r="C1409" s="9"/>
      <c r="D1409" s="9"/>
      <c r="E1409" s="12"/>
      <c r="F1409" s="13"/>
      <c r="G1409" s="12"/>
      <c r="H1409" s="13"/>
      <c r="I1409" s="12"/>
      <c r="J1409" s="13"/>
      <c r="K1409" s="12"/>
      <c r="L1409" s="13"/>
      <c r="M1409" s="9"/>
    </row>
    <row r="1410" spans="1:51" ht="30" customHeight="1">
      <c r="A1410" s="32" t="s">
        <v>3006</v>
      </c>
      <c r="B1410" s="32"/>
      <c r="C1410" s="32"/>
      <c r="D1410" s="32"/>
      <c r="E1410" s="33"/>
      <c r="F1410" s="34"/>
      <c r="G1410" s="33"/>
      <c r="H1410" s="34"/>
      <c r="I1410" s="33"/>
      <c r="J1410" s="34"/>
      <c r="K1410" s="33"/>
      <c r="L1410" s="34"/>
      <c r="M1410" s="32"/>
      <c r="N1410" s="1" t="s">
        <v>1867</v>
      </c>
    </row>
    <row r="1411" spans="1:51" ht="30" customHeight="1">
      <c r="A1411" s="8" t="s">
        <v>3008</v>
      </c>
      <c r="B1411" s="8" t="s">
        <v>1096</v>
      </c>
      <c r="C1411" s="8" t="s">
        <v>1097</v>
      </c>
      <c r="D1411" s="9">
        <v>1.67</v>
      </c>
      <c r="E1411" s="12">
        <f>단가대비표!O285</f>
        <v>0</v>
      </c>
      <c r="F1411" s="13">
        <f>TRUNC(E1411*D1411,1)</f>
        <v>0</v>
      </c>
      <c r="G1411" s="12">
        <f>단가대비표!P285</f>
        <v>195321</v>
      </c>
      <c r="H1411" s="13">
        <f>TRUNC(G1411*D1411,1)</f>
        <v>326186</v>
      </c>
      <c r="I1411" s="12">
        <f>단가대비표!V285</f>
        <v>0</v>
      </c>
      <c r="J1411" s="13">
        <f>TRUNC(I1411*D1411,1)</f>
        <v>0</v>
      </c>
      <c r="K1411" s="12">
        <f>TRUNC(E1411+G1411+I1411,1)</f>
        <v>195321</v>
      </c>
      <c r="L1411" s="13">
        <f>TRUNC(F1411+H1411+J1411,1)</f>
        <v>326186</v>
      </c>
      <c r="M1411" s="8" t="s">
        <v>52</v>
      </c>
      <c r="N1411" s="2" t="s">
        <v>1867</v>
      </c>
      <c r="O1411" s="2" t="s">
        <v>3009</v>
      </c>
      <c r="P1411" s="2" t="s">
        <v>63</v>
      </c>
      <c r="Q1411" s="2" t="s">
        <v>63</v>
      </c>
      <c r="R1411" s="2" t="s">
        <v>62</v>
      </c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  <c r="AT1411" s="3"/>
      <c r="AU1411" s="3"/>
      <c r="AV1411" s="2" t="s">
        <v>52</v>
      </c>
      <c r="AW1411" s="2" t="s">
        <v>3010</v>
      </c>
      <c r="AX1411" s="2" t="s">
        <v>52</v>
      </c>
      <c r="AY1411" s="2" t="s">
        <v>52</v>
      </c>
    </row>
    <row r="1412" spans="1:51" ht="30" customHeight="1">
      <c r="A1412" s="8" t="s">
        <v>2420</v>
      </c>
      <c r="B1412" s="8" t="s">
        <v>1096</v>
      </c>
      <c r="C1412" s="8" t="s">
        <v>1097</v>
      </c>
      <c r="D1412" s="9">
        <v>0.42</v>
      </c>
      <c r="E1412" s="12">
        <f>단가대비표!O279</f>
        <v>0</v>
      </c>
      <c r="F1412" s="13">
        <f>TRUNC(E1412*D1412,1)</f>
        <v>0</v>
      </c>
      <c r="G1412" s="12">
        <f>단가대비표!P279</f>
        <v>152019</v>
      </c>
      <c r="H1412" s="13">
        <f>TRUNC(G1412*D1412,1)</f>
        <v>63847.9</v>
      </c>
      <c r="I1412" s="12">
        <f>단가대비표!V279</f>
        <v>0</v>
      </c>
      <c r="J1412" s="13">
        <f>TRUNC(I1412*D1412,1)</f>
        <v>0</v>
      </c>
      <c r="K1412" s="12">
        <f>TRUNC(E1412+G1412+I1412,1)</f>
        <v>152019</v>
      </c>
      <c r="L1412" s="13">
        <f>TRUNC(F1412+H1412+J1412,1)</f>
        <v>63847.9</v>
      </c>
      <c r="M1412" s="8" t="s">
        <v>52</v>
      </c>
      <c r="N1412" s="2" t="s">
        <v>1867</v>
      </c>
      <c r="O1412" s="2" t="s">
        <v>2421</v>
      </c>
      <c r="P1412" s="2" t="s">
        <v>63</v>
      </c>
      <c r="Q1412" s="2" t="s">
        <v>63</v>
      </c>
      <c r="R1412" s="2" t="s">
        <v>62</v>
      </c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  <c r="AU1412" s="3"/>
      <c r="AV1412" s="2" t="s">
        <v>52</v>
      </c>
      <c r="AW1412" s="2" t="s">
        <v>3011</v>
      </c>
      <c r="AX1412" s="2" t="s">
        <v>52</v>
      </c>
      <c r="AY1412" s="2" t="s">
        <v>52</v>
      </c>
    </row>
    <row r="1413" spans="1:51" ht="30" customHeight="1">
      <c r="A1413" s="8" t="s">
        <v>995</v>
      </c>
      <c r="B1413" s="8" t="s">
        <v>52</v>
      </c>
      <c r="C1413" s="8" t="s">
        <v>52</v>
      </c>
      <c r="D1413" s="9"/>
      <c r="E1413" s="12"/>
      <c r="F1413" s="13">
        <f>TRUNC(SUMIF(N1411:N1412, N1410, F1411:F1412),0)</f>
        <v>0</v>
      </c>
      <c r="G1413" s="12"/>
      <c r="H1413" s="13">
        <f>TRUNC(SUMIF(N1411:N1412, N1410, H1411:H1412),0)</f>
        <v>390033</v>
      </c>
      <c r="I1413" s="12"/>
      <c r="J1413" s="13">
        <f>TRUNC(SUMIF(N1411:N1412, N1410, J1411:J1412),0)</f>
        <v>0</v>
      </c>
      <c r="K1413" s="12"/>
      <c r="L1413" s="13">
        <f>F1413+H1413+J1413</f>
        <v>390033</v>
      </c>
      <c r="M1413" s="8" t="s">
        <v>52</v>
      </c>
      <c r="N1413" s="2" t="s">
        <v>118</v>
      </c>
      <c r="O1413" s="2" t="s">
        <v>118</v>
      </c>
      <c r="P1413" s="2" t="s">
        <v>52</v>
      </c>
      <c r="Q1413" s="2" t="s">
        <v>52</v>
      </c>
      <c r="R1413" s="2" t="s">
        <v>52</v>
      </c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  <c r="AT1413" s="3"/>
      <c r="AU1413" s="3"/>
      <c r="AV1413" s="2" t="s">
        <v>52</v>
      </c>
      <c r="AW1413" s="2" t="s">
        <v>52</v>
      </c>
      <c r="AX1413" s="2" t="s">
        <v>52</v>
      </c>
      <c r="AY1413" s="2" t="s">
        <v>52</v>
      </c>
    </row>
    <row r="1414" spans="1:51" ht="30" customHeight="1">
      <c r="A1414" s="9"/>
      <c r="B1414" s="9"/>
      <c r="C1414" s="9"/>
      <c r="D1414" s="9"/>
      <c r="E1414" s="12"/>
      <c r="F1414" s="13"/>
      <c r="G1414" s="12"/>
      <c r="H1414" s="13"/>
      <c r="I1414" s="12"/>
      <c r="J1414" s="13"/>
      <c r="K1414" s="12"/>
      <c r="L1414" s="13"/>
      <c r="M1414" s="9"/>
    </row>
    <row r="1415" spans="1:51" ht="30" customHeight="1">
      <c r="A1415" s="32" t="s">
        <v>3012</v>
      </c>
      <c r="B1415" s="32"/>
      <c r="C1415" s="32"/>
      <c r="D1415" s="32"/>
      <c r="E1415" s="33"/>
      <c r="F1415" s="34"/>
      <c r="G1415" s="33"/>
      <c r="H1415" s="34"/>
      <c r="I1415" s="33"/>
      <c r="J1415" s="34"/>
      <c r="K1415" s="33"/>
      <c r="L1415" s="34"/>
      <c r="M1415" s="32"/>
      <c r="N1415" s="1" t="s">
        <v>1877</v>
      </c>
    </row>
    <row r="1416" spans="1:51" ht="30" customHeight="1">
      <c r="A1416" s="8" t="s">
        <v>3014</v>
      </c>
      <c r="B1416" s="8" t="s">
        <v>1570</v>
      </c>
      <c r="C1416" s="8" t="s">
        <v>221</v>
      </c>
      <c r="D1416" s="9">
        <v>1</v>
      </c>
      <c r="E1416" s="12">
        <f>일위대가목록!E232</f>
        <v>301</v>
      </c>
      <c r="F1416" s="13">
        <f>TRUNC(E1416*D1416,1)</f>
        <v>301</v>
      </c>
      <c r="G1416" s="12">
        <f>일위대가목록!F232</f>
        <v>4192</v>
      </c>
      <c r="H1416" s="13">
        <f>TRUNC(G1416*D1416,1)</f>
        <v>4192</v>
      </c>
      <c r="I1416" s="12">
        <f>일위대가목록!G232</f>
        <v>11</v>
      </c>
      <c r="J1416" s="13">
        <f>TRUNC(I1416*D1416,1)</f>
        <v>11</v>
      </c>
      <c r="K1416" s="12">
        <f>TRUNC(E1416+G1416+I1416,1)</f>
        <v>4504</v>
      </c>
      <c r="L1416" s="13">
        <f>TRUNC(F1416+H1416+J1416,1)</f>
        <v>4504</v>
      </c>
      <c r="M1416" s="8" t="s">
        <v>52</v>
      </c>
      <c r="N1416" s="2" t="s">
        <v>1877</v>
      </c>
      <c r="O1416" s="2" t="s">
        <v>3015</v>
      </c>
      <c r="P1416" s="2" t="s">
        <v>62</v>
      </c>
      <c r="Q1416" s="2" t="s">
        <v>63</v>
      </c>
      <c r="R1416" s="2" t="s">
        <v>63</v>
      </c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  <c r="AU1416" s="3"/>
      <c r="AV1416" s="2" t="s">
        <v>52</v>
      </c>
      <c r="AW1416" s="2" t="s">
        <v>3016</v>
      </c>
      <c r="AX1416" s="2" t="s">
        <v>52</v>
      </c>
      <c r="AY1416" s="2" t="s">
        <v>52</v>
      </c>
    </row>
    <row r="1417" spans="1:51" ht="30" customHeight="1">
      <c r="A1417" s="8" t="s">
        <v>3017</v>
      </c>
      <c r="B1417" s="8" t="s">
        <v>1570</v>
      </c>
      <c r="C1417" s="8" t="s">
        <v>221</v>
      </c>
      <c r="D1417" s="9">
        <v>1</v>
      </c>
      <c r="E1417" s="12">
        <f>일위대가목록!E233</f>
        <v>62</v>
      </c>
      <c r="F1417" s="13">
        <f>TRUNC(E1417*D1417,1)</f>
        <v>62</v>
      </c>
      <c r="G1417" s="12">
        <f>일위대가목록!F233</f>
        <v>1069</v>
      </c>
      <c r="H1417" s="13">
        <f>TRUNC(G1417*D1417,1)</f>
        <v>1069</v>
      </c>
      <c r="I1417" s="12">
        <f>일위대가목록!G233</f>
        <v>2</v>
      </c>
      <c r="J1417" s="13">
        <f>TRUNC(I1417*D1417,1)</f>
        <v>2</v>
      </c>
      <c r="K1417" s="12">
        <f>TRUNC(E1417+G1417+I1417,1)</f>
        <v>1133</v>
      </c>
      <c r="L1417" s="13">
        <f>TRUNC(F1417+H1417+J1417,1)</f>
        <v>1133</v>
      </c>
      <c r="M1417" s="8" t="s">
        <v>52</v>
      </c>
      <c r="N1417" s="2" t="s">
        <v>1877</v>
      </c>
      <c r="O1417" s="2" t="s">
        <v>3018</v>
      </c>
      <c r="P1417" s="2" t="s">
        <v>62</v>
      </c>
      <c r="Q1417" s="2" t="s">
        <v>63</v>
      </c>
      <c r="R1417" s="2" t="s">
        <v>63</v>
      </c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  <c r="AT1417" s="3"/>
      <c r="AU1417" s="3"/>
      <c r="AV1417" s="2" t="s">
        <v>52</v>
      </c>
      <c r="AW1417" s="2" t="s">
        <v>3019</v>
      </c>
      <c r="AX1417" s="2" t="s">
        <v>52</v>
      </c>
      <c r="AY1417" s="2" t="s">
        <v>52</v>
      </c>
    </row>
    <row r="1418" spans="1:51" ht="30" customHeight="1">
      <c r="A1418" s="8" t="s">
        <v>995</v>
      </c>
      <c r="B1418" s="8" t="s">
        <v>52</v>
      </c>
      <c r="C1418" s="8" t="s">
        <v>52</v>
      </c>
      <c r="D1418" s="9"/>
      <c r="E1418" s="12"/>
      <c r="F1418" s="13">
        <f>TRUNC(SUMIF(N1416:N1417, N1415, F1416:F1417),0)</f>
        <v>363</v>
      </c>
      <c r="G1418" s="12"/>
      <c r="H1418" s="13">
        <f>TRUNC(SUMIF(N1416:N1417, N1415, H1416:H1417),0)</f>
        <v>5261</v>
      </c>
      <c r="I1418" s="12"/>
      <c r="J1418" s="13">
        <f>TRUNC(SUMIF(N1416:N1417, N1415, J1416:J1417),0)</f>
        <v>13</v>
      </c>
      <c r="K1418" s="12"/>
      <c r="L1418" s="13">
        <f>F1418+H1418+J1418</f>
        <v>5637</v>
      </c>
      <c r="M1418" s="8" t="s">
        <v>52</v>
      </c>
      <c r="N1418" s="2" t="s">
        <v>118</v>
      </c>
      <c r="O1418" s="2" t="s">
        <v>118</v>
      </c>
      <c r="P1418" s="2" t="s">
        <v>52</v>
      </c>
      <c r="Q1418" s="2" t="s">
        <v>52</v>
      </c>
      <c r="R1418" s="2" t="s">
        <v>52</v>
      </c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  <c r="AT1418" s="3"/>
      <c r="AU1418" s="3"/>
      <c r="AV1418" s="2" t="s">
        <v>52</v>
      </c>
      <c r="AW1418" s="2" t="s">
        <v>52</v>
      </c>
      <c r="AX1418" s="2" t="s">
        <v>52</v>
      </c>
      <c r="AY1418" s="2" t="s">
        <v>52</v>
      </c>
    </row>
    <row r="1419" spans="1:51" ht="30" customHeight="1">
      <c r="A1419" s="9"/>
      <c r="B1419" s="9"/>
      <c r="C1419" s="9"/>
      <c r="D1419" s="9"/>
      <c r="E1419" s="12"/>
      <c r="F1419" s="13"/>
      <c r="G1419" s="12"/>
      <c r="H1419" s="13"/>
      <c r="I1419" s="12"/>
      <c r="J1419" s="13"/>
      <c r="K1419" s="12"/>
      <c r="L1419" s="13"/>
      <c r="M1419" s="9"/>
    </row>
    <row r="1420" spans="1:51" ht="30" customHeight="1">
      <c r="A1420" s="32" t="s">
        <v>3020</v>
      </c>
      <c r="B1420" s="32"/>
      <c r="C1420" s="32"/>
      <c r="D1420" s="32"/>
      <c r="E1420" s="33"/>
      <c r="F1420" s="34"/>
      <c r="G1420" s="33"/>
      <c r="H1420" s="34"/>
      <c r="I1420" s="33"/>
      <c r="J1420" s="34"/>
      <c r="K1420" s="33"/>
      <c r="L1420" s="34"/>
      <c r="M1420" s="32"/>
      <c r="N1420" s="1" t="s">
        <v>1880</v>
      </c>
    </row>
    <row r="1421" spans="1:51" ht="30" customHeight="1">
      <c r="A1421" s="8" t="s">
        <v>3022</v>
      </c>
      <c r="B1421" s="8" t="s">
        <v>1570</v>
      </c>
      <c r="C1421" s="8" t="s">
        <v>221</v>
      </c>
      <c r="D1421" s="9">
        <v>1</v>
      </c>
      <c r="E1421" s="12">
        <f>일위대가목록!E234</f>
        <v>199</v>
      </c>
      <c r="F1421" s="13">
        <f>TRUNC(E1421*D1421,1)</f>
        <v>199</v>
      </c>
      <c r="G1421" s="12">
        <f>일위대가목록!F234</f>
        <v>4192</v>
      </c>
      <c r="H1421" s="13">
        <f>TRUNC(G1421*D1421,1)</f>
        <v>4192</v>
      </c>
      <c r="I1421" s="12">
        <f>일위대가목록!G234</f>
        <v>11</v>
      </c>
      <c r="J1421" s="13">
        <f>TRUNC(I1421*D1421,1)</f>
        <v>11</v>
      </c>
      <c r="K1421" s="12">
        <f>TRUNC(E1421+G1421+I1421,1)</f>
        <v>4402</v>
      </c>
      <c r="L1421" s="13">
        <f>TRUNC(F1421+H1421+J1421,1)</f>
        <v>4402</v>
      </c>
      <c r="M1421" s="8" t="s">
        <v>52</v>
      </c>
      <c r="N1421" s="2" t="s">
        <v>1880</v>
      </c>
      <c r="O1421" s="2" t="s">
        <v>3023</v>
      </c>
      <c r="P1421" s="2" t="s">
        <v>62</v>
      </c>
      <c r="Q1421" s="2" t="s">
        <v>63</v>
      </c>
      <c r="R1421" s="2" t="s">
        <v>63</v>
      </c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  <c r="AT1421" s="3"/>
      <c r="AU1421" s="3"/>
      <c r="AV1421" s="2" t="s">
        <v>52</v>
      </c>
      <c r="AW1421" s="2" t="s">
        <v>3024</v>
      </c>
      <c r="AX1421" s="2" t="s">
        <v>52</v>
      </c>
      <c r="AY1421" s="2" t="s">
        <v>52</v>
      </c>
    </row>
    <row r="1422" spans="1:51" ht="30" customHeight="1">
      <c r="A1422" s="8" t="s">
        <v>3025</v>
      </c>
      <c r="B1422" s="8" t="s">
        <v>1570</v>
      </c>
      <c r="C1422" s="8" t="s">
        <v>221</v>
      </c>
      <c r="D1422" s="9">
        <v>1</v>
      </c>
      <c r="E1422" s="12">
        <f>일위대가목록!E235</f>
        <v>44</v>
      </c>
      <c r="F1422" s="13">
        <f>TRUNC(E1422*D1422,1)</f>
        <v>44</v>
      </c>
      <c r="G1422" s="12">
        <f>일위대가목록!F235</f>
        <v>1069</v>
      </c>
      <c r="H1422" s="13">
        <f>TRUNC(G1422*D1422,1)</f>
        <v>1069</v>
      </c>
      <c r="I1422" s="12">
        <f>일위대가목록!G235</f>
        <v>2</v>
      </c>
      <c r="J1422" s="13">
        <f>TRUNC(I1422*D1422,1)</f>
        <v>2</v>
      </c>
      <c r="K1422" s="12">
        <f>TRUNC(E1422+G1422+I1422,1)</f>
        <v>1115</v>
      </c>
      <c r="L1422" s="13">
        <f>TRUNC(F1422+H1422+J1422,1)</f>
        <v>1115</v>
      </c>
      <c r="M1422" s="8" t="s">
        <v>52</v>
      </c>
      <c r="N1422" s="2" t="s">
        <v>1880</v>
      </c>
      <c r="O1422" s="2" t="s">
        <v>3026</v>
      </c>
      <c r="P1422" s="2" t="s">
        <v>62</v>
      </c>
      <c r="Q1422" s="2" t="s">
        <v>63</v>
      </c>
      <c r="R1422" s="2" t="s">
        <v>63</v>
      </c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  <c r="AT1422" s="3"/>
      <c r="AU1422" s="3"/>
      <c r="AV1422" s="2" t="s">
        <v>52</v>
      </c>
      <c r="AW1422" s="2" t="s">
        <v>3027</v>
      </c>
      <c r="AX1422" s="2" t="s">
        <v>52</v>
      </c>
      <c r="AY1422" s="2" t="s">
        <v>52</v>
      </c>
    </row>
    <row r="1423" spans="1:51" ht="30" customHeight="1">
      <c r="A1423" s="8" t="s">
        <v>995</v>
      </c>
      <c r="B1423" s="8" t="s">
        <v>52</v>
      </c>
      <c r="C1423" s="8" t="s">
        <v>52</v>
      </c>
      <c r="D1423" s="9"/>
      <c r="E1423" s="12"/>
      <c r="F1423" s="13">
        <f>TRUNC(SUMIF(N1421:N1422, N1420, F1421:F1422),0)</f>
        <v>243</v>
      </c>
      <c r="G1423" s="12"/>
      <c r="H1423" s="13">
        <f>TRUNC(SUMIF(N1421:N1422, N1420, H1421:H1422),0)</f>
        <v>5261</v>
      </c>
      <c r="I1423" s="12"/>
      <c r="J1423" s="13">
        <f>TRUNC(SUMIF(N1421:N1422, N1420, J1421:J1422),0)</f>
        <v>13</v>
      </c>
      <c r="K1423" s="12"/>
      <c r="L1423" s="13">
        <f>F1423+H1423+J1423</f>
        <v>5517</v>
      </c>
      <c r="M1423" s="8" t="s">
        <v>52</v>
      </c>
      <c r="N1423" s="2" t="s">
        <v>118</v>
      </c>
      <c r="O1423" s="2" t="s">
        <v>118</v>
      </c>
      <c r="P1423" s="2" t="s">
        <v>52</v>
      </c>
      <c r="Q1423" s="2" t="s">
        <v>52</v>
      </c>
      <c r="R1423" s="2" t="s">
        <v>52</v>
      </c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  <c r="AT1423" s="3"/>
      <c r="AU1423" s="3"/>
      <c r="AV1423" s="2" t="s">
        <v>52</v>
      </c>
      <c r="AW1423" s="2" t="s">
        <v>52</v>
      </c>
      <c r="AX1423" s="2" t="s">
        <v>52</v>
      </c>
      <c r="AY1423" s="2" t="s">
        <v>52</v>
      </c>
    </row>
    <row r="1424" spans="1:51" ht="30" customHeight="1">
      <c r="A1424" s="9"/>
      <c r="B1424" s="9"/>
      <c r="C1424" s="9"/>
      <c r="D1424" s="9"/>
      <c r="E1424" s="12"/>
      <c r="F1424" s="13"/>
      <c r="G1424" s="12"/>
      <c r="H1424" s="13"/>
      <c r="I1424" s="12"/>
      <c r="J1424" s="13"/>
      <c r="K1424" s="12"/>
      <c r="L1424" s="13"/>
      <c r="M1424" s="9"/>
    </row>
    <row r="1425" spans="1:51" ht="30" customHeight="1">
      <c r="A1425" s="32" t="s">
        <v>3028</v>
      </c>
      <c r="B1425" s="32"/>
      <c r="C1425" s="32"/>
      <c r="D1425" s="32"/>
      <c r="E1425" s="33"/>
      <c r="F1425" s="34"/>
      <c r="G1425" s="33"/>
      <c r="H1425" s="34"/>
      <c r="I1425" s="33"/>
      <c r="J1425" s="34"/>
      <c r="K1425" s="33"/>
      <c r="L1425" s="34"/>
      <c r="M1425" s="32"/>
      <c r="N1425" s="1" t="s">
        <v>3015</v>
      </c>
    </row>
    <row r="1426" spans="1:51" ht="30" customHeight="1">
      <c r="A1426" s="8" t="s">
        <v>2939</v>
      </c>
      <c r="B1426" s="8" t="s">
        <v>2940</v>
      </c>
      <c r="C1426" s="8" t="s">
        <v>221</v>
      </c>
      <c r="D1426" s="9">
        <v>1.5709999999999998E-2</v>
      </c>
      <c r="E1426" s="12">
        <f>단가대비표!O47</f>
        <v>8880</v>
      </c>
      <c r="F1426" s="13">
        <f t="shared" ref="F1426:F1435" si="223">TRUNC(E1426*D1426,1)</f>
        <v>139.5</v>
      </c>
      <c r="G1426" s="12">
        <f>단가대비표!P47</f>
        <v>0</v>
      </c>
      <c r="H1426" s="13">
        <f t="shared" ref="H1426:H1435" si="224">TRUNC(G1426*D1426,1)</f>
        <v>0</v>
      </c>
      <c r="I1426" s="12">
        <f>단가대비표!V47</f>
        <v>0</v>
      </c>
      <c r="J1426" s="13">
        <f t="shared" ref="J1426:J1435" si="225">TRUNC(I1426*D1426,1)</f>
        <v>0</v>
      </c>
      <c r="K1426" s="12">
        <f t="shared" ref="K1426:K1435" si="226">TRUNC(E1426+G1426+I1426,1)</f>
        <v>8880</v>
      </c>
      <c r="L1426" s="13">
        <f t="shared" ref="L1426:L1435" si="227">TRUNC(F1426+H1426+J1426,1)</f>
        <v>139.5</v>
      </c>
      <c r="M1426" s="8" t="s">
        <v>52</v>
      </c>
      <c r="N1426" s="2" t="s">
        <v>3015</v>
      </c>
      <c r="O1426" s="2" t="s">
        <v>2941</v>
      </c>
      <c r="P1426" s="2" t="s">
        <v>63</v>
      </c>
      <c r="Q1426" s="2" t="s">
        <v>63</v>
      </c>
      <c r="R1426" s="2" t="s">
        <v>62</v>
      </c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  <c r="AT1426" s="3"/>
      <c r="AU1426" s="3"/>
      <c r="AV1426" s="2" t="s">
        <v>52</v>
      </c>
      <c r="AW1426" s="2" t="s">
        <v>3030</v>
      </c>
      <c r="AX1426" s="2" t="s">
        <v>52</v>
      </c>
      <c r="AY1426" s="2" t="s">
        <v>52</v>
      </c>
    </row>
    <row r="1427" spans="1:51" ht="30" customHeight="1">
      <c r="A1427" s="8" t="s">
        <v>2943</v>
      </c>
      <c r="B1427" s="8" t="s">
        <v>2944</v>
      </c>
      <c r="C1427" s="8" t="s">
        <v>1156</v>
      </c>
      <c r="D1427" s="9">
        <v>5.3550000000000004</v>
      </c>
      <c r="E1427" s="12">
        <f>단가대비표!O34</f>
        <v>2</v>
      </c>
      <c r="F1427" s="13">
        <f t="shared" si="223"/>
        <v>10.7</v>
      </c>
      <c r="G1427" s="12">
        <f>단가대비표!P34</f>
        <v>0</v>
      </c>
      <c r="H1427" s="13">
        <f t="shared" si="224"/>
        <v>0</v>
      </c>
      <c r="I1427" s="12">
        <f>단가대비표!V34</f>
        <v>0</v>
      </c>
      <c r="J1427" s="13">
        <f t="shared" si="225"/>
        <v>0</v>
      </c>
      <c r="K1427" s="12">
        <f t="shared" si="226"/>
        <v>2</v>
      </c>
      <c r="L1427" s="13">
        <f t="shared" si="227"/>
        <v>10.7</v>
      </c>
      <c r="M1427" s="8" t="s">
        <v>2945</v>
      </c>
      <c r="N1427" s="2" t="s">
        <v>3015</v>
      </c>
      <c r="O1427" s="2" t="s">
        <v>2946</v>
      </c>
      <c r="P1427" s="2" t="s">
        <v>63</v>
      </c>
      <c r="Q1427" s="2" t="s">
        <v>63</v>
      </c>
      <c r="R1427" s="2" t="s">
        <v>62</v>
      </c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  <c r="AT1427" s="3"/>
      <c r="AU1427" s="3"/>
      <c r="AV1427" s="2" t="s">
        <v>52</v>
      </c>
      <c r="AW1427" s="2" t="s">
        <v>3031</v>
      </c>
      <c r="AX1427" s="2" t="s">
        <v>52</v>
      </c>
      <c r="AY1427" s="2" t="s">
        <v>52</v>
      </c>
    </row>
    <row r="1428" spans="1:51" ht="30" customHeight="1">
      <c r="A1428" s="8" t="s">
        <v>2948</v>
      </c>
      <c r="B1428" s="8" t="s">
        <v>2949</v>
      </c>
      <c r="C1428" s="8" t="s">
        <v>221</v>
      </c>
      <c r="D1428" s="9">
        <v>2.3999999999999998E-3</v>
      </c>
      <c r="E1428" s="12">
        <f>단가대비표!O45</f>
        <v>10652</v>
      </c>
      <c r="F1428" s="13">
        <f t="shared" si="223"/>
        <v>25.5</v>
      </c>
      <c r="G1428" s="12">
        <f>단가대비표!P45</f>
        <v>0</v>
      </c>
      <c r="H1428" s="13">
        <f t="shared" si="224"/>
        <v>0</v>
      </c>
      <c r="I1428" s="12">
        <f>단가대비표!V45</f>
        <v>0</v>
      </c>
      <c r="J1428" s="13">
        <f t="shared" si="225"/>
        <v>0</v>
      </c>
      <c r="K1428" s="12">
        <f t="shared" si="226"/>
        <v>10652</v>
      </c>
      <c r="L1428" s="13">
        <f t="shared" si="227"/>
        <v>25.5</v>
      </c>
      <c r="M1428" s="8" t="s">
        <v>52</v>
      </c>
      <c r="N1428" s="2" t="s">
        <v>3015</v>
      </c>
      <c r="O1428" s="2" t="s">
        <v>2950</v>
      </c>
      <c r="P1428" s="2" t="s">
        <v>63</v>
      </c>
      <c r="Q1428" s="2" t="s">
        <v>63</v>
      </c>
      <c r="R1428" s="2" t="s">
        <v>62</v>
      </c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  <c r="AT1428" s="3"/>
      <c r="AU1428" s="3"/>
      <c r="AV1428" s="2" t="s">
        <v>52</v>
      </c>
      <c r="AW1428" s="2" t="s">
        <v>3032</v>
      </c>
      <c r="AX1428" s="2" t="s">
        <v>52</v>
      </c>
      <c r="AY1428" s="2" t="s">
        <v>52</v>
      </c>
    </row>
    <row r="1429" spans="1:51" ht="30" customHeight="1">
      <c r="A1429" s="8" t="s">
        <v>2952</v>
      </c>
      <c r="B1429" s="8" t="s">
        <v>2953</v>
      </c>
      <c r="C1429" s="8" t="s">
        <v>1164</v>
      </c>
      <c r="D1429" s="9">
        <v>1.771E-2</v>
      </c>
      <c r="E1429" s="12">
        <f>일위대가목록!E223</f>
        <v>0</v>
      </c>
      <c r="F1429" s="13">
        <f t="shared" si="223"/>
        <v>0</v>
      </c>
      <c r="G1429" s="12">
        <f>일위대가목록!F223</f>
        <v>0</v>
      </c>
      <c r="H1429" s="13">
        <f t="shared" si="224"/>
        <v>0</v>
      </c>
      <c r="I1429" s="12">
        <f>일위대가목록!G223</f>
        <v>137</v>
      </c>
      <c r="J1429" s="13">
        <f t="shared" si="225"/>
        <v>2.4</v>
      </c>
      <c r="K1429" s="12">
        <f t="shared" si="226"/>
        <v>137</v>
      </c>
      <c r="L1429" s="13">
        <f t="shared" si="227"/>
        <v>2.4</v>
      </c>
      <c r="M1429" s="8" t="s">
        <v>52</v>
      </c>
      <c r="N1429" s="2" t="s">
        <v>3015</v>
      </c>
      <c r="O1429" s="2" t="s">
        <v>2954</v>
      </c>
      <c r="P1429" s="2" t="s">
        <v>62</v>
      </c>
      <c r="Q1429" s="2" t="s">
        <v>63</v>
      </c>
      <c r="R1429" s="2" t="s">
        <v>63</v>
      </c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  <c r="AT1429" s="3"/>
      <c r="AU1429" s="3"/>
      <c r="AV1429" s="2" t="s">
        <v>52</v>
      </c>
      <c r="AW1429" s="2" t="s">
        <v>3033</v>
      </c>
      <c r="AX1429" s="2" t="s">
        <v>52</v>
      </c>
      <c r="AY1429" s="2" t="s">
        <v>52</v>
      </c>
    </row>
    <row r="1430" spans="1:51" ht="30" customHeight="1">
      <c r="A1430" s="8" t="s">
        <v>1209</v>
      </c>
      <c r="B1430" s="8" t="s">
        <v>1210</v>
      </c>
      <c r="C1430" s="8" t="s">
        <v>1211</v>
      </c>
      <c r="D1430" s="9">
        <v>0.1071</v>
      </c>
      <c r="E1430" s="12">
        <f>단가대비표!O277</f>
        <v>0</v>
      </c>
      <c r="F1430" s="13">
        <f t="shared" si="223"/>
        <v>0</v>
      </c>
      <c r="G1430" s="12">
        <f>단가대비표!P277</f>
        <v>0</v>
      </c>
      <c r="H1430" s="13">
        <f t="shared" si="224"/>
        <v>0</v>
      </c>
      <c r="I1430" s="12">
        <f>단가대비표!V277</f>
        <v>87</v>
      </c>
      <c r="J1430" s="13">
        <f t="shared" si="225"/>
        <v>9.3000000000000007</v>
      </c>
      <c r="K1430" s="12">
        <f t="shared" si="226"/>
        <v>87</v>
      </c>
      <c r="L1430" s="13">
        <f t="shared" si="227"/>
        <v>9.3000000000000007</v>
      </c>
      <c r="M1430" s="8" t="s">
        <v>52</v>
      </c>
      <c r="N1430" s="2" t="s">
        <v>3015</v>
      </c>
      <c r="O1430" s="2" t="s">
        <v>1212</v>
      </c>
      <c r="P1430" s="2" t="s">
        <v>63</v>
      </c>
      <c r="Q1430" s="2" t="s">
        <v>63</v>
      </c>
      <c r="R1430" s="2" t="s">
        <v>62</v>
      </c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  <c r="AT1430" s="3"/>
      <c r="AU1430" s="3"/>
      <c r="AV1430" s="2" t="s">
        <v>52</v>
      </c>
      <c r="AW1430" s="2" t="s">
        <v>3034</v>
      </c>
      <c r="AX1430" s="2" t="s">
        <v>52</v>
      </c>
      <c r="AY1430" s="2" t="s">
        <v>52</v>
      </c>
    </row>
    <row r="1431" spans="1:51" ht="30" customHeight="1">
      <c r="A1431" s="8" t="s">
        <v>3035</v>
      </c>
      <c r="B1431" s="8" t="s">
        <v>1096</v>
      </c>
      <c r="C1431" s="8" t="s">
        <v>1097</v>
      </c>
      <c r="D1431" s="9">
        <v>2.18E-2</v>
      </c>
      <c r="E1431" s="12">
        <f>단가대비표!O284</f>
        <v>0</v>
      </c>
      <c r="F1431" s="13">
        <f t="shared" si="223"/>
        <v>0</v>
      </c>
      <c r="G1431" s="12">
        <f>단가대비표!P284</f>
        <v>164550</v>
      </c>
      <c r="H1431" s="13">
        <f t="shared" si="224"/>
        <v>3587.1</v>
      </c>
      <c r="I1431" s="12">
        <f>단가대비표!V284</f>
        <v>0</v>
      </c>
      <c r="J1431" s="13">
        <f t="shared" si="225"/>
        <v>0</v>
      </c>
      <c r="K1431" s="12">
        <f t="shared" si="226"/>
        <v>164550</v>
      </c>
      <c r="L1431" s="13">
        <f t="shared" si="227"/>
        <v>3587.1</v>
      </c>
      <c r="M1431" s="8" t="s">
        <v>52</v>
      </c>
      <c r="N1431" s="2" t="s">
        <v>3015</v>
      </c>
      <c r="O1431" s="2" t="s">
        <v>3036</v>
      </c>
      <c r="P1431" s="2" t="s">
        <v>63</v>
      </c>
      <c r="Q1431" s="2" t="s">
        <v>63</v>
      </c>
      <c r="R1431" s="2" t="s">
        <v>62</v>
      </c>
      <c r="S1431" s="3"/>
      <c r="T1431" s="3"/>
      <c r="U1431" s="3"/>
      <c r="V1431" s="3">
        <v>1</v>
      </c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  <c r="AT1431" s="3"/>
      <c r="AU1431" s="3"/>
      <c r="AV1431" s="2" t="s">
        <v>52</v>
      </c>
      <c r="AW1431" s="2" t="s">
        <v>3037</v>
      </c>
      <c r="AX1431" s="2" t="s">
        <v>52</v>
      </c>
      <c r="AY1431" s="2" t="s">
        <v>52</v>
      </c>
    </row>
    <row r="1432" spans="1:51" ht="30" customHeight="1">
      <c r="A1432" s="8" t="s">
        <v>1100</v>
      </c>
      <c r="B1432" s="8" t="s">
        <v>1096</v>
      </c>
      <c r="C1432" s="8" t="s">
        <v>1097</v>
      </c>
      <c r="D1432" s="9">
        <v>5.5999999999999995E-4</v>
      </c>
      <c r="E1432" s="12">
        <f>단가대비표!O278</f>
        <v>0</v>
      </c>
      <c r="F1432" s="13">
        <f t="shared" si="223"/>
        <v>0</v>
      </c>
      <c r="G1432" s="12">
        <f>단가대비표!P278</f>
        <v>125427</v>
      </c>
      <c r="H1432" s="13">
        <f t="shared" si="224"/>
        <v>70.2</v>
      </c>
      <c r="I1432" s="12">
        <f>단가대비표!V278</f>
        <v>0</v>
      </c>
      <c r="J1432" s="13">
        <f t="shared" si="225"/>
        <v>0</v>
      </c>
      <c r="K1432" s="12">
        <f t="shared" si="226"/>
        <v>125427</v>
      </c>
      <c r="L1432" s="13">
        <f t="shared" si="227"/>
        <v>70.2</v>
      </c>
      <c r="M1432" s="8" t="s">
        <v>52</v>
      </c>
      <c r="N1432" s="2" t="s">
        <v>3015</v>
      </c>
      <c r="O1432" s="2" t="s">
        <v>1101</v>
      </c>
      <c r="P1432" s="2" t="s">
        <v>63</v>
      </c>
      <c r="Q1432" s="2" t="s">
        <v>63</v>
      </c>
      <c r="R1432" s="2" t="s">
        <v>62</v>
      </c>
      <c r="S1432" s="3"/>
      <c r="T1432" s="3"/>
      <c r="U1432" s="3"/>
      <c r="V1432" s="3">
        <v>1</v>
      </c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  <c r="AT1432" s="3"/>
      <c r="AU1432" s="3"/>
      <c r="AV1432" s="2" t="s">
        <v>52</v>
      </c>
      <c r="AW1432" s="2" t="s">
        <v>3038</v>
      </c>
      <c r="AX1432" s="2" t="s">
        <v>52</v>
      </c>
      <c r="AY1432" s="2" t="s">
        <v>52</v>
      </c>
    </row>
    <row r="1433" spans="1:51" ht="30" customHeight="1">
      <c r="A1433" s="8" t="s">
        <v>2959</v>
      </c>
      <c r="B1433" s="8" t="s">
        <v>1096</v>
      </c>
      <c r="C1433" s="8" t="s">
        <v>1097</v>
      </c>
      <c r="D1433" s="9">
        <v>2.2100000000000002E-3</v>
      </c>
      <c r="E1433" s="12">
        <f>단가대비표!O286</f>
        <v>0</v>
      </c>
      <c r="F1433" s="13">
        <f t="shared" si="223"/>
        <v>0</v>
      </c>
      <c r="G1433" s="12">
        <f>단가대비표!P286</f>
        <v>198711</v>
      </c>
      <c r="H1433" s="13">
        <f t="shared" si="224"/>
        <v>439.1</v>
      </c>
      <c r="I1433" s="12">
        <f>단가대비표!V286</f>
        <v>0</v>
      </c>
      <c r="J1433" s="13">
        <f t="shared" si="225"/>
        <v>0</v>
      </c>
      <c r="K1433" s="12">
        <f t="shared" si="226"/>
        <v>198711</v>
      </c>
      <c r="L1433" s="13">
        <f t="shared" si="227"/>
        <v>439.1</v>
      </c>
      <c r="M1433" s="8" t="s">
        <v>52</v>
      </c>
      <c r="N1433" s="2" t="s">
        <v>3015</v>
      </c>
      <c r="O1433" s="2" t="s">
        <v>2960</v>
      </c>
      <c r="P1433" s="2" t="s">
        <v>63</v>
      </c>
      <c r="Q1433" s="2" t="s">
        <v>63</v>
      </c>
      <c r="R1433" s="2" t="s">
        <v>62</v>
      </c>
      <c r="S1433" s="3"/>
      <c r="T1433" s="3"/>
      <c r="U1433" s="3"/>
      <c r="V1433" s="3">
        <v>1</v>
      </c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  <c r="AT1433" s="3"/>
      <c r="AU1433" s="3"/>
      <c r="AV1433" s="2" t="s">
        <v>52</v>
      </c>
      <c r="AW1433" s="2" t="s">
        <v>3039</v>
      </c>
      <c r="AX1433" s="2" t="s">
        <v>52</v>
      </c>
      <c r="AY1433" s="2" t="s">
        <v>52</v>
      </c>
    </row>
    <row r="1434" spans="1:51" ht="30" customHeight="1">
      <c r="A1434" s="8" t="s">
        <v>2420</v>
      </c>
      <c r="B1434" s="8" t="s">
        <v>1096</v>
      </c>
      <c r="C1434" s="8" t="s">
        <v>1097</v>
      </c>
      <c r="D1434" s="9">
        <v>6.3000000000000003E-4</v>
      </c>
      <c r="E1434" s="12">
        <f>단가대비표!O279</f>
        <v>0</v>
      </c>
      <c r="F1434" s="13">
        <f t="shared" si="223"/>
        <v>0</v>
      </c>
      <c r="G1434" s="12">
        <f>단가대비표!P279</f>
        <v>152019</v>
      </c>
      <c r="H1434" s="13">
        <f t="shared" si="224"/>
        <v>95.7</v>
      </c>
      <c r="I1434" s="12">
        <f>단가대비표!V279</f>
        <v>0</v>
      </c>
      <c r="J1434" s="13">
        <f t="shared" si="225"/>
        <v>0</v>
      </c>
      <c r="K1434" s="12">
        <f t="shared" si="226"/>
        <v>152019</v>
      </c>
      <c r="L1434" s="13">
        <f t="shared" si="227"/>
        <v>95.7</v>
      </c>
      <c r="M1434" s="8" t="s">
        <v>52</v>
      </c>
      <c r="N1434" s="2" t="s">
        <v>3015</v>
      </c>
      <c r="O1434" s="2" t="s">
        <v>2421</v>
      </c>
      <c r="P1434" s="2" t="s">
        <v>63</v>
      </c>
      <c r="Q1434" s="2" t="s">
        <v>63</v>
      </c>
      <c r="R1434" s="2" t="s">
        <v>62</v>
      </c>
      <c r="S1434" s="3"/>
      <c r="T1434" s="3"/>
      <c r="U1434" s="3"/>
      <c r="V1434" s="3">
        <v>1</v>
      </c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  <c r="AT1434" s="3"/>
      <c r="AU1434" s="3"/>
      <c r="AV1434" s="2" t="s">
        <v>52</v>
      </c>
      <c r="AW1434" s="2" t="s">
        <v>3040</v>
      </c>
      <c r="AX1434" s="2" t="s">
        <v>52</v>
      </c>
      <c r="AY1434" s="2" t="s">
        <v>52</v>
      </c>
    </row>
    <row r="1435" spans="1:51" ht="30" customHeight="1">
      <c r="A1435" s="8" t="s">
        <v>1272</v>
      </c>
      <c r="B1435" s="8" t="s">
        <v>1935</v>
      </c>
      <c r="C1435" s="8" t="s">
        <v>929</v>
      </c>
      <c r="D1435" s="9">
        <v>1</v>
      </c>
      <c r="E1435" s="12">
        <f>TRUNC(SUMIF(V1426:V1435, RIGHTB(O1435, 1), H1426:H1435)*U1435, 2)</f>
        <v>125.76</v>
      </c>
      <c r="F1435" s="13">
        <f t="shared" si="223"/>
        <v>125.7</v>
      </c>
      <c r="G1435" s="12">
        <v>0</v>
      </c>
      <c r="H1435" s="13">
        <f t="shared" si="224"/>
        <v>0</v>
      </c>
      <c r="I1435" s="12">
        <v>0</v>
      </c>
      <c r="J1435" s="13">
        <f t="shared" si="225"/>
        <v>0</v>
      </c>
      <c r="K1435" s="12">
        <f t="shared" si="226"/>
        <v>125.7</v>
      </c>
      <c r="L1435" s="13">
        <f t="shared" si="227"/>
        <v>125.7</v>
      </c>
      <c r="M1435" s="8" t="s">
        <v>52</v>
      </c>
      <c r="N1435" s="2" t="s">
        <v>3015</v>
      </c>
      <c r="O1435" s="2" t="s">
        <v>930</v>
      </c>
      <c r="P1435" s="2" t="s">
        <v>63</v>
      </c>
      <c r="Q1435" s="2" t="s">
        <v>63</v>
      </c>
      <c r="R1435" s="2" t="s">
        <v>63</v>
      </c>
      <c r="S1435" s="3">
        <v>1</v>
      </c>
      <c r="T1435" s="3">
        <v>0</v>
      </c>
      <c r="U1435" s="3">
        <v>0.03</v>
      </c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  <c r="AT1435" s="3"/>
      <c r="AU1435" s="3"/>
      <c r="AV1435" s="2" t="s">
        <v>52</v>
      </c>
      <c r="AW1435" s="2" t="s">
        <v>3041</v>
      </c>
      <c r="AX1435" s="2" t="s">
        <v>52</v>
      </c>
      <c r="AY1435" s="2" t="s">
        <v>52</v>
      </c>
    </row>
    <row r="1436" spans="1:51" ht="30" customHeight="1">
      <c r="A1436" s="8" t="s">
        <v>995</v>
      </c>
      <c r="B1436" s="8" t="s">
        <v>52</v>
      </c>
      <c r="C1436" s="8" t="s">
        <v>52</v>
      </c>
      <c r="D1436" s="9"/>
      <c r="E1436" s="12"/>
      <c r="F1436" s="13">
        <f>TRUNC(SUMIF(N1426:N1435, N1425, F1426:F1435),0)</f>
        <v>301</v>
      </c>
      <c r="G1436" s="12"/>
      <c r="H1436" s="13">
        <f>TRUNC(SUMIF(N1426:N1435, N1425, H1426:H1435),0)</f>
        <v>4192</v>
      </c>
      <c r="I1436" s="12"/>
      <c r="J1436" s="13">
        <f>TRUNC(SUMIF(N1426:N1435, N1425, J1426:J1435),0)</f>
        <v>11</v>
      </c>
      <c r="K1436" s="12"/>
      <c r="L1436" s="13">
        <f>F1436+H1436+J1436</f>
        <v>4504</v>
      </c>
      <c r="M1436" s="8" t="s">
        <v>52</v>
      </c>
      <c r="N1436" s="2" t="s">
        <v>118</v>
      </c>
      <c r="O1436" s="2" t="s">
        <v>118</v>
      </c>
      <c r="P1436" s="2" t="s">
        <v>52</v>
      </c>
      <c r="Q1436" s="2" t="s">
        <v>52</v>
      </c>
      <c r="R1436" s="2" t="s">
        <v>52</v>
      </c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  <c r="AT1436" s="3"/>
      <c r="AU1436" s="3"/>
      <c r="AV1436" s="2" t="s">
        <v>52</v>
      </c>
      <c r="AW1436" s="2" t="s">
        <v>52</v>
      </c>
      <c r="AX1436" s="2" t="s">
        <v>52</v>
      </c>
      <c r="AY1436" s="2" t="s">
        <v>52</v>
      </c>
    </row>
    <row r="1437" spans="1:51" ht="30" customHeight="1">
      <c r="A1437" s="9"/>
      <c r="B1437" s="9"/>
      <c r="C1437" s="9"/>
      <c r="D1437" s="9"/>
      <c r="E1437" s="12"/>
      <c r="F1437" s="13"/>
      <c r="G1437" s="12"/>
      <c r="H1437" s="13"/>
      <c r="I1437" s="12"/>
      <c r="J1437" s="13"/>
      <c r="K1437" s="12"/>
      <c r="L1437" s="13"/>
      <c r="M1437" s="9"/>
    </row>
    <row r="1438" spans="1:51" ht="30" customHeight="1">
      <c r="A1438" s="32" t="s">
        <v>3042</v>
      </c>
      <c r="B1438" s="32"/>
      <c r="C1438" s="32"/>
      <c r="D1438" s="32"/>
      <c r="E1438" s="33"/>
      <c r="F1438" s="34"/>
      <c r="G1438" s="33"/>
      <c r="H1438" s="34"/>
      <c r="I1438" s="33"/>
      <c r="J1438" s="34"/>
      <c r="K1438" s="33"/>
      <c r="L1438" s="34"/>
      <c r="M1438" s="32"/>
      <c r="N1438" s="1" t="s">
        <v>3018</v>
      </c>
    </row>
    <row r="1439" spans="1:51" ht="30" customHeight="1">
      <c r="A1439" s="8" t="s">
        <v>2939</v>
      </c>
      <c r="B1439" s="8" t="s">
        <v>2940</v>
      </c>
      <c r="C1439" s="8" t="s">
        <v>221</v>
      </c>
      <c r="D1439" s="9">
        <v>2.7699999999999999E-3</v>
      </c>
      <c r="E1439" s="12">
        <f>단가대비표!O47</f>
        <v>8880</v>
      </c>
      <c r="F1439" s="13">
        <f t="shared" ref="F1439:F1448" si="228">TRUNC(E1439*D1439,1)</f>
        <v>24.5</v>
      </c>
      <c r="G1439" s="12">
        <f>단가대비표!P47</f>
        <v>0</v>
      </c>
      <c r="H1439" s="13">
        <f t="shared" ref="H1439:H1448" si="229">TRUNC(G1439*D1439,1)</f>
        <v>0</v>
      </c>
      <c r="I1439" s="12">
        <f>단가대비표!V47</f>
        <v>0</v>
      </c>
      <c r="J1439" s="13">
        <f t="shared" ref="J1439:J1448" si="230">TRUNC(I1439*D1439,1)</f>
        <v>0</v>
      </c>
      <c r="K1439" s="12">
        <f t="shared" ref="K1439:K1448" si="231">TRUNC(E1439+G1439+I1439,1)</f>
        <v>8880</v>
      </c>
      <c r="L1439" s="13">
        <f t="shared" ref="L1439:L1448" si="232">TRUNC(F1439+H1439+J1439,1)</f>
        <v>24.5</v>
      </c>
      <c r="M1439" s="8" t="s">
        <v>52</v>
      </c>
      <c r="N1439" s="2" t="s">
        <v>3018</v>
      </c>
      <c r="O1439" s="2" t="s">
        <v>2941</v>
      </c>
      <c r="P1439" s="2" t="s">
        <v>63</v>
      </c>
      <c r="Q1439" s="2" t="s">
        <v>63</v>
      </c>
      <c r="R1439" s="2" t="s">
        <v>62</v>
      </c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  <c r="AT1439" s="3"/>
      <c r="AU1439" s="3"/>
      <c r="AV1439" s="2" t="s">
        <v>52</v>
      </c>
      <c r="AW1439" s="2" t="s">
        <v>3044</v>
      </c>
      <c r="AX1439" s="2" t="s">
        <v>52</v>
      </c>
      <c r="AY1439" s="2" t="s">
        <v>52</v>
      </c>
    </row>
    <row r="1440" spans="1:51" ht="30" customHeight="1">
      <c r="A1440" s="8" t="s">
        <v>2943</v>
      </c>
      <c r="B1440" s="8" t="s">
        <v>2944</v>
      </c>
      <c r="C1440" s="8" t="s">
        <v>1156</v>
      </c>
      <c r="D1440" s="9">
        <v>0.94499999999999995</v>
      </c>
      <c r="E1440" s="12">
        <f>단가대비표!O34</f>
        <v>2</v>
      </c>
      <c r="F1440" s="13">
        <f t="shared" si="228"/>
        <v>1.8</v>
      </c>
      <c r="G1440" s="12">
        <f>단가대비표!P34</f>
        <v>0</v>
      </c>
      <c r="H1440" s="13">
        <f t="shared" si="229"/>
        <v>0</v>
      </c>
      <c r="I1440" s="12">
        <f>단가대비표!V34</f>
        <v>0</v>
      </c>
      <c r="J1440" s="13">
        <f t="shared" si="230"/>
        <v>0</v>
      </c>
      <c r="K1440" s="12">
        <f t="shared" si="231"/>
        <v>2</v>
      </c>
      <c r="L1440" s="13">
        <f t="shared" si="232"/>
        <v>1.8</v>
      </c>
      <c r="M1440" s="8" t="s">
        <v>2945</v>
      </c>
      <c r="N1440" s="2" t="s">
        <v>3018</v>
      </c>
      <c r="O1440" s="2" t="s">
        <v>2946</v>
      </c>
      <c r="P1440" s="2" t="s">
        <v>63</v>
      </c>
      <c r="Q1440" s="2" t="s">
        <v>63</v>
      </c>
      <c r="R1440" s="2" t="s">
        <v>62</v>
      </c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  <c r="AT1440" s="3"/>
      <c r="AU1440" s="3"/>
      <c r="AV1440" s="2" t="s">
        <v>52</v>
      </c>
      <c r="AW1440" s="2" t="s">
        <v>3045</v>
      </c>
      <c r="AX1440" s="2" t="s">
        <v>52</v>
      </c>
      <c r="AY1440" s="2" t="s">
        <v>52</v>
      </c>
    </row>
    <row r="1441" spans="1:51" ht="30" customHeight="1">
      <c r="A1441" s="8" t="s">
        <v>2948</v>
      </c>
      <c r="B1441" s="8" t="s">
        <v>2949</v>
      </c>
      <c r="C1441" s="8" t="s">
        <v>221</v>
      </c>
      <c r="D1441" s="9">
        <v>4.0000000000000002E-4</v>
      </c>
      <c r="E1441" s="12">
        <f>단가대비표!O45</f>
        <v>10652</v>
      </c>
      <c r="F1441" s="13">
        <f t="shared" si="228"/>
        <v>4.2</v>
      </c>
      <c r="G1441" s="12">
        <f>단가대비표!P45</f>
        <v>0</v>
      </c>
      <c r="H1441" s="13">
        <f t="shared" si="229"/>
        <v>0</v>
      </c>
      <c r="I1441" s="12">
        <f>단가대비표!V45</f>
        <v>0</v>
      </c>
      <c r="J1441" s="13">
        <f t="shared" si="230"/>
        <v>0</v>
      </c>
      <c r="K1441" s="12">
        <f t="shared" si="231"/>
        <v>10652</v>
      </c>
      <c r="L1441" s="13">
        <f t="shared" si="232"/>
        <v>4.2</v>
      </c>
      <c r="M1441" s="8" t="s">
        <v>52</v>
      </c>
      <c r="N1441" s="2" t="s">
        <v>3018</v>
      </c>
      <c r="O1441" s="2" t="s">
        <v>2950</v>
      </c>
      <c r="P1441" s="2" t="s">
        <v>63</v>
      </c>
      <c r="Q1441" s="2" t="s">
        <v>63</v>
      </c>
      <c r="R1441" s="2" t="s">
        <v>62</v>
      </c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  <c r="AT1441" s="3"/>
      <c r="AU1441" s="3"/>
      <c r="AV1441" s="2" t="s">
        <v>52</v>
      </c>
      <c r="AW1441" s="2" t="s">
        <v>3046</v>
      </c>
      <c r="AX1441" s="2" t="s">
        <v>52</v>
      </c>
      <c r="AY1441" s="2" t="s">
        <v>52</v>
      </c>
    </row>
    <row r="1442" spans="1:51" ht="30" customHeight="1">
      <c r="A1442" s="8" t="s">
        <v>2952</v>
      </c>
      <c r="B1442" s="8" t="s">
        <v>2953</v>
      </c>
      <c r="C1442" s="8" t="s">
        <v>1164</v>
      </c>
      <c r="D1442" s="9">
        <v>3.1199999999999999E-3</v>
      </c>
      <c r="E1442" s="12">
        <f>일위대가목록!E223</f>
        <v>0</v>
      </c>
      <c r="F1442" s="13">
        <f t="shared" si="228"/>
        <v>0</v>
      </c>
      <c r="G1442" s="12">
        <f>일위대가목록!F223</f>
        <v>0</v>
      </c>
      <c r="H1442" s="13">
        <f t="shared" si="229"/>
        <v>0</v>
      </c>
      <c r="I1442" s="12">
        <f>일위대가목록!G223</f>
        <v>137</v>
      </c>
      <c r="J1442" s="13">
        <f t="shared" si="230"/>
        <v>0.4</v>
      </c>
      <c r="K1442" s="12">
        <f t="shared" si="231"/>
        <v>137</v>
      </c>
      <c r="L1442" s="13">
        <f t="shared" si="232"/>
        <v>0.4</v>
      </c>
      <c r="M1442" s="8" t="s">
        <v>52</v>
      </c>
      <c r="N1442" s="2" t="s">
        <v>3018</v>
      </c>
      <c r="O1442" s="2" t="s">
        <v>2954</v>
      </c>
      <c r="P1442" s="2" t="s">
        <v>62</v>
      </c>
      <c r="Q1442" s="2" t="s">
        <v>63</v>
      </c>
      <c r="R1442" s="2" t="s">
        <v>63</v>
      </c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  <c r="AT1442" s="3"/>
      <c r="AU1442" s="3"/>
      <c r="AV1442" s="2" t="s">
        <v>52</v>
      </c>
      <c r="AW1442" s="2" t="s">
        <v>3047</v>
      </c>
      <c r="AX1442" s="2" t="s">
        <v>52</v>
      </c>
      <c r="AY1442" s="2" t="s">
        <v>52</v>
      </c>
    </row>
    <row r="1443" spans="1:51" ht="30" customHeight="1">
      <c r="A1443" s="8" t="s">
        <v>1209</v>
      </c>
      <c r="B1443" s="8" t="s">
        <v>1210</v>
      </c>
      <c r="C1443" s="8" t="s">
        <v>1211</v>
      </c>
      <c r="D1443" s="9">
        <v>1.89E-2</v>
      </c>
      <c r="E1443" s="12">
        <f>단가대비표!O277</f>
        <v>0</v>
      </c>
      <c r="F1443" s="13">
        <f t="shared" si="228"/>
        <v>0</v>
      </c>
      <c r="G1443" s="12">
        <f>단가대비표!P277</f>
        <v>0</v>
      </c>
      <c r="H1443" s="13">
        <f t="shared" si="229"/>
        <v>0</v>
      </c>
      <c r="I1443" s="12">
        <f>단가대비표!V277</f>
        <v>87</v>
      </c>
      <c r="J1443" s="13">
        <f t="shared" si="230"/>
        <v>1.6</v>
      </c>
      <c r="K1443" s="12">
        <f t="shared" si="231"/>
        <v>87</v>
      </c>
      <c r="L1443" s="13">
        <f t="shared" si="232"/>
        <v>1.6</v>
      </c>
      <c r="M1443" s="8" t="s">
        <v>52</v>
      </c>
      <c r="N1443" s="2" t="s">
        <v>3018</v>
      </c>
      <c r="O1443" s="2" t="s">
        <v>1212</v>
      </c>
      <c r="P1443" s="2" t="s">
        <v>63</v>
      </c>
      <c r="Q1443" s="2" t="s">
        <v>63</v>
      </c>
      <c r="R1443" s="2" t="s">
        <v>62</v>
      </c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  <c r="AT1443" s="3"/>
      <c r="AU1443" s="3"/>
      <c r="AV1443" s="2" t="s">
        <v>52</v>
      </c>
      <c r="AW1443" s="2" t="s">
        <v>3048</v>
      </c>
      <c r="AX1443" s="2" t="s">
        <v>52</v>
      </c>
      <c r="AY1443" s="2" t="s">
        <v>52</v>
      </c>
    </row>
    <row r="1444" spans="1:51" ht="30" customHeight="1">
      <c r="A1444" s="8" t="s">
        <v>3035</v>
      </c>
      <c r="B1444" s="8" t="s">
        <v>1096</v>
      </c>
      <c r="C1444" s="8" t="s">
        <v>1097</v>
      </c>
      <c r="D1444" s="9">
        <v>5.8500000000000002E-3</v>
      </c>
      <c r="E1444" s="12">
        <f>단가대비표!O284</f>
        <v>0</v>
      </c>
      <c r="F1444" s="13">
        <f t="shared" si="228"/>
        <v>0</v>
      </c>
      <c r="G1444" s="12">
        <f>단가대비표!P284</f>
        <v>164550</v>
      </c>
      <c r="H1444" s="13">
        <f t="shared" si="229"/>
        <v>962.6</v>
      </c>
      <c r="I1444" s="12">
        <f>단가대비표!V284</f>
        <v>0</v>
      </c>
      <c r="J1444" s="13">
        <f t="shared" si="230"/>
        <v>0</v>
      </c>
      <c r="K1444" s="12">
        <f t="shared" si="231"/>
        <v>164550</v>
      </c>
      <c r="L1444" s="13">
        <f t="shared" si="232"/>
        <v>962.6</v>
      </c>
      <c r="M1444" s="8" t="s">
        <v>52</v>
      </c>
      <c r="N1444" s="2" t="s">
        <v>3018</v>
      </c>
      <c r="O1444" s="2" t="s">
        <v>3036</v>
      </c>
      <c r="P1444" s="2" t="s">
        <v>63</v>
      </c>
      <c r="Q1444" s="2" t="s">
        <v>63</v>
      </c>
      <c r="R1444" s="2" t="s">
        <v>62</v>
      </c>
      <c r="S1444" s="3"/>
      <c r="T1444" s="3"/>
      <c r="U1444" s="3"/>
      <c r="V1444" s="3">
        <v>1</v>
      </c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  <c r="AU1444" s="3"/>
      <c r="AV1444" s="2" t="s">
        <v>52</v>
      </c>
      <c r="AW1444" s="2" t="s">
        <v>3049</v>
      </c>
      <c r="AX1444" s="2" t="s">
        <v>52</v>
      </c>
      <c r="AY1444" s="2" t="s">
        <v>52</v>
      </c>
    </row>
    <row r="1445" spans="1:51" ht="30" customHeight="1">
      <c r="A1445" s="8" t="s">
        <v>1100</v>
      </c>
      <c r="B1445" s="8" t="s">
        <v>1096</v>
      </c>
      <c r="C1445" s="8" t="s">
        <v>1097</v>
      </c>
      <c r="D1445" s="9">
        <v>1E-4</v>
      </c>
      <c r="E1445" s="12">
        <f>단가대비표!O278</f>
        <v>0</v>
      </c>
      <c r="F1445" s="13">
        <f t="shared" si="228"/>
        <v>0</v>
      </c>
      <c r="G1445" s="12">
        <f>단가대비표!P278</f>
        <v>125427</v>
      </c>
      <c r="H1445" s="13">
        <f t="shared" si="229"/>
        <v>12.5</v>
      </c>
      <c r="I1445" s="12">
        <f>단가대비표!V278</f>
        <v>0</v>
      </c>
      <c r="J1445" s="13">
        <f t="shared" si="230"/>
        <v>0</v>
      </c>
      <c r="K1445" s="12">
        <f t="shared" si="231"/>
        <v>125427</v>
      </c>
      <c r="L1445" s="13">
        <f t="shared" si="232"/>
        <v>12.5</v>
      </c>
      <c r="M1445" s="8" t="s">
        <v>52</v>
      </c>
      <c r="N1445" s="2" t="s">
        <v>3018</v>
      </c>
      <c r="O1445" s="2" t="s">
        <v>1101</v>
      </c>
      <c r="P1445" s="2" t="s">
        <v>63</v>
      </c>
      <c r="Q1445" s="2" t="s">
        <v>63</v>
      </c>
      <c r="R1445" s="2" t="s">
        <v>62</v>
      </c>
      <c r="S1445" s="3"/>
      <c r="T1445" s="3"/>
      <c r="U1445" s="3"/>
      <c r="V1445" s="3">
        <v>1</v>
      </c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  <c r="AT1445" s="3"/>
      <c r="AU1445" s="3"/>
      <c r="AV1445" s="2" t="s">
        <v>52</v>
      </c>
      <c r="AW1445" s="2" t="s">
        <v>3050</v>
      </c>
      <c r="AX1445" s="2" t="s">
        <v>52</v>
      </c>
      <c r="AY1445" s="2" t="s">
        <v>52</v>
      </c>
    </row>
    <row r="1446" spans="1:51" ht="30" customHeight="1">
      <c r="A1446" s="8" t="s">
        <v>2959</v>
      </c>
      <c r="B1446" s="8" t="s">
        <v>1096</v>
      </c>
      <c r="C1446" s="8" t="s">
        <v>1097</v>
      </c>
      <c r="D1446" s="9">
        <v>3.8999999999999999E-4</v>
      </c>
      <c r="E1446" s="12">
        <f>단가대비표!O286</f>
        <v>0</v>
      </c>
      <c r="F1446" s="13">
        <f t="shared" si="228"/>
        <v>0</v>
      </c>
      <c r="G1446" s="12">
        <f>단가대비표!P286</f>
        <v>198711</v>
      </c>
      <c r="H1446" s="13">
        <f t="shared" si="229"/>
        <v>77.400000000000006</v>
      </c>
      <c r="I1446" s="12">
        <f>단가대비표!V286</f>
        <v>0</v>
      </c>
      <c r="J1446" s="13">
        <f t="shared" si="230"/>
        <v>0</v>
      </c>
      <c r="K1446" s="12">
        <f t="shared" si="231"/>
        <v>198711</v>
      </c>
      <c r="L1446" s="13">
        <f t="shared" si="232"/>
        <v>77.400000000000006</v>
      </c>
      <c r="M1446" s="8" t="s">
        <v>52</v>
      </c>
      <c r="N1446" s="2" t="s">
        <v>3018</v>
      </c>
      <c r="O1446" s="2" t="s">
        <v>2960</v>
      </c>
      <c r="P1446" s="2" t="s">
        <v>63</v>
      </c>
      <c r="Q1446" s="2" t="s">
        <v>63</v>
      </c>
      <c r="R1446" s="2" t="s">
        <v>62</v>
      </c>
      <c r="S1446" s="3"/>
      <c r="T1446" s="3"/>
      <c r="U1446" s="3"/>
      <c r="V1446" s="3">
        <v>1</v>
      </c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  <c r="AU1446" s="3"/>
      <c r="AV1446" s="2" t="s">
        <v>52</v>
      </c>
      <c r="AW1446" s="2" t="s">
        <v>3051</v>
      </c>
      <c r="AX1446" s="2" t="s">
        <v>52</v>
      </c>
      <c r="AY1446" s="2" t="s">
        <v>52</v>
      </c>
    </row>
    <row r="1447" spans="1:51" ht="30" customHeight="1">
      <c r="A1447" s="8" t="s">
        <v>2420</v>
      </c>
      <c r="B1447" s="8" t="s">
        <v>1096</v>
      </c>
      <c r="C1447" s="8" t="s">
        <v>1097</v>
      </c>
      <c r="D1447" s="9">
        <v>1.1E-4</v>
      </c>
      <c r="E1447" s="12">
        <f>단가대비표!O279</f>
        <v>0</v>
      </c>
      <c r="F1447" s="13">
        <f t="shared" si="228"/>
        <v>0</v>
      </c>
      <c r="G1447" s="12">
        <f>단가대비표!P279</f>
        <v>152019</v>
      </c>
      <c r="H1447" s="13">
        <f t="shared" si="229"/>
        <v>16.7</v>
      </c>
      <c r="I1447" s="12">
        <f>단가대비표!V279</f>
        <v>0</v>
      </c>
      <c r="J1447" s="13">
        <f t="shared" si="230"/>
        <v>0</v>
      </c>
      <c r="K1447" s="12">
        <f t="shared" si="231"/>
        <v>152019</v>
      </c>
      <c r="L1447" s="13">
        <f t="shared" si="232"/>
        <v>16.7</v>
      </c>
      <c r="M1447" s="8" t="s">
        <v>52</v>
      </c>
      <c r="N1447" s="2" t="s">
        <v>3018</v>
      </c>
      <c r="O1447" s="2" t="s">
        <v>2421</v>
      </c>
      <c r="P1447" s="2" t="s">
        <v>63</v>
      </c>
      <c r="Q1447" s="2" t="s">
        <v>63</v>
      </c>
      <c r="R1447" s="2" t="s">
        <v>62</v>
      </c>
      <c r="S1447" s="3"/>
      <c r="T1447" s="3"/>
      <c r="U1447" s="3"/>
      <c r="V1447" s="3">
        <v>1</v>
      </c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  <c r="AT1447" s="3"/>
      <c r="AU1447" s="3"/>
      <c r="AV1447" s="2" t="s">
        <v>52</v>
      </c>
      <c r="AW1447" s="2" t="s">
        <v>3052</v>
      </c>
      <c r="AX1447" s="2" t="s">
        <v>52</v>
      </c>
      <c r="AY1447" s="2" t="s">
        <v>52</v>
      </c>
    </row>
    <row r="1448" spans="1:51" ht="30" customHeight="1">
      <c r="A1448" s="8" t="s">
        <v>1272</v>
      </c>
      <c r="B1448" s="8" t="s">
        <v>1935</v>
      </c>
      <c r="C1448" s="8" t="s">
        <v>929</v>
      </c>
      <c r="D1448" s="9">
        <v>1</v>
      </c>
      <c r="E1448" s="12">
        <f>TRUNC(SUMIF(V1439:V1448, RIGHTB(O1448, 1), H1439:H1448)*U1448, 2)</f>
        <v>32.07</v>
      </c>
      <c r="F1448" s="13">
        <f t="shared" si="228"/>
        <v>32</v>
      </c>
      <c r="G1448" s="12">
        <v>0</v>
      </c>
      <c r="H1448" s="13">
        <f t="shared" si="229"/>
        <v>0</v>
      </c>
      <c r="I1448" s="12">
        <v>0</v>
      </c>
      <c r="J1448" s="13">
        <f t="shared" si="230"/>
        <v>0</v>
      </c>
      <c r="K1448" s="12">
        <f t="shared" si="231"/>
        <v>32</v>
      </c>
      <c r="L1448" s="13">
        <f t="shared" si="232"/>
        <v>32</v>
      </c>
      <c r="M1448" s="8" t="s">
        <v>52</v>
      </c>
      <c r="N1448" s="2" t="s">
        <v>3018</v>
      </c>
      <c r="O1448" s="2" t="s">
        <v>930</v>
      </c>
      <c r="P1448" s="2" t="s">
        <v>63</v>
      </c>
      <c r="Q1448" s="2" t="s">
        <v>63</v>
      </c>
      <c r="R1448" s="2" t="s">
        <v>63</v>
      </c>
      <c r="S1448" s="3">
        <v>1</v>
      </c>
      <c r="T1448" s="3">
        <v>0</v>
      </c>
      <c r="U1448" s="3">
        <v>0.03</v>
      </c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  <c r="AU1448" s="3"/>
      <c r="AV1448" s="2" t="s">
        <v>52</v>
      </c>
      <c r="AW1448" s="2" t="s">
        <v>3053</v>
      </c>
      <c r="AX1448" s="2" t="s">
        <v>52</v>
      </c>
      <c r="AY1448" s="2" t="s">
        <v>52</v>
      </c>
    </row>
    <row r="1449" spans="1:51" ht="30" customHeight="1">
      <c r="A1449" s="8" t="s">
        <v>995</v>
      </c>
      <c r="B1449" s="8" t="s">
        <v>52</v>
      </c>
      <c r="C1449" s="8" t="s">
        <v>52</v>
      </c>
      <c r="D1449" s="9"/>
      <c r="E1449" s="12"/>
      <c r="F1449" s="13">
        <f>TRUNC(SUMIF(N1439:N1448, N1438, F1439:F1448),0)</f>
        <v>62</v>
      </c>
      <c r="G1449" s="12"/>
      <c r="H1449" s="13">
        <f>TRUNC(SUMIF(N1439:N1448, N1438, H1439:H1448),0)</f>
        <v>1069</v>
      </c>
      <c r="I1449" s="12"/>
      <c r="J1449" s="13">
        <f>TRUNC(SUMIF(N1439:N1448, N1438, J1439:J1448),0)</f>
        <v>2</v>
      </c>
      <c r="K1449" s="12"/>
      <c r="L1449" s="13">
        <f>F1449+H1449+J1449</f>
        <v>1133</v>
      </c>
      <c r="M1449" s="8" t="s">
        <v>52</v>
      </c>
      <c r="N1449" s="2" t="s">
        <v>118</v>
      </c>
      <c r="O1449" s="2" t="s">
        <v>118</v>
      </c>
      <c r="P1449" s="2" t="s">
        <v>52</v>
      </c>
      <c r="Q1449" s="2" t="s">
        <v>52</v>
      </c>
      <c r="R1449" s="2" t="s">
        <v>52</v>
      </c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  <c r="AT1449" s="3"/>
      <c r="AU1449" s="3"/>
      <c r="AV1449" s="2" t="s">
        <v>52</v>
      </c>
      <c r="AW1449" s="2" t="s">
        <v>52</v>
      </c>
      <c r="AX1449" s="2" t="s">
        <v>52</v>
      </c>
      <c r="AY1449" s="2" t="s">
        <v>52</v>
      </c>
    </row>
    <row r="1450" spans="1:51" ht="30" customHeight="1">
      <c r="A1450" s="9"/>
      <c r="B1450" s="9"/>
      <c r="C1450" s="9"/>
      <c r="D1450" s="9"/>
      <c r="E1450" s="12"/>
      <c r="F1450" s="13"/>
      <c r="G1450" s="12"/>
      <c r="H1450" s="13"/>
      <c r="I1450" s="12"/>
      <c r="J1450" s="13"/>
      <c r="K1450" s="12"/>
      <c r="L1450" s="13"/>
      <c r="M1450" s="9"/>
    </row>
    <row r="1451" spans="1:51" ht="30" customHeight="1">
      <c r="A1451" s="32" t="s">
        <v>3054</v>
      </c>
      <c r="B1451" s="32"/>
      <c r="C1451" s="32"/>
      <c r="D1451" s="32"/>
      <c r="E1451" s="33"/>
      <c r="F1451" s="34"/>
      <c r="G1451" s="33"/>
      <c r="H1451" s="34"/>
      <c r="I1451" s="33"/>
      <c r="J1451" s="34"/>
      <c r="K1451" s="33"/>
      <c r="L1451" s="34"/>
      <c r="M1451" s="32"/>
      <c r="N1451" s="1" t="s">
        <v>3023</v>
      </c>
    </row>
    <row r="1452" spans="1:51" ht="30" customHeight="1">
      <c r="A1452" s="8" t="s">
        <v>3056</v>
      </c>
      <c r="B1452" s="8" t="s">
        <v>3057</v>
      </c>
      <c r="C1452" s="8" t="s">
        <v>221</v>
      </c>
      <c r="D1452" s="9">
        <v>1.5709999999999998E-2</v>
      </c>
      <c r="E1452" s="12">
        <f>단가대비표!O46</f>
        <v>2380</v>
      </c>
      <c r="F1452" s="13">
        <f t="shared" ref="F1452:F1461" si="233">TRUNC(E1452*D1452,1)</f>
        <v>37.299999999999997</v>
      </c>
      <c r="G1452" s="12">
        <f>단가대비표!P46</f>
        <v>0</v>
      </c>
      <c r="H1452" s="13">
        <f t="shared" ref="H1452:H1461" si="234">TRUNC(G1452*D1452,1)</f>
        <v>0</v>
      </c>
      <c r="I1452" s="12">
        <f>단가대비표!V46</f>
        <v>0</v>
      </c>
      <c r="J1452" s="13">
        <f t="shared" ref="J1452:J1461" si="235">TRUNC(I1452*D1452,1)</f>
        <v>0</v>
      </c>
      <c r="K1452" s="12">
        <f t="shared" ref="K1452:K1461" si="236">TRUNC(E1452+G1452+I1452,1)</f>
        <v>2380</v>
      </c>
      <c r="L1452" s="13">
        <f t="shared" ref="L1452:L1461" si="237">TRUNC(F1452+H1452+J1452,1)</f>
        <v>37.299999999999997</v>
      </c>
      <c r="M1452" s="8" t="s">
        <v>52</v>
      </c>
      <c r="N1452" s="2" t="s">
        <v>3023</v>
      </c>
      <c r="O1452" s="2" t="s">
        <v>3058</v>
      </c>
      <c r="P1452" s="2" t="s">
        <v>63</v>
      </c>
      <c r="Q1452" s="2" t="s">
        <v>63</v>
      </c>
      <c r="R1452" s="2" t="s">
        <v>62</v>
      </c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  <c r="AT1452" s="3"/>
      <c r="AU1452" s="3"/>
      <c r="AV1452" s="2" t="s">
        <v>52</v>
      </c>
      <c r="AW1452" s="2" t="s">
        <v>3059</v>
      </c>
      <c r="AX1452" s="2" t="s">
        <v>52</v>
      </c>
      <c r="AY1452" s="2" t="s">
        <v>52</v>
      </c>
    </row>
    <row r="1453" spans="1:51" ht="30" customHeight="1">
      <c r="A1453" s="8" t="s">
        <v>2943</v>
      </c>
      <c r="B1453" s="8" t="s">
        <v>2944</v>
      </c>
      <c r="C1453" s="8" t="s">
        <v>1156</v>
      </c>
      <c r="D1453" s="9">
        <v>5.3550000000000004</v>
      </c>
      <c r="E1453" s="12">
        <f>단가대비표!O34</f>
        <v>2</v>
      </c>
      <c r="F1453" s="13">
        <f t="shared" si="233"/>
        <v>10.7</v>
      </c>
      <c r="G1453" s="12">
        <f>단가대비표!P34</f>
        <v>0</v>
      </c>
      <c r="H1453" s="13">
        <f t="shared" si="234"/>
        <v>0</v>
      </c>
      <c r="I1453" s="12">
        <f>단가대비표!V34</f>
        <v>0</v>
      </c>
      <c r="J1453" s="13">
        <f t="shared" si="235"/>
        <v>0</v>
      </c>
      <c r="K1453" s="12">
        <f t="shared" si="236"/>
        <v>2</v>
      </c>
      <c r="L1453" s="13">
        <f t="shared" si="237"/>
        <v>10.7</v>
      </c>
      <c r="M1453" s="8" t="s">
        <v>2945</v>
      </c>
      <c r="N1453" s="2" t="s">
        <v>3023</v>
      </c>
      <c r="O1453" s="2" t="s">
        <v>2946</v>
      </c>
      <c r="P1453" s="2" t="s">
        <v>63</v>
      </c>
      <c r="Q1453" s="2" t="s">
        <v>63</v>
      </c>
      <c r="R1453" s="2" t="s">
        <v>62</v>
      </c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  <c r="AU1453" s="3"/>
      <c r="AV1453" s="2" t="s">
        <v>52</v>
      </c>
      <c r="AW1453" s="2" t="s">
        <v>3060</v>
      </c>
      <c r="AX1453" s="2" t="s">
        <v>52</v>
      </c>
      <c r="AY1453" s="2" t="s">
        <v>52</v>
      </c>
    </row>
    <row r="1454" spans="1:51" ht="30" customHeight="1">
      <c r="A1454" s="8" t="s">
        <v>2948</v>
      </c>
      <c r="B1454" s="8" t="s">
        <v>2949</v>
      </c>
      <c r="C1454" s="8" t="s">
        <v>221</v>
      </c>
      <c r="D1454" s="9">
        <v>2.3999999999999998E-3</v>
      </c>
      <c r="E1454" s="12">
        <f>단가대비표!O45</f>
        <v>10652</v>
      </c>
      <c r="F1454" s="13">
        <f t="shared" si="233"/>
        <v>25.5</v>
      </c>
      <c r="G1454" s="12">
        <f>단가대비표!P45</f>
        <v>0</v>
      </c>
      <c r="H1454" s="13">
        <f t="shared" si="234"/>
        <v>0</v>
      </c>
      <c r="I1454" s="12">
        <f>단가대비표!V45</f>
        <v>0</v>
      </c>
      <c r="J1454" s="13">
        <f t="shared" si="235"/>
        <v>0</v>
      </c>
      <c r="K1454" s="12">
        <f t="shared" si="236"/>
        <v>10652</v>
      </c>
      <c r="L1454" s="13">
        <f t="shared" si="237"/>
        <v>25.5</v>
      </c>
      <c r="M1454" s="8" t="s">
        <v>52</v>
      </c>
      <c r="N1454" s="2" t="s">
        <v>3023</v>
      </c>
      <c r="O1454" s="2" t="s">
        <v>2950</v>
      </c>
      <c r="P1454" s="2" t="s">
        <v>63</v>
      </c>
      <c r="Q1454" s="2" t="s">
        <v>63</v>
      </c>
      <c r="R1454" s="2" t="s">
        <v>62</v>
      </c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  <c r="AU1454" s="3"/>
      <c r="AV1454" s="2" t="s">
        <v>52</v>
      </c>
      <c r="AW1454" s="2" t="s">
        <v>3061</v>
      </c>
      <c r="AX1454" s="2" t="s">
        <v>52</v>
      </c>
      <c r="AY1454" s="2" t="s">
        <v>52</v>
      </c>
    </row>
    <row r="1455" spans="1:51" ht="30" customHeight="1">
      <c r="A1455" s="8" t="s">
        <v>2952</v>
      </c>
      <c r="B1455" s="8" t="s">
        <v>2953</v>
      </c>
      <c r="C1455" s="8" t="s">
        <v>1164</v>
      </c>
      <c r="D1455" s="9">
        <v>1.771E-2</v>
      </c>
      <c r="E1455" s="12">
        <f>일위대가목록!E223</f>
        <v>0</v>
      </c>
      <c r="F1455" s="13">
        <f t="shared" si="233"/>
        <v>0</v>
      </c>
      <c r="G1455" s="12">
        <f>일위대가목록!F223</f>
        <v>0</v>
      </c>
      <c r="H1455" s="13">
        <f t="shared" si="234"/>
        <v>0</v>
      </c>
      <c r="I1455" s="12">
        <f>일위대가목록!G223</f>
        <v>137</v>
      </c>
      <c r="J1455" s="13">
        <f t="shared" si="235"/>
        <v>2.4</v>
      </c>
      <c r="K1455" s="12">
        <f t="shared" si="236"/>
        <v>137</v>
      </c>
      <c r="L1455" s="13">
        <f t="shared" si="237"/>
        <v>2.4</v>
      </c>
      <c r="M1455" s="8" t="s">
        <v>52</v>
      </c>
      <c r="N1455" s="2" t="s">
        <v>3023</v>
      </c>
      <c r="O1455" s="2" t="s">
        <v>2954</v>
      </c>
      <c r="P1455" s="2" t="s">
        <v>62</v>
      </c>
      <c r="Q1455" s="2" t="s">
        <v>63</v>
      </c>
      <c r="R1455" s="2" t="s">
        <v>63</v>
      </c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  <c r="AT1455" s="3"/>
      <c r="AU1455" s="3"/>
      <c r="AV1455" s="2" t="s">
        <v>52</v>
      </c>
      <c r="AW1455" s="2" t="s">
        <v>3062</v>
      </c>
      <c r="AX1455" s="2" t="s">
        <v>52</v>
      </c>
      <c r="AY1455" s="2" t="s">
        <v>52</v>
      </c>
    </row>
    <row r="1456" spans="1:51" ht="30" customHeight="1">
      <c r="A1456" s="8" t="s">
        <v>1209</v>
      </c>
      <c r="B1456" s="8" t="s">
        <v>1210</v>
      </c>
      <c r="C1456" s="8" t="s">
        <v>1211</v>
      </c>
      <c r="D1456" s="9">
        <v>0.1071</v>
      </c>
      <c r="E1456" s="12">
        <f>단가대비표!O277</f>
        <v>0</v>
      </c>
      <c r="F1456" s="13">
        <f t="shared" si="233"/>
        <v>0</v>
      </c>
      <c r="G1456" s="12">
        <f>단가대비표!P277</f>
        <v>0</v>
      </c>
      <c r="H1456" s="13">
        <f t="shared" si="234"/>
        <v>0</v>
      </c>
      <c r="I1456" s="12">
        <f>단가대비표!V277</f>
        <v>87</v>
      </c>
      <c r="J1456" s="13">
        <f t="shared" si="235"/>
        <v>9.3000000000000007</v>
      </c>
      <c r="K1456" s="12">
        <f t="shared" si="236"/>
        <v>87</v>
      </c>
      <c r="L1456" s="13">
        <f t="shared" si="237"/>
        <v>9.3000000000000007</v>
      </c>
      <c r="M1456" s="8" t="s">
        <v>52</v>
      </c>
      <c r="N1456" s="2" t="s">
        <v>3023</v>
      </c>
      <c r="O1456" s="2" t="s">
        <v>1212</v>
      </c>
      <c r="P1456" s="2" t="s">
        <v>63</v>
      </c>
      <c r="Q1456" s="2" t="s">
        <v>63</v>
      </c>
      <c r="R1456" s="2" t="s">
        <v>62</v>
      </c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  <c r="AT1456" s="3"/>
      <c r="AU1456" s="3"/>
      <c r="AV1456" s="2" t="s">
        <v>52</v>
      </c>
      <c r="AW1456" s="2" t="s">
        <v>3063</v>
      </c>
      <c r="AX1456" s="2" t="s">
        <v>52</v>
      </c>
      <c r="AY1456" s="2" t="s">
        <v>52</v>
      </c>
    </row>
    <row r="1457" spans="1:51" ht="30" customHeight="1">
      <c r="A1457" s="8" t="s">
        <v>3035</v>
      </c>
      <c r="B1457" s="8" t="s">
        <v>1096</v>
      </c>
      <c r="C1457" s="8" t="s">
        <v>1097</v>
      </c>
      <c r="D1457" s="9">
        <v>2.18E-2</v>
      </c>
      <c r="E1457" s="12">
        <f>단가대비표!O284</f>
        <v>0</v>
      </c>
      <c r="F1457" s="13">
        <f t="shared" si="233"/>
        <v>0</v>
      </c>
      <c r="G1457" s="12">
        <f>단가대비표!P284</f>
        <v>164550</v>
      </c>
      <c r="H1457" s="13">
        <f t="shared" si="234"/>
        <v>3587.1</v>
      </c>
      <c r="I1457" s="12">
        <f>단가대비표!V284</f>
        <v>0</v>
      </c>
      <c r="J1457" s="13">
        <f t="shared" si="235"/>
        <v>0</v>
      </c>
      <c r="K1457" s="12">
        <f t="shared" si="236"/>
        <v>164550</v>
      </c>
      <c r="L1457" s="13">
        <f t="shared" si="237"/>
        <v>3587.1</v>
      </c>
      <c r="M1457" s="8" t="s">
        <v>52</v>
      </c>
      <c r="N1457" s="2" t="s">
        <v>3023</v>
      </c>
      <c r="O1457" s="2" t="s">
        <v>3036</v>
      </c>
      <c r="P1457" s="2" t="s">
        <v>63</v>
      </c>
      <c r="Q1457" s="2" t="s">
        <v>63</v>
      </c>
      <c r="R1457" s="2" t="s">
        <v>62</v>
      </c>
      <c r="S1457" s="3"/>
      <c r="T1457" s="3"/>
      <c r="U1457" s="3"/>
      <c r="V1457" s="3">
        <v>1</v>
      </c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  <c r="AU1457" s="3"/>
      <c r="AV1457" s="2" t="s">
        <v>52</v>
      </c>
      <c r="AW1457" s="2" t="s">
        <v>3064</v>
      </c>
      <c r="AX1457" s="2" t="s">
        <v>52</v>
      </c>
      <c r="AY1457" s="2" t="s">
        <v>52</v>
      </c>
    </row>
    <row r="1458" spans="1:51" ht="30" customHeight="1">
      <c r="A1458" s="8" t="s">
        <v>1100</v>
      </c>
      <c r="B1458" s="8" t="s">
        <v>1096</v>
      </c>
      <c r="C1458" s="8" t="s">
        <v>1097</v>
      </c>
      <c r="D1458" s="9">
        <v>5.5999999999999995E-4</v>
      </c>
      <c r="E1458" s="12">
        <f>단가대비표!O278</f>
        <v>0</v>
      </c>
      <c r="F1458" s="13">
        <f t="shared" si="233"/>
        <v>0</v>
      </c>
      <c r="G1458" s="12">
        <f>단가대비표!P278</f>
        <v>125427</v>
      </c>
      <c r="H1458" s="13">
        <f t="shared" si="234"/>
        <v>70.2</v>
      </c>
      <c r="I1458" s="12">
        <f>단가대비표!V278</f>
        <v>0</v>
      </c>
      <c r="J1458" s="13">
        <f t="shared" si="235"/>
        <v>0</v>
      </c>
      <c r="K1458" s="12">
        <f t="shared" si="236"/>
        <v>125427</v>
      </c>
      <c r="L1458" s="13">
        <f t="shared" si="237"/>
        <v>70.2</v>
      </c>
      <c r="M1458" s="8" t="s">
        <v>52</v>
      </c>
      <c r="N1458" s="2" t="s">
        <v>3023</v>
      </c>
      <c r="O1458" s="2" t="s">
        <v>1101</v>
      </c>
      <c r="P1458" s="2" t="s">
        <v>63</v>
      </c>
      <c r="Q1458" s="2" t="s">
        <v>63</v>
      </c>
      <c r="R1458" s="2" t="s">
        <v>62</v>
      </c>
      <c r="S1458" s="3"/>
      <c r="T1458" s="3"/>
      <c r="U1458" s="3"/>
      <c r="V1458" s="3">
        <v>1</v>
      </c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  <c r="AU1458" s="3"/>
      <c r="AV1458" s="2" t="s">
        <v>52</v>
      </c>
      <c r="AW1458" s="2" t="s">
        <v>3065</v>
      </c>
      <c r="AX1458" s="2" t="s">
        <v>52</v>
      </c>
      <c r="AY1458" s="2" t="s">
        <v>52</v>
      </c>
    </row>
    <row r="1459" spans="1:51" ht="30" customHeight="1">
      <c r="A1459" s="8" t="s">
        <v>2959</v>
      </c>
      <c r="B1459" s="8" t="s">
        <v>1096</v>
      </c>
      <c r="C1459" s="8" t="s">
        <v>1097</v>
      </c>
      <c r="D1459" s="9">
        <v>2.2100000000000002E-3</v>
      </c>
      <c r="E1459" s="12">
        <f>단가대비표!O286</f>
        <v>0</v>
      </c>
      <c r="F1459" s="13">
        <f t="shared" si="233"/>
        <v>0</v>
      </c>
      <c r="G1459" s="12">
        <f>단가대비표!P286</f>
        <v>198711</v>
      </c>
      <c r="H1459" s="13">
        <f t="shared" si="234"/>
        <v>439.1</v>
      </c>
      <c r="I1459" s="12">
        <f>단가대비표!V286</f>
        <v>0</v>
      </c>
      <c r="J1459" s="13">
        <f t="shared" si="235"/>
        <v>0</v>
      </c>
      <c r="K1459" s="12">
        <f t="shared" si="236"/>
        <v>198711</v>
      </c>
      <c r="L1459" s="13">
        <f t="shared" si="237"/>
        <v>439.1</v>
      </c>
      <c r="M1459" s="8" t="s">
        <v>52</v>
      </c>
      <c r="N1459" s="2" t="s">
        <v>3023</v>
      </c>
      <c r="O1459" s="2" t="s">
        <v>2960</v>
      </c>
      <c r="P1459" s="2" t="s">
        <v>63</v>
      </c>
      <c r="Q1459" s="2" t="s">
        <v>63</v>
      </c>
      <c r="R1459" s="2" t="s">
        <v>62</v>
      </c>
      <c r="S1459" s="3"/>
      <c r="T1459" s="3"/>
      <c r="U1459" s="3"/>
      <c r="V1459" s="3">
        <v>1</v>
      </c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  <c r="AT1459" s="3"/>
      <c r="AU1459" s="3"/>
      <c r="AV1459" s="2" t="s">
        <v>52</v>
      </c>
      <c r="AW1459" s="2" t="s">
        <v>3066</v>
      </c>
      <c r="AX1459" s="2" t="s">
        <v>52</v>
      </c>
      <c r="AY1459" s="2" t="s">
        <v>52</v>
      </c>
    </row>
    <row r="1460" spans="1:51" ht="30" customHeight="1">
      <c r="A1460" s="8" t="s">
        <v>2420</v>
      </c>
      <c r="B1460" s="8" t="s">
        <v>1096</v>
      </c>
      <c r="C1460" s="8" t="s">
        <v>1097</v>
      </c>
      <c r="D1460" s="9">
        <v>6.3000000000000003E-4</v>
      </c>
      <c r="E1460" s="12">
        <f>단가대비표!O279</f>
        <v>0</v>
      </c>
      <c r="F1460" s="13">
        <f t="shared" si="233"/>
        <v>0</v>
      </c>
      <c r="G1460" s="12">
        <f>단가대비표!P279</f>
        <v>152019</v>
      </c>
      <c r="H1460" s="13">
        <f t="shared" si="234"/>
        <v>95.7</v>
      </c>
      <c r="I1460" s="12">
        <f>단가대비표!V279</f>
        <v>0</v>
      </c>
      <c r="J1460" s="13">
        <f t="shared" si="235"/>
        <v>0</v>
      </c>
      <c r="K1460" s="12">
        <f t="shared" si="236"/>
        <v>152019</v>
      </c>
      <c r="L1460" s="13">
        <f t="shared" si="237"/>
        <v>95.7</v>
      </c>
      <c r="M1460" s="8" t="s">
        <v>52</v>
      </c>
      <c r="N1460" s="2" t="s">
        <v>3023</v>
      </c>
      <c r="O1460" s="2" t="s">
        <v>2421</v>
      </c>
      <c r="P1460" s="2" t="s">
        <v>63</v>
      </c>
      <c r="Q1460" s="2" t="s">
        <v>63</v>
      </c>
      <c r="R1460" s="2" t="s">
        <v>62</v>
      </c>
      <c r="S1460" s="3"/>
      <c r="T1460" s="3"/>
      <c r="U1460" s="3"/>
      <c r="V1460" s="3">
        <v>1</v>
      </c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  <c r="AT1460" s="3"/>
      <c r="AU1460" s="3"/>
      <c r="AV1460" s="2" t="s">
        <v>52</v>
      </c>
      <c r="AW1460" s="2" t="s">
        <v>3067</v>
      </c>
      <c r="AX1460" s="2" t="s">
        <v>52</v>
      </c>
      <c r="AY1460" s="2" t="s">
        <v>52</v>
      </c>
    </row>
    <row r="1461" spans="1:51" ht="30" customHeight="1">
      <c r="A1461" s="8" t="s">
        <v>1272</v>
      </c>
      <c r="B1461" s="8" t="s">
        <v>1935</v>
      </c>
      <c r="C1461" s="8" t="s">
        <v>929</v>
      </c>
      <c r="D1461" s="9">
        <v>1</v>
      </c>
      <c r="E1461" s="12">
        <f>TRUNC(SUMIF(V1452:V1461, RIGHTB(O1461, 1), H1452:H1461)*U1461, 2)</f>
        <v>125.76</v>
      </c>
      <c r="F1461" s="13">
        <f t="shared" si="233"/>
        <v>125.7</v>
      </c>
      <c r="G1461" s="12">
        <v>0</v>
      </c>
      <c r="H1461" s="13">
        <f t="shared" si="234"/>
        <v>0</v>
      </c>
      <c r="I1461" s="12">
        <v>0</v>
      </c>
      <c r="J1461" s="13">
        <f t="shared" si="235"/>
        <v>0</v>
      </c>
      <c r="K1461" s="12">
        <f t="shared" si="236"/>
        <v>125.7</v>
      </c>
      <c r="L1461" s="13">
        <f t="shared" si="237"/>
        <v>125.7</v>
      </c>
      <c r="M1461" s="8" t="s">
        <v>52</v>
      </c>
      <c r="N1461" s="2" t="s">
        <v>3023</v>
      </c>
      <c r="O1461" s="2" t="s">
        <v>930</v>
      </c>
      <c r="P1461" s="2" t="s">
        <v>63</v>
      </c>
      <c r="Q1461" s="2" t="s">
        <v>63</v>
      </c>
      <c r="R1461" s="2" t="s">
        <v>63</v>
      </c>
      <c r="S1461" s="3">
        <v>1</v>
      </c>
      <c r="T1461" s="3">
        <v>0</v>
      </c>
      <c r="U1461" s="3">
        <v>0.03</v>
      </c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  <c r="AT1461" s="3"/>
      <c r="AU1461" s="3"/>
      <c r="AV1461" s="2" t="s">
        <v>52</v>
      </c>
      <c r="AW1461" s="2" t="s">
        <v>3068</v>
      </c>
      <c r="AX1461" s="2" t="s">
        <v>52</v>
      </c>
      <c r="AY1461" s="2" t="s">
        <v>52</v>
      </c>
    </row>
    <row r="1462" spans="1:51" ht="30" customHeight="1">
      <c r="A1462" s="8" t="s">
        <v>995</v>
      </c>
      <c r="B1462" s="8" t="s">
        <v>52</v>
      </c>
      <c r="C1462" s="8" t="s">
        <v>52</v>
      </c>
      <c r="D1462" s="9"/>
      <c r="E1462" s="12"/>
      <c r="F1462" s="13">
        <f>TRUNC(SUMIF(N1452:N1461, N1451, F1452:F1461),0)</f>
        <v>199</v>
      </c>
      <c r="G1462" s="12"/>
      <c r="H1462" s="13">
        <f>TRUNC(SUMIF(N1452:N1461, N1451, H1452:H1461),0)</f>
        <v>4192</v>
      </c>
      <c r="I1462" s="12"/>
      <c r="J1462" s="13">
        <f>TRUNC(SUMIF(N1452:N1461, N1451, J1452:J1461),0)</f>
        <v>11</v>
      </c>
      <c r="K1462" s="12"/>
      <c r="L1462" s="13">
        <f>F1462+H1462+J1462</f>
        <v>4402</v>
      </c>
      <c r="M1462" s="8" t="s">
        <v>52</v>
      </c>
      <c r="N1462" s="2" t="s">
        <v>118</v>
      </c>
      <c r="O1462" s="2" t="s">
        <v>118</v>
      </c>
      <c r="P1462" s="2" t="s">
        <v>52</v>
      </c>
      <c r="Q1462" s="2" t="s">
        <v>52</v>
      </c>
      <c r="R1462" s="2" t="s">
        <v>52</v>
      </c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  <c r="AT1462" s="3"/>
      <c r="AU1462" s="3"/>
      <c r="AV1462" s="2" t="s">
        <v>52</v>
      </c>
      <c r="AW1462" s="2" t="s">
        <v>52</v>
      </c>
      <c r="AX1462" s="2" t="s">
        <v>52</v>
      </c>
      <c r="AY1462" s="2" t="s">
        <v>52</v>
      </c>
    </row>
    <row r="1463" spans="1:51" ht="30" customHeight="1">
      <c r="A1463" s="9"/>
      <c r="B1463" s="9"/>
      <c r="C1463" s="9"/>
      <c r="D1463" s="9"/>
      <c r="E1463" s="12"/>
      <c r="F1463" s="13"/>
      <c r="G1463" s="12"/>
      <c r="H1463" s="13"/>
      <c r="I1463" s="12"/>
      <c r="J1463" s="13"/>
      <c r="K1463" s="12"/>
      <c r="L1463" s="13"/>
      <c r="M1463" s="9"/>
    </row>
    <row r="1464" spans="1:51" ht="30" customHeight="1">
      <c r="A1464" s="32" t="s">
        <v>3069</v>
      </c>
      <c r="B1464" s="32"/>
      <c r="C1464" s="32"/>
      <c r="D1464" s="32"/>
      <c r="E1464" s="33"/>
      <c r="F1464" s="34"/>
      <c r="G1464" s="33"/>
      <c r="H1464" s="34"/>
      <c r="I1464" s="33"/>
      <c r="J1464" s="34"/>
      <c r="K1464" s="33"/>
      <c r="L1464" s="34"/>
      <c r="M1464" s="32"/>
      <c r="N1464" s="1" t="s">
        <v>3026</v>
      </c>
    </row>
    <row r="1465" spans="1:51" ht="30" customHeight="1">
      <c r="A1465" s="8" t="s">
        <v>3056</v>
      </c>
      <c r="B1465" s="8" t="s">
        <v>3057</v>
      </c>
      <c r="C1465" s="8" t="s">
        <v>221</v>
      </c>
      <c r="D1465" s="9">
        <v>2.7699999999999999E-3</v>
      </c>
      <c r="E1465" s="12">
        <f>단가대비표!O46</f>
        <v>2380</v>
      </c>
      <c r="F1465" s="13">
        <f t="shared" ref="F1465:F1474" si="238">TRUNC(E1465*D1465,1)</f>
        <v>6.5</v>
      </c>
      <c r="G1465" s="12">
        <f>단가대비표!P46</f>
        <v>0</v>
      </c>
      <c r="H1465" s="13">
        <f t="shared" ref="H1465:H1474" si="239">TRUNC(G1465*D1465,1)</f>
        <v>0</v>
      </c>
      <c r="I1465" s="12">
        <f>단가대비표!V46</f>
        <v>0</v>
      </c>
      <c r="J1465" s="13">
        <f t="shared" ref="J1465:J1474" si="240">TRUNC(I1465*D1465,1)</f>
        <v>0</v>
      </c>
      <c r="K1465" s="12">
        <f t="shared" ref="K1465:K1474" si="241">TRUNC(E1465+G1465+I1465,1)</f>
        <v>2380</v>
      </c>
      <c r="L1465" s="13">
        <f t="shared" ref="L1465:L1474" si="242">TRUNC(F1465+H1465+J1465,1)</f>
        <v>6.5</v>
      </c>
      <c r="M1465" s="8" t="s">
        <v>52</v>
      </c>
      <c r="N1465" s="2" t="s">
        <v>3026</v>
      </c>
      <c r="O1465" s="2" t="s">
        <v>3058</v>
      </c>
      <c r="P1465" s="2" t="s">
        <v>63</v>
      </c>
      <c r="Q1465" s="2" t="s">
        <v>63</v>
      </c>
      <c r="R1465" s="2" t="s">
        <v>62</v>
      </c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  <c r="AT1465" s="3"/>
      <c r="AU1465" s="3"/>
      <c r="AV1465" s="2" t="s">
        <v>52</v>
      </c>
      <c r="AW1465" s="2" t="s">
        <v>3071</v>
      </c>
      <c r="AX1465" s="2" t="s">
        <v>52</v>
      </c>
      <c r="AY1465" s="2" t="s">
        <v>52</v>
      </c>
    </row>
    <row r="1466" spans="1:51" ht="30" customHeight="1">
      <c r="A1466" s="8" t="s">
        <v>2943</v>
      </c>
      <c r="B1466" s="8" t="s">
        <v>2944</v>
      </c>
      <c r="C1466" s="8" t="s">
        <v>1156</v>
      </c>
      <c r="D1466" s="9">
        <v>0.94499999999999995</v>
      </c>
      <c r="E1466" s="12">
        <f>단가대비표!O34</f>
        <v>2</v>
      </c>
      <c r="F1466" s="13">
        <f t="shared" si="238"/>
        <v>1.8</v>
      </c>
      <c r="G1466" s="12">
        <f>단가대비표!P34</f>
        <v>0</v>
      </c>
      <c r="H1466" s="13">
        <f t="shared" si="239"/>
        <v>0</v>
      </c>
      <c r="I1466" s="12">
        <f>단가대비표!V34</f>
        <v>0</v>
      </c>
      <c r="J1466" s="13">
        <f t="shared" si="240"/>
        <v>0</v>
      </c>
      <c r="K1466" s="12">
        <f t="shared" si="241"/>
        <v>2</v>
      </c>
      <c r="L1466" s="13">
        <f t="shared" si="242"/>
        <v>1.8</v>
      </c>
      <c r="M1466" s="8" t="s">
        <v>2945</v>
      </c>
      <c r="N1466" s="2" t="s">
        <v>3026</v>
      </c>
      <c r="O1466" s="2" t="s">
        <v>2946</v>
      </c>
      <c r="P1466" s="2" t="s">
        <v>63</v>
      </c>
      <c r="Q1466" s="2" t="s">
        <v>63</v>
      </c>
      <c r="R1466" s="2" t="s">
        <v>62</v>
      </c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  <c r="AT1466" s="3"/>
      <c r="AU1466" s="3"/>
      <c r="AV1466" s="2" t="s">
        <v>52</v>
      </c>
      <c r="AW1466" s="2" t="s">
        <v>3072</v>
      </c>
      <c r="AX1466" s="2" t="s">
        <v>52</v>
      </c>
      <c r="AY1466" s="2" t="s">
        <v>52</v>
      </c>
    </row>
    <row r="1467" spans="1:51" ht="30" customHeight="1">
      <c r="A1467" s="8" t="s">
        <v>2948</v>
      </c>
      <c r="B1467" s="8" t="s">
        <v>2949</v>
      </c>
      <c r="C1467" s="8" t="s">
        <v>221</v>
      </c>
      <c r="D1467" s="9">
        <v>4.0000000000000002E-4</v>
      </c>
      <c r="E1467" s="12">
        <f>단가대비표!O45</f>
        <v>10652</v>
      </c>
      <c r="F1467" s="13">
        <f t="shared" si="238"/>
        <v>4.2</v>
      </c>
      <c r="G1467" s="12">
        <f>단가대비표!P45</f>
        <v>0</v>
      </c>
      <c r="H1467" s="13">
        <f t="shared" si="239"/>
        <v>0</v>
      </c>
      <c r="I1467" s="12">
        <f>단가대비표!V45</f>
        <v>0</v>
      </c>
      <c r="J1467" s="13">
        <f t="shared" si="240"/>
        <v>0</v>
      </c>
      <c r="K1467" s="12">
        <f t="shared" si="241"/>
        <v>10652</v>
      </c>
      <c r="L1467" s="13">
        <f t="shared" si="242"/>
        <v>4.2</v>
      </c>
      <c r="M1467" s="8" t="s">
        <v>52</v>
      </c>
      <c r="N1467" s="2" t="s">
        <v>3026</v>
      </c>
      <c r="O1467" s="2" t="s">
        <v>2950</v>
      </c>
      <c r="P1467" s="2" t="s">
        <v>63</v>
      </c>
      <c r="Q1467" s="2" t="s">
        <v>63</v>
      </c>
      <c r="R1467" s="2" t="s">
        <v>62</v>
      </c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  <c r="AT1467" s="3"/>
      <c r="AU1467" s="3"/>
      <c r="AV1467" s="2" t="s">
        <v>52</v>
      </c>
      <c r="AW1467" s="2" t="s">
        <v>3073</v>
      </c>
      <c r="AX1467" s="2" t="s">
        <v>52</v>
      </c>
      <c r="AY1467" s="2" t="s">
        <v>52</v>
      </c>
    </row>
    <row r="1468" spans="1:51" ht="30" customHeight="1">
      <c r="A1468" s="8" t="s">
        <v>2952</v>
      </c>
      <c r="B1468" s="8" t="s">
        <v>2953</v>
      </c>
      <c r="C1468" s="8" t="s">
        <v>1164</v>
      </c>
      <c r="D1468" s="9">
        <v>3.1199999999999999E-3</v>
      </c>
      <c r="E1468" s="12">
        <f>일위대가목록!E223</f>
        <v>0</v>
      </c>
      <c r="F1468" s="13">
        <f t="shared" si="238"/>
        <v>0</v>
      </c>
      <c r="G1468" s="12">
        <f>일위대가목록!F223</f>
        <v>0</v>
      </c>
      <c r="H1468" s="13">
        <f t="shared" si="239"/>
        <v>0</v>
      </c>
      <c r="I1468" s="12">
        <f>일위대가목록!G223</f>
        <v>137</v>
      </c>
      <c r="J1468" s="13">
        <f t="shared" si="240"/>
        <v>0.4</v>
      </c>
      <c r="K1468" s="12">
        <f t="shared" si="241"/>
        <v>137</v>
      </c>
      <c r="L1468" s="13">
        <f t="shared" si="242"/>
        <v>0.4</v>
      </c>
      <c r="M1468" s="8" t="s">
        <v>52</v>
      </c>
      <c r="N1468" s="2" t="s">
        <v>3026</v>
      </c>
      <c r="O1468" s="2" t="s">
        <v>2954</v>
      </c>
      <c r="P1468" s="2" t="s">
        <v>62</v>
      </c>
      <c r="Q1468" s="2" t="s">
        <v>63</v>
      </c>
      <c r="R1468" s="2" t="s">
        <v>63</v>
      </c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  <c r="AT1468" s="3"/>
      <c r="AU1468" s="3"/>
      <c r="AV1468" s="2" t="s">
        <v>52</v>
      </c>
      <c r="AW1468" s="2" t="s">
        <v>3074</v>
      </c>
      <c r="AX1468" s="2" t="s">
        <v>52</v>
      </c>
      <c r="AY1468" s="2" t="s">
        <v>52</v>
      </c>
    </row>
    <row r="1469" spans="1:51" ht="30" customHeight="1">
      <c r="A1469" s="8" t="s">
        <v>1209</v>
      </c>
      <c r="B1469" s="8" t="s">
        <v>1210</v>
      </c>
      <c r="C1469" s="8" t="s">
        <v>1211</v>
      </c>
      <c r="D1469" s="9">
        <v>1.89E-2</v>
      </c>
      <c r="E1469" s="12">
        <f>단가대비표!O277</f>
        <v>0</v>
      </c>
      <c r="F1469" s="13">
        <f t="shared" si="238"/>
        <v>0</v>
      </c>
      <c r="G1469" s="12">
        <f>단가대비표!P277</f>
        <v>0</v>
      </c>
      <c r="H1469" s="13">
        <f t="shared" si="239"/>
        <v>0</v>
      </c>
      <c r="I1469" s="12">
        <f>단가대비표!V277</f>
        <v>87</v>
      </c>
      <c r="J1469" s="13">
        <f t="shared" si="240"/>
        <v>1.6</v>
      </c>
      <c r="K1469" s="12">
        <f t="shared" si="241"/>
        <v>87</v>
      </c>
      <c r="L1469" s="13">
        <f t="shared" si="242"/>
        <v>1.6</v>
      </c>
      <c r="M1469" s="8" t="s">
        <v>52</v>
      </c>
      <c r="N1469" s="2" t="s">
        <v>3026</v>
      </c>
      <c r="O1469" s="2" t="s">
        <v>1212</v>
      </c>
      <c r="P1469" s="2" t="s">
        <v>63</v>
      </c>
      <c r="Q1469" s="2" t="s">
        <v>63</v>
      </c>
      <c r="R1469" s="2" t="s">
        <v>62</v>
      </c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  <c r="AT1469" s="3"/>
      <c r="AU1469" s="3"/>
      <c r="AV1469" s="2" t="s">
        <v>52</v>
      </c>
      <c r="AW1469" s="2" t="s">
        <v>3075</v>
      </c>
      <c r="AX1469" s="2" t="s">
        <v>52</v>
      </c>
      <c r="AY1469" s="2" t="s">
        <v>52</v>
      </c>
    </row>
    <row r="1470" spans="1:51" ht="30" customHeight="1">
      <c r="A1470" s="8" t="s">
        <v>3035</v>
      </c>
      <c r="B1470" s="8" t="s">
        <v>1096</v>
      </c>
      <c r="C1470" s="8" t="s">
        <v>1097</v>
      </c>
      <c r="D1470" s="9">
        <v>5.8500000000000002E-3</v>
      </c>
      <c r="E1470" s="12">
        <f>단가대비표!O284</f>
        <v>0</v>
      </c>
      <c r="F1470" s="13">
        <f t="shared" si="238"/>
        <v>0</v>
      </c>
      <c r="G1470" s="12">
        <f>단가대비표!P284</f>
        <v>164550</v>
      </c>
      <c r="H1470" s="13">
        <f t="shared" si="239"/>
        <v>962.6</v>
      </c>
      <c r="I1470" s="12">
        <f>단가대비표!V284</f>
        <v>0</v>
      </c>
      <c r="J1470" s="13">
        <f t="shared" si="240"/>
        <v>0</v>
      </c>
      <c r="K1470" s="12">
        <f t="shared" si="241"/>
        <v>164550</v>
      </c>
      <c r="L1470" s="13">
        <f t="shared" si="242"/>
        <v>962.6</v>
      </c>
      <c r="M1470" s="8" t="s">
        <v>52</v>
      </c>
      <c r="N1470" s="2" t="s">
        <v>3026</v>
      </c>
      <c r="O1470" s="2" t="s">
        <v>3036</v>
      </c>
      <c r="P1470" s="2" t="s">
        <v>63</v>
      </c>
      <c r="Q1470" s="2" t="s">
        <v>63</v>
      </c>
      <c r="R1470" s="2" t="s">
        <v>62</v>
      </c>
      <c r="S1470" s="3"/>
      <c r="T1470" s="3"/>
      <c r="U1470" s="3"/>
      <c r="V1470" s="3">
        <v>1</v>
      </c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  <c r="AT1470" s="3"/>
      <c r="AU1470" s="3"/>
      <c r="AV1470" s="2" t="s">
        <v>52</v>
      </c>
      <c r="AW1470" s="2" t="s">
        <v>3076</v>
      </c>
      <c r="AX1470" s="2" t="s">
        <v>52</v>
      </c>
      <c r="AY1470" s="2" t="s">
        <v>52</v>
      </c>
    </row>
    <row r="1471" spans="1:51" ht="30" customHeight="1">
      <c r="A1471" s="8" t="s">
        <v>1100</v>
      </c>
      <c r="B1471" s="8" t="s">
        <v>1096</v>
      </c>
      <c r="C1471" s="8" t="s">
        <v>1097</v>
      </c>
      <c r="D1471" s="9">
        <v>1E-4</v>
      </c>
      <c r="E1471" s="12">
        <f>단가대비표!O278</f>
        <v>0</v>
      </c>
      <c r="F1471" s="13">
        <f t="shared" si="238"/>
        <v>0</v>
      </c>
      <c r="G1471" s="12">
        <f>단가대비표!P278</f>
        <v>125427</v>
      </c>
      <c r="H1471" s="13">
        <f t="shared" si="239"/>
        <v>12.5</v>
      </c>
      <c r="I1471" s="12">
        <f>단가대비표!V278</f>
        <v>0</v>
      </c>
      <c r="J1471" s="13">
        <f t="shared" si="240"/>
        <v>0</v>
      </c>
      <c r="K1471" s="12">
        <f t="shared" si="241"/>
        <v>125427</v>
      </c>
      <c r="L1471" s="13">
        <f t="shared" si="242"/>
        <v>12.5</v>
      </c>
      <c r="M1471" s="8" t="s">
        <v>52</v>
      </c>
      <c r="N1471" s="2" t="s">
        <v>3026</v>
      </c>
      <c r="O1471" s="2" t="s">
        <v>1101</v>
      </c>
      <c r="P1471" s="2" t="s">
        <v>63</v>
      </c>
      <c r="Q1471" s="2" t="s">
        <v>63</v>
      </c>
      <c r="R1471" s="2" t="s">
        <v>62</v>
      </c>
      <c r="S1471" s="3"/>
      <c r="T1471" s="3"/>
      <c r="U1471" s="3"/>
      <c r="V1471" s="3">
        <v>1</v>
      </c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  <c r="AU1471" s="3"/>
      <c r="AV1471" s="2" t="s">
        <v>52</v>
      </c>
      <c r="AW1471" s="2" t="s">
        <v>3077</v>
      </c>
      <c r="AX1471" s="2" t="s">
        <v>52</v>
      </c>
      <c r="AY1471" s="2" t="s">
        <v>52</v>
      </c>
    </row>
    <row r="1472" spans="1:51" ht="30" customHeight="1">
      <c r="A1472" s="8" t="s">
        <v>2959</v>
      </c>
      <c r="B1472" s="8" t="s">
        <v>1096</v>
      </c>
      <c r="C1472" s="8" t="s">
        <v>1097</v>
      </c>
      <c r="D1472" s="9">
        <v>3.8999999999999999E-4</v>
      </c>
      <c r="E1472" s="12">
        <f>단가대비표!O286</f>
        <v>0</v>
      </c>
      <c r="F1472" s="13">
        <f t="shared" si="238"/>
        <v>0</v>
      </c>
      <c r="G1472" s="12">
        <f>단가대비표!P286</f>
        <v>198711</v>
      </c>
      <c r="H1472" s="13">
        <f t="shared" si="239"/>
        <v>77.400000000000006</v>
      </c>
      <c r="I1472" s="12">
        <f>단가대비표!V286</f>
        <v>0</v>
      </c>
      <c r="J1472" s="13">
        <f t="shared" si="240"/>
        <v>0</v>
      </c>
      <c r="K1472" s="12">
        <f t="shared" si="241"/>
        <v>198711</v>
      </c>
      <c r="L1472" s="13">
        <f t="shared" si="242"/>
        <v>77.400000000000006</v>
      </c>
      <c r="M1472" s="8" t="s">
        <v>52</v>
      </c>
      <c r="N1472" s="2" t="s">
        <v>3026</v>
      </c>
      <c r="O1472" s="2" t="s">
        <v>2960</v>
      </c>
      <c r="P1472" s="2" t="s">
        <v>63</v>
      </c>
      <c r="Q1472" s="2" t="s">
        <v>63</v>
      </c>
      <c r="R1472" s="2" t="s">
        <v>62</v>
      </c>
      <c r="S1472" s="3"/>
      <c r="T1472" s="3"/>
      <c r="U1472" s="3"/>
      <c r="V1472" s="3">
        <v>1</v>
      </c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  <c r="AU1472" s="3"/>
      <c r="AV1472" s="2" t="s">
        <v>52</v>
      </c>
      <c r="AW1472" s="2" t="s">
        <v>3078</v>
      </c>
      <c r="AX1472" s="2" t="s">
        <v>52</v>
      </c>
      <c r="AY1472" s="2" t="s">
        <v>52</v>
      </c>
    </row>
    <row r="1473" spans="1:51" ht="30" customHeight="1">
      <c r="A1473" s="8" t="s">
        <v>2420</v>
      </c>
      <c r="B1473" s="8" t="s">
        <v>1096</v>
      </c>
      <c r="C1473" s="8" t="s">
        <v>1097</v>
      </c>
      <c r="D1473" s="9">
        <v>1.1E-4</v>
      </c>
      <c r="E1473" s="12">
        <f>단가대비표!O279</f>
        <v>0</v>
      </c>
      <c r="F1473" s="13">
        <f t="shared" si="238"/>
        <v>0</v>
      </c>
      <c r="G1473" s="12">
        <f>단가대비표!P279</f>
        <v>152019</v>
      </c>
      <c r="H1473" s="13">
        <f t="shared" si="239"/>
        <v>16.7</v>
      </c>
      <c r="I1473" s="12">
        <f>단가대비표!V279</f>
        <v>0</v>
      </c>
      <c r="J1473" s="13">
        <f t="shared" si="240"/>
        <v>0</v>
      </c>
      <c r="K1473" s="12">
        <f t="shared" si="241"/>
        <v>152019</v>
      </c>
      <c r="L1473" s="13">
        <f t="shared" si="242"/>
        <v>16.7</v>
      </c>
      <c r="M1473" s="8" t="s">
        <v>52</v>
      </c>
      <c r="N1473" s="2" t="s">
        <v>3026</v>
      </c>
      <c r="O1473" s="2" t="s">
        <v>2421</v>
      </c>
      <c r="P1473" s="2" t="s">
        <v>63</v>
      </c>
      <c r="Q1473" s="2" t="s">
        <v>63</v>
      </c>
      <c r="R1473" s="2" t="s">
        <v>62</v>
      </c>
      <c r="S1473" s="3"/>
      <c r="T1473" s="3"/>
      <c r="U1473" s="3"/>
      <c r="V1473" s="3">
        <v>1</v>
      </c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  <c r="AT1473" s="3"/>
      <c r="AU1473" s="3"/>
      <c r="AV1473" s="2" t="s">
        <v>52</v>
      </c>
      <c r="AW1473" s="2" t="s">
        <v>3079</v>
      </c>
      <c r="AX1473" s="2" t="s">
        <v>52</v>
      </c>
      <c r="AY1473" s="2" t="s">
        <v>52</v>
      </c>
    </row>
    <row r="1474" spans="1:51" ht="30" customHeight="1">
      <c r="A1474" s="8" t="s">
        <v>1272</v>
      </c>
      <c r="B1474" s="8" t="s">
        <v>1935</v>
      </c>
      <c r="C1474" s="8" t="s">
        <v>929</v>
      </c>
      <c r="D1474" s="9">
        <v>1</v>
      </c>
      <c r="E1474" s="12">
        <f>TRUNC(SUMIF(V1465:V1474, RIGHTB(O1474, 1), H1465:H1474)*U1474, 2)</f>
        <v>32.07</v>
      </c>
      <c r="F1474" s="13">
        <f t="shared" si="238"/>
        <v>32</v>
      </c>
      <c r="G1474" s="12">
        <v>0</v>
      </c>
      <c r="H1474" s="13">
        <f t="shared" si="239"/>
        <v>0</v>
      </c>
      <c r="I1474" s="12">
        <v>0</v>
      </c>
      <c r="J1474" s="13">
        <f t="shared" si="240"/>
        <v>0</v>
      </c>
      <c r="K1474" s="12">
        <f t="shared" si="241"/>
        <v>32</v>
      </c>
      <c r="L1474" s="13">
        <f t="shared" si="242"/>
        <v>32</v>
      </c>
      <c r="M1474" s="8" t="s">
        <v>52</v>
      </c>
      <c r="N1474" s="2" t="s">
        <v>3026</v>
      </c>
      <c r="O1474" s="2" t="s">
        <v>930</v>
      </c>
      <c r="P1474" s="2" t="s">
        <v>63</v>
      </c>
      <c r="Q1474" s="2" t="s">
        <v>63</v>
      </c>
      <c r="R1474" s="2" t="s">
        <v>63</v>
      </c>
      <c r="S1474" s="3">
        <v>1</v>
      </c>
      <c r="T1474" s="3">
        <v>0</v>
      </c>
      <c r="U1474" s="3">
        <v>0.03</v>
      </c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  <c r="AT1474" s="3"/>
      <c r="AU1474" s="3"/>
      <c r="AV1474" s="2" t="s">
        <v>52</v>
      </c>
      <c r="AW1474" s="2" t="s">
        <v>3080</v>
      </c>
      <c r="AX1474" s="2" t="s">
        <v>52</v>
      </c>
      <c r="AY1474" s="2" t="s">
        <v>52</v>
      </c>
    </row>
    <row r="1475" spans="1:51" ht="30" customHeight="1">
      <c r="A1475" s="8" t="s">
        <v>995</v>
      </c>
      <c r="B1475" s="8" t="s">
        <v>52</v>
      </c>
      <c r="C1475" s="8" t="s">
        <v>52</v>
      </c>
      <c r="D1475" s="9"/>
      <c r="E1475" s="12"/>
      <c r="F1475" s="13">
        <f>TRUNC(SUMIF(N1465:N1474, N1464, F1465:F1474),0)</f>
        <v>44</v>
      </c>
      <c r="G1475" s="12"/>
      <c r="H1475" s="13">
        <f>TRUNC(SUMIF(N1465:N1474, N1464, H1465:H1474),0)</f>
        <v>1069</v>
      </c>
      <c r="I1475" s="12"/>
      <c r="J1475" s="13">
        <f>TRUNC(SUMIF(N1465:N1474, N1464, J1465:J1474),0)</f>
        <v>2</v>
      </c>
      <c r="K1475" s="12"/>
      <c r="L1475" s="13">
        <f>F1475+H1475+J1475</f>
        <v>1115</v>
      </c>
      <c r="M1475" s="8" t="s">
        <v>52</v>
      </c>
      <c r="N1475" s="2" t="s">
        <v>118</v>
      </c>
      <c r="O1475" s="2" t="s">
        <v>118</v>
      </c>
      <c r="P1475" s="2" t="s">
        <v>52</v>
      </c>
      <c r="Q1475" s="2" t="s">
        <v>52</v>
      </c>
      <c r="R1475" s="2" t="s">
        <v>52</v>
      </c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  <c r="AT1475" s="3"/>
      <c r="AU1475" s="3"/>
      <c r="AV1475" s="2" t="s">
        <v>52</v>
      </c>
      <c r="AW1475" s="2" t="s">
        <v>52</v>
      </c>
      <c r="AX1475" s="2" t="s">
        <v>52</v>
      </c>
      <c r="AY1475" s="2" t="s">
        <v>52</v>
      </c>
    </row>
    <row r="1476" spans="1:51" ht="30" customHeight="1">
      <c r="A1476" s="9"/>
      <c r="B1476" s="9"/>
      <c r="C1476" s="9"/>
      <c r="D1476" s="9"/>
      <c r="E1476" s="12"/>
      <c r="F1476" s="13"/>
      <c r="G1476" s="12"/>
      <c r="H1476" s="13"/>
      <c r="I1476" s="12"/>
      <c r="J1476" s="13"/>
      <c r="K1476" s="12"/>
      <c r="L1476" s="13"/>
      <c r="M1476" s="9"/>
    </row>
    <row r="1477" spans="1:51" ht="30" customHeight="1">
      <c r="A1477" s="32" t="s">
        <v>3081</v>
      </c>
      <c r="B1477" s="32"/>
      <c r="C1477" s="32"/>
      <c r="D1477" s="32"/>
      <c r="E1477" s="33"/>
      <c r="F1477" s="34"/>
      <c r="G1477" s="33"/>
      <c r="H1477" s="34"/>
      <c r="I1477" s="33"/>
      <c r="J1477" s="34"/>
      <c r="K1477" s="33"/>
      <c r="L1477" s="34"/>
      <c r="M1477" s="32"/>
      <c r="N1477" s="1" t="s">
        <v>1903</v>
      </c>
    </row>
    <row r="1478" spans="1:51" ht="30" customHeight="1">
      <c r="A1478" s="8" t="s">
        <v>2407</v>
      </c>
      <c r="B1478" s="8" t="s">
        <v>1096</v>
      </c>
      <c r="C1478" s="8" t="s">
        <v>1097</v>
      </c>
      <c r="D1478" s="9">
        <v>3.5000000000000003E-2</v>
      </c>
      <c r="E1478" s="12">
        <f>단가대비표!O297</f>
        <v>0</v>
      </c>
      <c r="F1478" s="13">
        <f>TRUNC(E1478*D1478,1)</f>
        <v>0</v>
      </c>
      <c r="G1478" s="12">
        <f>단가대비표!P297</f>
        <v>189600</v>
      </c>
      <c r="H1478" s="13">
        <f>TRUNC(G1478*D1478,1)</f>
        <v>6636</v>
      </c>
      <c r="I1478" s="12">
        <f>단가대비표!V297</f>
        <v>0</v>
      </c>
      <c r="J1478" s="13">
        <f>TRUNC(I1478*D1478,1)</f>
        <v>0</v>
      </c>
      <c r="K1478" s="12">
        <f>TRUNC(E1478+G1478+I1478,1)</f>
        <v>189600</v>
      </c>
      <c r="L1478" s="13">
        <f>TRUNC(F1478+H1478+J1478,1)</f>
        <v>6636</v>
      </c>
      <c r="M1478" s="8" t="s">
        <v>52</v>
      </c>
      <c r="N1478" s="2" t="s">
        <v>1903</v>
      </c>
      <c r="O1478" s="2" t="s">
        <v>2409</v>
      </c>
      <c r="P1478" s="2" t="s">
        <v>63</v>
      </c>
      <c r="Q1478" s="2" t="s">
        <v>63</v>
      </c>
      <c r="R1478" s="2" t="s">
        <v>62</v>
      </c>
      <c r="S1478" s="3"/>
      <c r="T1478" s="3"/>
      <c r="U1478" s="3"/>
      <c r="V1478" s="3">
        <v>1</v>
      </c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  <c r="AT1478" s="3"/>
      <c r="AU1478" s="3"/>
      <c r="AV1478" s="2" t="s">
        <v>52</v>
      </c>
      <c r="AW1478" s="2" t="s">
        <v>3083</v>
      </c>
      <c r="AX1478" s="2" t="s">
        <v>52</v>
      </c>
      <c r="AY1478" s="2" t="s">
        <v>52</v>
      </c>
    </row>
    <row r="1479" spans="1:51" ht="30" customHeight="1">
      <c r="A1479" s="8" t="s">
        <v>1272</v>
      </c>
      <c r="B1479" s="8" t="s">
        <v>3084</v>
      </c>
      <c r="C1479" s="8" t="s">
        <v>929</v>
      </c>
      <c r="D1479" s="9">
        <v>1</v>
      </c>
      <c r="E1479" s="12">
        <v>0</v>
      </c>
      <c r="F1479" s="13">
        <f>TRUNC(E1479*D1479,1)</f>
        <v>0</v>
      </c>
      <c r="G1479" s="12">
        <v>0</v>
      </c>
      <c r="H1479" s="13">
        <f>TRUNC(G1479*D1479,1)</f>
        <v>0</v>
      </c>
      <c r="I1479" s="12">
        <f>TRUNC(SUMIF(V1478:V1479, RIGHTB(O1479, 1), H1478:H1479)*U1479, 2)</f>
        <v>265.44</v>
      </c>
      <c r="J1479" s="13">
        <f>TRUNC(I1479*D1479,1)</f>
        <v>265.39999999999998</v>
      </c>
      <c r="K1479" s="12">
        <f>TRUNC(E1479+G1479+I1479,1)</f>
        <v>265.39999999999998</v>
      </c>
      <c r="L1479" s="13">
        <f>TRUNC(F1479+H1479+J1479,1)</f>
        <v>265.39999999999998</v>
      </c>
      <c r="M1479" s="8" t="s">
        <v>52</v>
      </c>
      <c r="N1479" s="2" t="s">
        <v>1903</v>
      </c>
      <c r="O1479" s="2" t="s">
        <v>930</v>
      </c>
      <c r="P1479" s="2" t="s">
        <v>63</v>
      </c>
      <c r="Q1479" s="2" t="s">
        <v>63</v>
      </c>
      <c r="R1479" s="2" t="s">
        <v>63</v>
      </c>
      <c r="S1479" s="3">
        <v>1</v>
      </c>
      <c r="T1479" s="3">
        <v>2</v>
      </c>
      <c r="U1479" s="3">
        <v>0.04</v>
      </c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  <c r="AT1479" s="3"/>
      <c r="AU1479" s="3"/>
      <c r="AV1479" s="2" t="s">
        <v>52</v>
      </c>
      <c r="AW1479" s="2" t="s">
        <v>3085</v>
      </c>
      <c r="AX1479" s="2" t="s">
        <v>52</v>
      </c>
      <c r="AY1479" s="2" t="s">
        <v>52</v>
      </c>
    </row>
    <row r="1480" spans="1:51" ht="30" customHeight="1">
      <c r="A1480" s="8" t="s">
        <v>995</v>
      </c>
      <c r="B1480" s="8" t="s">
        <v>52</v>
      </c>
      <c r="C1480" s="8" t="s">
        <v>52</v>
      </c>
      <c r="D1480" s="9"/>
      <c r="E1480" s="12"/>
      <c r="F1480" s="13">
        <f>TRUNC(SUMIF(N1478:N1479, N1477, F1478:F1479),0)</f>
        <v>0</v>
      </c>
      <c r="G1480" s="12"/>
      <c r="H1480" s="13">
        <f>TRUNC(SUMIF(N1478:N1479, N1477, H1478:H1479),0)</f>
        <v>6636</v>
      </c>
      <c r="I1480" s="12"/>
      <c r="J1480" s="13">
        <f>TRUNC(SUMIF(N1478:N1479, N1477, J1478:J1479),0)</f>
        <v>265</v>
      </c>
      <c r="K1480" s="12"/>
      <c r="L1480" s="13">
        <f>F1480+H1480+J1480</f>
        <v>6901</v>
      </c>
      <c r="M1480" s="8" t="s">
        <v>52</v>
      </c>
      <c r="N1480" s="2" t="s">
        <v>118</v>
      </c>
      <c r="O1480" s="2" t="s">
        <v>118</v>
      </c>
      <c r="P1480" s="2" t="s">
        <v>52</v>
      </c>
      <c r="Q1480" s="2" t="s">
        <v>52</v>
      </c>
      <c r="R1480" s="2" t="s">
        <v>52</v>
      </c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  <c r="AQ1480" s="3"/>
      <c r="AR1480" s="3"/>
      <c r="AS1480" s="3"/>
      <c r="AT1480" s="3"/>
      <c r="AU1480" s="3"/>
      <c r="AV1480" s="2" t="s">
        <v>52</v>
      </c>
      <c r="AW1480" s="2" t="s">
        <v>52</v>
      </c>
      <c r="AX1480" s="2" t="s">
        <v>52</v>
      </c>
      <c r="AY1480" s="2" t="s">
        <v>52</v>
      </c>
    </row>
    <row r="1481" spans="1:51" ht="30" customHeight="1">
      <c r="A1481" s="9"/>
      <c r="B1481" s="9"/>
      <c r="C1481" s="9"/>
      <c r="D1481" s="9"/>
      <c r="E1481" s="12"/>
      <c r="F1481" s="13"/>
      <c r="G1481" s="12"/>
      <c r="H1481" s="13"/>
      <c r="I1481" s="12"/>
      <c r="J1481" s="13"/>
      <c r="K1481" s="12"/>
      <c r="L1481" s="13"/>
      <c r="M1481" s="9"/>
    </row>
    <row r="1482" spans="1:51" ht="30" customHeight="1">
      <c r="A1482" s="32" t="s">
        <v>3086</v>
      </c>
      <c r="B1482" s="32"/>
      <c r="C1482" s="32"/>
      <c r="D1482" s="32"/>
      <c r="E1482" s="33"/>
      <c r="F1482" s="34"/>
      <c r="G1482" s="33"/>
      <c r="H1482" s="34"/>
      <c r="I1482" s="33"/>
      <c r="J1482" s="34"/>
      <c r="K1482" s="33"/>
      <c r="L1482" s="34"/>
      <c r="M1482" s="32"/>
      <c r="N1482" s="1" t="s">
        <v>1908</v>
      </c>
    </row>
    <row r="1483" spans="1:51" ht="30" customHeight="1">
      <c r="A1483" s="8" t="s">
        <v>898</v>
      </c>
      <c r="B1483" s="8" t="s">
        <v>1182</v>
      </c>
      <c r="C1483" s="8" t="s">
        <v>221</v>
      </c>
      <c r="D1483" s="9">
        <v>510</v>
      </c>
      <c r="E1483" s="12">
        <f>단가대비표!O71</f>
        <v>0</v>
      </c>
      <c r="F1483" s="13">
        <f>TRUNC(E1483*D1483,1)</f>
        <v>0</v>
      </c>
      <c r="G1483" s="12">
        <f>단가대비표!P71</f>
        <v>0</v>
      </c>
      <c r="H1483" s="13">
        <f>TRUNC(G1483*D1483,1)</f>
        <v>0</v>
      </c>
      <c r="I1483" s="12">
        <f>단가대비표!V71</f>
        <v>0</v>
      </c>
      <c r="J1483" s="13">
        <f>TRUNC(I1483*D1483,1)</f>
        <v>0</v>
      </c>
      <c r="K1483" s="12">
        <f t="shared" ref="K1483:L1485" si="243">TRUNC(E1483+G1483+I1483,1)</f>
        <v>0</v>
      </c>
      <c r="L1483" s="13">
        <f t="shared" si="243"/>
        <v>0</v>
      </c>
      <c r="M1483" s="8" t="s">
        <v>1173</v>
      </c>
      <c r="N1483" s="2" t="s">
        <v>1908</v>
      </c>
      <c r="O1483" s="2" t="s">
        <v>1183</v>
      </c>
      <c r="P1483" s="2" t="s">
        <v>63</v>
      </c>
      <c r="Q1483" s="2" t="s">
        <v>63</v>
      </c>
      <c r="R1483" s="2" t="s">
        <v>62</v>
      </c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  <c r="AT1483" s="3"/>
      <c r="AU1483" s="3"/>
      <c r="AV1483" s="2" t="s">
        <v>52</v>
      </c>
      <c r="AW1483" s="2" t="s">
        <v>3088</v>
      </c>
      <c r="AX1483" s="2" t="s">
        <v>52</v>
      </c>
      <c r="AY1483" s="2" t="s">
        <v>52</v>
      </c>
    </row>
    <row r="1484" spans="1:51" ht="30" customHeight="1">
      <c r="A1484" s="8" t="s">
        <v>886</v>
      </c>
      <c r="B1484" s="8" t="s">
        <v>1177</v>
      </c>
      <c r="C1484" s="8" t="s">
        <v>123</v>
      </c>
      <c r="D1484" s="9">
        <v>1.1000000000000001</v>
      </c>
      <c r="E1484" s="12">
        <f>단가대비표!O28</f>
        <v>0</v>
      </c>
      <c r="F1484" s="13">
        <f>TRUNC(E1484*D1484,1)</f>
        <v>0</v>
      </c>
      <c r="G1484" s="12">
        <f>단가대비표!P28</f>
        <v>0</v>
      </c>
      <c r="H1484" s="13">
        <f>TRUNC(G1484*D1484,1)</f>
        <v>0</v>
      </c>
      <c r="I1484" s="12">
        <f>단가대비표!V28</f>
        <v>0</v>
      </c>
      <c r="J1484" s="13">
        <f>TRUNC(I1484*D1484,1)</f>
        <v>0</v>
      </c>
      <c r="K1484" s="12">
        <f t="shared" si="243"/>
        <v>0</v>
      </c>
      <c r="L1484" s="13">
        <f t="shared" si="243"/>
        <v>0</v>
      </c>
      <c r="M1484" s="8" t="s">
        <v>1173</v>
      </c>
      <c r="N1484" s="2" t="s">
        <v>1908</v>
      </c>
      <c r="O1484" s="2" t="s">
        <v>1480</v>
      </c>
      <c r="P1484" s="2" t="s">
        <v>63</v>
      </c>
      <c r="Q1484" s="2" t="s">
        <v>63</v>
      </c>
      <c r="R1484" s="2" t="s">
        <v>62</v>
      </c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  <c r="AT1484" s="3"/>
      <c r="AU1484" s="3"/>
      <c r="AV1484" s="2" t="s">
        <v>52</v>
      </c>
      <c r="AW1484" s="2" t="s">
        <v>3089</v>
      </c>
      <c r="AX1484" s="2" t="s">
        <v>52</v>
      </c>
      <c r="AY1484" s="2" t="s">
        <v>52</v>
      </c>
    </row>
    <row r="1485" spans="1:51" ht="30" customHeight="1">
      <c r="A1485" s="8" t="s">
        <v>3090</v>
      </c>
      <c r="B1485" s="8" t="s">
        <v>3091</v>
      </c>
      <c r="C1485" s="8" t="s">
        <v>123</v>
      </c>
      <c r="D1485" s="9">
        <v>1</v>
      </c>
      <c r="E1485" s="12">
        <f>일위대가목록!E239</f>
        <v>0</v>
      </c>
      <c r="F1485" s="13">
        <f>TRUNC(E1485*D1485,1)</f>
        <v>0</v>
      </c>
      <c r="G1485" s="12">
        <f>일위대가목록!F239</f>
        <v>38882</v>
      </c>
      <c r="H1485" s="13">
        <f>TRUNC(G1485*D1485,1)</f>
        <v>38882</v>
      </c>
      <c r="I1485" s="12">
        <f>일위대가목록!G239</f>
        <v>0</v>
      </c>
      <c r="J1485" s="13">
        <f>TRUNC(I1485*D1485,1)</f>
        <v>0</v>
      </c>
      <c r="K1485" s="12">
        <f t="shared" si="243"/>
        <v>38882</v>
      </c>
      <c r="L1485" s="13">
        <f t="shared" si="243"/>
        <v>38882</v>
      </c>
      <c r="M1485" s="8" t="s">
        <v>52</v>
      </c>
      <c r="N1485" s="2" t="s">
        <v>1908</v>
      </c>
      <c r="O1485" s="2" t="s">
        <v>3092</v>
      </c>
      <c r="P1485" s="2" t="s">
        <v>62</v>
      </c>
      <c r="Q1485" s="2" t="s">
        <v>63</v>
      </c>
      <c r="R1485" s="2" t="s">
        <v>63</v>
      </c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  <c r="AT1485" s="3"/>
      <c r="AU1485" s="3"/>
      <c r="AV1485" s="2" t="s">
        <v>52</v>
      </c>
      <c r="AW1485" s="2" t="s">
        <v>3093</v>
      </c>
      <c r="AX1485" s="2" t="s">
        <v>52</v>
      </c>
      <c r="AY1485" s="2" t="s">
        <v>52</v>
      </c>
    </row>
    <row r="1486" spans="1:51" ht="30" customHeight="1">
      <c r="A1486" s="8" t="s">
        <v>995</v>
      </c>
      <c r="B1486" s="8" t="s">
        <v>52</v>
      </c>
      <c r="C1486" s="8" t="s">
        <v>52</v>
      </c>
      <c r="D1486" s="9"/>
      <c r="E1486" s="12"/>
      <c r="F1486" s="13">
        <f>TRUNC(SUMIF(N1483:N1485, N1482, F1483:F1485),0)</f>
        <v>0</v>
      </c>
      <c r="G1486" s="12"/>
      <c r="H1486" s="13">
        <f>TRUNC(SUMIF(N1483:N1485, N1482, H1483:H1485),0)</f>
        <v>38882</v>
      </c>
      <c r="I1486" s="12"/>
      <c r="J1486" s="13">
        <f>TRUNC(SUMIF(N1483:N1485, N1482, J1483:J1485),0)</f>
        <v>0</v>
      </c>
      <c r="K1486" s="12"/>
      <c r="L1486" s="13">
        <f>F1486+H1486+J1486</f>
        <v>38882</v>
      </c>
      <c r="M1486" s="8" t="s">
        <v>52</v>
      </c>
      <c r="N1486" s="2" t="s">
        <v>118</v>
      </c>
      <c r="O1486" s="2" t="s">
        <v>118</v>
      </c>
      <c r="P1486" s="2" t="s">
        <v>52</v>
      </c>
      <c r="Q1486" s="2" t="s">
        <v>52</v>
      </c>
      <c r="R1486" s="2" t="s">
        <v>52</v>
      </c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  <c r="AT1486" s="3"/>
      <c r="AU1486" s="3"/>
      <c r="AV1486" s="2" t="s">
        <v>52</v>
      </c>
      <c r="AW1486" s="2" t="s">
        <v>52</v>
      </c>
      <c r="AX1486" s="2" t="s">
        <v>52</v>
      </c>
      <c r="AY1486" s="2" t="s">
        <v>52</v>
      </c>
    </row>
    <row r="1487" spans="1:51" ht="30" customHeight="1">
      <c r="A1487" s="9"/>
      <c r="B1487" s="9"/>
      <c r="C1487" s="9"/>
      <c r="D1487" s="9"/>
      <c r="E1487" s="12"/>
      <c r="F1487" s="13"/>
      <c r="G1487" s="12"/>
      <c r="H1487" s="13"/>
      <c r="I1487" s="12"/>
      <c r="J1487" s="13"/>
      <c r="K1487" s="12"/>
      <c r="L1487" s="13"/>
      <c r="M1487" s="9"/>
    </row>
    <row r="1488" spans="1:51" ht="30" customHeight="1">
      <c r="A1488" s="32" t="s">
        <v>3094</v>
      </c>
      <c r="B1488" s="32"/>
      <c r="C1488" s="32"/>
      <c r="D1488" s="32"/>
      <c r="E1488" s="33"/>
      <c r="F1488" s="34"/>
      <c r="G1488" s="33"/>
      <c r="H1488" s="34"/>
      <c r="I1488" s="33"/>
      <c r="J1488" s="34"/>
      <c r="K1488" s="33"/>
      <c r="L1488" s="34"/>
      <c r="M1488" s="32"/>
      <c r="N1488" s="1" t="s">
        <v>1911</v>
      </c>
    </row>
    <row r="1489" spans="1:51" ht="30" customHeight="1">
      <c r="A1489" s="8" t="s">
        <v>1948</v>
      </c>
      <c r="B1489" s="8" t="s">
        <v>1096</v>
      </c>
      <c r="C1489" s="8" t="s">
        <v>1097</v>
      </c>
      <c r="D1489" s="9">
        <v>0.05</v>
      </c>
      <c r="E1489" s="12">
        <f>단가대비표!O294</f>
        <v>0</v>
      </c>
      <c r="F1489" s="13">
        <f>TRUNC(E1489*D1489,1)</f>
        <v>0</v>
      </c>
      <c r="G1489" s="12">
        <f>단가대비표!P294</f>
        <v>209611</v>
      </c>
      <c r="H1489" s="13">
        <f>TRUNC(G1489*D1489,1)</f>
        <v>10480.5</v>
      </c>
      <c r="I1489" s="12">
        <f>단가대비표!V294</f>
        <v>0</v>
      </c>
      <c r="J1489" s="13">
        <f>TRUNC(I1489*D1489,1)</f>
        <v>0</v>
      </c>
      <c r="K1489" s="12">
        <f>TRUNC(E1489+G1489+I1489,1)</f>
        <v>209611</v>
      </c>
      <c r="L1489" s="13">
        <f>TRUNC(F1489+H1489+J1489,1)</f>
        <v>10480.5</v>
      </c>
      <c r="M1489" s="8" t="s">
        <v>52</v>
      </c>
      <c r="N1489" s="2" t="s">
        <v>1911</v>
      </c>
      <c r="O1489" s="2" t="s">
        <v>1949</v>
      </c>
      <c r="P1489" s="2" t="s">
        <v>63</v>
      </c>
      <c r="Q1489" s="2" t="s">
        <v>63</v>
      </c>
      <c r="R1489" s="2" t="s">
        <v>62</v>
      </c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  <c r="AQ1489" s="3"/>
      <c r="AR1489" s="3"/>
      <c r="AS1489" s="3"/>
      <c r="AT1489" s="3"/>
      <c r="AU1489" s="3"/>
      <c r="AV1489" s="2" t="s">
        <v>52</v>
      </c>
      <c r="AW1489" s="2" t="s">
        <v>3096</v>
      </c>
      <c r="AX1489" s="2" t="s">
        <v>52</v>
      </c>
      <c r="AY1489" s="2" t="s">
        <v>52</v>
      </c>
    </row>
    <row r="1490" spans="1:51" ht="30" customHeight="1">
      <c r="A1490" s="8" t="s">
        <v>1100</v>
      </c>
      <c r="B1490" s="8" t="s">
        <v>1096</v>
      </c>
      <c r="C1490" s="8" t="s">
        <v>1097</v>
      </c>
      <c r="D1490" s="9">
        <v>0.02</v>
      </c>
      <c r="E1490" s="12">
        <f>단가대비표!O278</f>
        <v>0</v>
      </c>
      <c r="F1490" s="13">
        <f>TRUNC(E1490*D1490,1)</f>
        <v>0</v>
      </c>
      <c r="G1490" s="12">
        <f>단가대비표!P278</f>
        <v>125427</v>
      </c>
      <c r="H1490" s="13">
        <f>TRUNC(G1490*D1490,1)</f>
        <v>2508.5</v>
      </c>
      <c r="I1490" s="12">
        <f>단가대비표!V278</f>
        <v>0</v>
      </c>
      <c r="J1490" s="13">
        <f>TRUNC(I1490*D1490,1)</f>
        <v>0</v>
      </c>
      <c r="K1490" s="12">
        <f>TRUNC(E1490+G1490+I1490,1)</f>
        <v>125427</v>
      </c>
      <c r="L1490" s="13">
        <f>TRUNC(F1490+H1490+J1490,1)</f>
        <v>2508.5</v>
      </c>
      <c r="M1490" s="8" t="s">
        <v>52</v>
      </c>
      <c r="N1490" s="2" t="s">
        <v>1911</v>
      </c>
      <c r="O1490" s="2" t="s">
        <v>1101</v>
      </c>
      <c r="P1490" s="2" t="s">
        <v>63</v>
      </c>
      <c r="Q1490" s="2" t="s">
        <v>63</v>
      </c>
      <c r="R1490" s="2" t="s">
        <v>62</v>
      </c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  <c r="AQ1490" s="3"/>
      <c r="AR1490" s="3"/>
      <c r="AS1490" s="3"/>
      <c r="AT1490" s="3"/>
      <c r="AU1490" s="3"/>
      <c r="AV1490" s="2" t="s">
        <v>52</v>
      </c>
      <c r="AW1490" s="2" t="s">
        <v>3097</v>
      </c>
      <c r="AX1490" s="2" t="s">
        <v>52</v>
      </c>
      <c r="AY1490" s="2" t="s">
        <v>52</v>
      </c>
    </row>
    <row r="1491" spans="1:51" ht="30" customHeight="1">
      <c r="A1491" s="8" t="s">
        <v>995</v>
      </c>
      <c r="B1491" s="8" t="s">
        <v>52</v>
      </c>
      <c r="C1491" s="8" t="s">
        <v>52</v>
      </c>
      <c r="D1491" s="9"/>
      <c r="E1491" s="12"/>
      <c r="F1491" s="13">
        <f>TRUNC(SUMIF(N1489:N1490, N1488, F1489:F1490),0)</f>
        <v>0</v>
      </c>
      <c r="G1491" s="12"/>
      <c r="H1491" s="13">
        <f>TRUNC(SUMIF(N1489:N1490, N1488, H1489:H1490),0)</f>
        <v>12989</v>
      </c>
      <c r="I1491" s="12"/>
      <c r="J1491" s="13">
        <f>TRUNC(SUMIF(N1489:N1490, N1488, J1489:J1490),0)</f>
        <v>0</v>
      </c>
      <c r="K1491" s="12"/>
      <c r="L1491" s="13">
        <f>F1491+H1491+J1491</f>
        <v>12989</v>
      </c>
      <c r="M1491" s="8" t="s">
        <v>52</v>
      </c>
      <c r="N1491" s="2" t="s">
        <v>118</v>
      </c>
      <c r="O1491" s="2" t="s">
        <v>118</v>
      </c>
      <c r="P1491" s="2" t="s">
        <v>52</v>
      </c>
      <c r="Q1491" s="2" t="s">
        <v>52</v>
      </c>
      <c r="R1491" s="2" t="s">
        <v>52</v>
      </c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  <c r="AT1491" s="3"/>
      <c r="AU1491" s="3"/>
      <c r="AV1491" s="2" t="s">
        <v>52</v>
      </c>
      <c r="AW1491" s="2" t="s">
        <v>52</v>
      </c>
      <c r="AX1491" s="2" t="s">
        <v>52</v>
      </c>
      <c r="AY1491" s="2" t="s">
        <v>52</v>
      </c>
    </row>
    <row r="1492" spans="1:51" ht="30" customHeight="1">
      <c r="A1492" s="9"/>
      <c r="B1492" s="9"/>
      <c r="C1492" s="9"/>
      <c r="D1492" s="9"/>
      <c r="E1492" s="12"/>
      <c r="F1492" s="13"/>
      <c r="G1492" s="12"/>
      <c r="H1492" s="13"/>
      <c r="I1492" s="12"/>
      <c r="J1492" s="13"/>
      <c r="K1492" s="12"/>
      <c r="L1492" s="13"/>
      <c r="M1492" s="9"/>
    </row>
    <row r="1493" spans="1:51" ht="30" customHeight="1">
      <c r="A1493" s="32" t="s">
        <v>3098</v>
      </c>
      <c r="B1493" s="32"/>
      <c r="C1493" s="32"/>
      <c r="D1493" s="32"/>
      <c r="E1493" s="33"/>
      <c r="F1493" s="34"/>
      <c r="G1493" s="33"/>
      <c r="H1493" s="34"/>
      <c r="I1493" s="33"/>
      <c r="J1493" s="34"/>
      <c r="K1493" s="33"/>
      <c r="L1493" s="34"/>
      <c r="M1493" s="32"/>
      <c r="N1493" s="1" t="s">
        <v>3092</v>
      </c>
    </row>
    <row r="1494" spans="1:51" ht="30" customHeight="1">
      <c r="A1494" s="8" t="s">
        <v>1100</v>
      </c>
      <c r="B1494" s="8" t="s">
        <v>1096</v>
      </c>
      <c r="C1494" s="8" t="s">
        <v>1097</v>
      </c>
      <c r="D1494" s="9">
        <v>0.31</v>
      </c>
      <c r="E1494" s="12">
        <f>단가대비표!O278</f>
        <v>0</v>
      </c>
      <c r="F1494" s="13">
        <f>TRUNC(E1494*D1494,1)</f>
        <v>0</v>
      </c>
      <c r="G1494" s="12">
        <f>단가대비표!P278</f>
        <v>125427</v>
      </c>
      <c r="H1494" s="13">
        <f>TRUNC(G1494*D1494,1)</f>
        <v>38882.300000000003</v>
      </c>
      <c r="I1494" s="12">
        <f>단가대비표!V278</f>
        <v>0</v>
      </c>
      <c r="J1494" s="13">
        <f>TRUNC(I1494*D1494,1)</f>
        <v>0</v>
      </c>
      <c r="K1494" s="12">
        <f>TRUNC(E1494+G1494+I1494,1)</f>
        <v>125427</v>
      </c>
      <c r="L1494" s="13">
        <f>TRUNC(F1494+H1494+J1494,1)</f>
        <v>38882.300000000003</v>
      </c>
      <c r="M1494" s="8" t="s">
        <v>52</v>
      </c>
      <c r="N1494" s="2" t="s">
        <v>3092</v>
      </c>
      <c r="O1494" s="2" t="s">
        <v>1101</v>
      </c>
      <c r="P1494" s="2" t="s">
        <v>63</v>
      </c>
      <c r="Q1494" s="2" t="s">
        <v>63</v>
      </c>
      <c r="R1494" s="2" t="s">
        <v>62</v>
      </c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  <c r="AQ1494" s="3"/>
      <c r="AR1494" s="3"/>
      <c r="AS1494" s="3"/>
      <c r="AT1494" s="3"/>
      <c r="AU1494" s="3"/>
      <c r="AV1494" s="2" t="s">
        <v>52</v>
      </c>
      <c r="AW1494" s="2" t="s">
        <v>3100</v>
      </c>
      <c r="AX1494" s="2" t="s">
        <v>52</v>
      </c>
      <c r="AY1494" s="2" t="s">
        <v>52</v>
      </c>
    </row>
    <row r="1495" spans="1:51" ht="30" customHeight="1">
      <c r="A1495" s="8" t="s">
        <v>995</v>
      </c>
      <c r="B1495" s="8" t="s">
        <v>52</v>
      </c>
      <c r="C1495" s="8" t="s">
        <v>52</v>
      </c>
      <c r="D1495" s="9"/>
      <c r="E1495" s="12"/>
      <c r="F1495" s="13">
        <f>TRUNC(SUMIF(N1494:N1494, N1493, F1494:F1494),0)</f>
        <v>0</v>
      </c>
      <c r="G1495" s="12"/>
      <c r="H1495" s="13">
        <f>TRUNC(SUMIF(N1494:N1494, N1493, H1494:H1494),0)</f>
        <v>38882</v>
      </c>
      <c r="I1495" s="12"/>
      <c r="J1495" s="13">
        <f>TRUNC(SUMIF(N1494:N1494, N1493, J1494:J1494),0)</f>
        <v>0</v>
      </c>
      <c r="K1495" s="12"/>
      <c r="L1495" s="13">
        <f>F1495+H1495+J1495</f>
        <v>38882</v>
      </c>
      <c r="M1495" s="8" t="s">
        <v>52</v>
      </c>
      <c r="N1495" s="2" t="s">
        <v>118</v>
      </c>
      <c r="O1495" s="2" t="s">
        <v>118</v>
      </c>
      <c r="P1495" s="2" t="s">
        <v>52</v>
      </c>
      <c r="Q1495" s="2" t="s">
        <v>52</v>
      </c>
      <c r="R1495" s="2" t="s">
        <v>52</v>
      </c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  <c r="AQ1495" s="3"/>
      <c r="AR1495" s="3"/>
      <c r="AS1495" s="3"/>
      <c r="AT1495" s="3"/>
      <c r="AU1495" s="3"/>
      <c r="AV1495" s="2" t="s">
        <v>52</v>
      </c>
      <c r="AW1495" s="2" t="s">
        <v>52</v>
      </c>
      <c r="AX1495" s="2" t="s">
        <v>52</v>
      </c>
      <c r="AY1495" s="2" t="s">
        <v>52</v>
      </c>
    </row>
    <row r="1496" spans="1:51" ht="30" customHeight="1">
      <c r="A1496" s="9"/>
      <c r="B1496" s="9"/>
      <c r="C1496" s="9"/>
      <c r="D1496" s="9"/>
      <c r="E1496" s="12"/>
      <c r="F1496" s="13"/>
      <c r="G1496" s="12"/>
      <c r="H1496" s="13"/>
      <c r="I1496" s="12"/>
      <c r="J1496" s="13"/>
      <c r="K1496" s="12"/>
      <c r="L1496" s="13"/>
      <c r="M1496" s="9"/>
    </row>
    <row r="1497" spans="1:51" ht="30" customHeight="1">
      <c r="A1497" s="32" t="s">
        <v>3101</v>
      </c>
      <c r="B1497" s="32"/>
      <c r="C1497" s="32"/>
      <c r="D1497" s="32"/>
      <c r="E1497" s="33"/>
      <c r="F1497" s="34"/>
      <c r="G1497" s="33"/>
      <c r="H1497" s="34"/>
      <c r="I1497" s="33"/>
      <c r="J1497" s="34"/>
      <c r="K1497" s="33"/>
      <c r="L1497" s="34"/>
      <c r="M1497" s="32"/>
      <c r="N1497" s="1" t="s">
        <v>1918</v>
      </c>
    </row>
    <row r="1498" spans="1:51" ht="30" customHeight="1">
      <c r="A1498" s="8" t="s">
        <v>1948</v>
      </c>
      <c r="B1498" s="8" t="s">
        <v>1096</v>
      </c>
      <c r="C1498" s="8" t="s">
        <v>1097</v>
      </c>
      <c r="D1498" s="9">
        <v>7.0000000000000007E-2</v>
      </c>
      <c r="E1498" s="12">
        <f>단가대비표!O294</f>
        <v>0</v>
      </c>
      <c r="F1498" s="13">
        <f>TRUNC(E1498*D1498,1)</f>
        <v>0</v>
      </c>
      <c r="G1498" s="12">
        <f>단가대비표!P294</f>
        <v>209611</v>
      </c>
      <c r="H1498" s="13">
        <f>TRUNC(G1498*D1498,1)</f>
        <v>14672.7</v>
      </c>
      <c r="I1498" s="12">
        <f>단가대비표!V294</f>
        <v>0</v>
      </c>
      <c r="J1498" s="13">
        <f>TRUNC(I1498*D1498,1)</f>
        <v>0</v>
      </c>
      <c r="K1498" s="12">
        <f>TRUNC(E1498+G1498+I1498,1)</f>
        <v>209611</v>
      </c>
      <c r="L1498" s="13">
        <f>TRUNC(F1498+H1498+J1498,1)</f>
        <v>14672.7</v>
      </c>
      <c r="M1498" s="8" t="s">
        <v>52</v>
      </c>
      <c r="N1498" s="2" t="s">
        <v>1918</v>
      </c>
      <c r="O1498" s="2" t="s">
        <v>1949</v>
      </c>
      <c r="P1498" s="2" t="s">
        <v>63</v>
      </c>
      <c r="Q1498" s="2" t="s">
        <v>63</v>
      </c>
      <c r="R1498" s="2" t="s">
        <v>62</v>
      </c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  <c r="AT1498" s="3"/>
      <c r="AU1498" s="3"/>
      <c r="AV1498" s="2" t="s">
        <v>52</v>
      </c>
      <c r="AW1498" s="2" t="s">
        <v>3103</v>
      </c>
      <c r="AX1498" s="2" t="s">
        <v>52</v>
      </c>
      <c r="AY1498" s="2" t="s">
        <v>52</v>
      </c>
    </row>
    <row r="1499" spans="1:51" ht="30" customHeight="1">
      <c r="A1499" s="8" t="s">
        <v>1100</v>
      </c>
      <c r="B1499" s="8" t="s">
        <v>1096</v>
      </c>
      <c r="C1499" s="8" t="s">
        <v>1097</v>
      </c>
      <c r="D1499" s="9">
        <v>0.03</v>
      </c>
      <c r="E1499" s="12">
        <f>단가대비표!O278</f>
        <v>0</v>
      </c>
      <c r="F1499" s="13">
        <f>TRUNC(E1499*D1499,1)</f>
        <v>0</v>
      </c>
      <c r="G1499" s="12">
        <f>단가대비표!P278</f>
        <v>125427</v>
      </c>
      <c r="H1499" s="13">
        <f>TRUNC(G1499*D1499,1)</f>
        <v>3762.8</v>
      </c>
      <c r="I1499" s="12">
        <f>단가대비표!V278</f>
        <v>0</v>
      </c>
      <c r="J1499" s="13">
        <f>TRUNC(I1499*D1499,1)</f>
        <v>0</v>
      </c>
      <c r="K1499" s="12">
        <f>TRUNC(E1499+G1499+I1499,1)</f>
        <v>125427</v>
      </c>
      <c r="L1499" s="13">
        <f>TRUNC(F1499+H1499+J1499,1)</f>
        <v>3762.8</v>
      </c>
      <c r="M1499" s="8" t="s">
        <v>52</v>
      </c>
      <c r="N1499" s="2" t="s">
        <v>1918</v>
      </c>
      <c r="O1499" s="2" t="s">
        <v>1101</v>
      </c>
      <c r="P1499" s="2" t="s">
        <v>63</v>
      </c>
      <c r="Q1499" s="2" t="s">
        <v>63</v>
      </c>
      <c r="R1499" s="2" t="s">
        <v>62</v>
      </c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3"/>
      <c r="AR1499" s="3"/>
      <c r="AS1499" s="3"/>
      <c r="AT1499" s="3"/>
      <c r="AU1499" s="3"/>
      <c r="AV1499" s="2" t="s">
        <v>52</v>
      </c>
      <c r="AW1499" s="2" t="s">
        <v>3104</v>
      </c>
      <c r="AX1499" s="2" t="s">
        <v>52</v>
      </c>
      <c r="AY1499" s="2" t="s">
        <v>52</v>
      </c>
    </row>
    <row r="1500" spans="1:51" ht="30" customHeight="1">
      <c r="A1500" s="8" t="s">
        <v>995</v>
      </c>
      <c r="B1500" s="8" t="s">
        <v>52</v>
      </c>
      <c r="C1500" s="8" t="s">
        <v>52</v>
      </c>
      <c r="D1500" s="9"/>
      <c r="E1500" s="12"/>
      <c r="F1500" s="13">
        <f>TRUNC(SUMIF(N1498:N1499, N1497, F1498:F1499),0)</f>
        <v>0</v>
      </c>
      <c r="G1500" s="12"/>
      <c r="H1500" s="13">
        <f>TRUNC(SUMIF(N1498:N1499, N1497, H1498:H1499),0)</f>
        <v>18435</v>
      </c>
      <c r="I1500" s="12"/>
      <c r="J1500" s="13">
        <f>TRUNC(SUMIF(N1498:N1499, N1497, J1498:J1499),0)</f>
        <v>0</v>
      </c>
      <c r="K1500" s="12"/>
      <c r="L1500" s="13">
        <f>F1500+H1500+J1500</f>
        <v>18435</v>
      </c>
      <c r="M1500" s="8" t="s">
        <v>52</v>
      </c>
      <c r="N1500" s="2" t="s">
        <v>118</v>
      </c>
      <c r="O1500" s="2" t="s">
        <v>118</v>
      </c>
      <c r="P1500" s="2" t="s">
        <v>52</v>
      </c>
      <c r="Q1500" s="2" t="s">
        <v>52</v>
      </c>
      <c r="R1500" s="2" t="s">
        <v>52</v>
      </c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  <c r="AT1500" s="3"/>
      <c r="AU1500" s="3"/>
      <c r="AV1500" s="2" t="s">
        <v>52</v>
      </c>
      <c r="AW1500" s="2" t="s">
        <v>52</v>
      </c>
      <c r="AX1500" s="2" t="s">
        <v>52</v>
      </c>
      <c r="AY1500" s="2" t="s">
        <v>52</v>
      </c>
    </row>
    <row r="1501" spans="1:51" ht="30" customHeight="1">
      <c r="A1501" s="9"/>
      <c r="B1501" s="9"/>
      <c r="C1501" s="9"/>
      <c r="D1501" s="9"/>
      <c r="E1501" s="12"/>
      <c r="F1501" s="13"/>
      <c r="G1501" s="12"/>
      <c r="H1501" s="13"/>
      <c r="I1501" s="12"/>
      <c r="J1501" s="13"/>
      <c r="K1501" s="12"/>
      <c r="L1501" s="13"/>
      <c r="M1501" s="9"/>
    </row>
    <row r="1502" spans="1:51" ht="30" customHeight="1">
      <c r="A1502" s="32" t="s">
        <v>3105</v>
      </c>
      <c r="B1502" s="32"/>
      <c r="C1502" s="32"/>
      <c r="D1502" s="32"/>
      <c r="E1502" s="33"/>
      <c r="F1502" s="34"/>
      <c r="G1502" s="33"/>
      <c r="H1502" s="34"/>
      <c r="I1502" s="33"/>
      <c r="J1502" s="34"/>
      <c r="K1502" s="33"/>
      <c r="L1502" s="34"/>
      <c r="M1502" s="32"/>
      <c r="N1502" s="1" t="s">
        <v>1924</v>
      </c>
    </row>
    <row r="1503" spans="1:51" ht="30" customHeight="1">
      <c r="A1503" s="8" t="s">
        <v>1948</v>
      </c>
      <c r="B1503" s="8" t="s">
        <v>1096</v>
      </c>
      <c r="C1503" s="8" t="s">
        <v>1097</v>
      </c>
      <c r="D1503" s="9">
        <v>4.7E-2</v>
      </c>
      <c r="E1503" s="12">
        <f>단가대비표!O294</f>
        <v>0</v>
      </c>
      <c r="F1503" s="13">
        <f>TRUNC(E1503*D1503,1)</f>
        <v>0</v>
      </c>
      <c r="G1503" s="12">
        <f>단가대비표!P294</f>
        <v>209611</v>
      </c>
      <c r="H1503" s="13">
        <f>TRUNC(G1503*D1503,1)</f>
        <v>9851.7000000000007</v>
      </c>
      <c r="I1503" s="12">
        <f>단가대비표!V294</f>
        <v>0</v>
      </c>
      <c r="J1503" s="13">
        <f>TRUNC(I1503*D1503,1)</f>
        <v>0</v>
      </c>
      <c r="K1503" s="12">
        <f>TRUNC(E1503+G1503+I1503,1)</f>
        <v>209611</v>
      </c>
      <c r="L1503" s="13">
        <f>TRUNC(F1503+H1503+J1503,1)</f>
        <v>9851.7000000000007</v>
      </c>
      <c r="M1503" s="8" t="s">
        <v>52</v>
      </c>
      <c r="N1503" s="2" t="s">
        <v>1924</v>
      </c>
      <c r="O1503" s="2" t="s">
        <v>1949</v>
      </c>
      <c r="P1503" s="2" t="s">
        <v>63</v>
      </c>
      <c r="Q1503" s="2" t="s">
        <v>63</v>
      </c>
      <c r="R1503" s="2" t="s">
        <v>62</v>
      </c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  <c r="AQ1503" s="3"/>
      <c r="AR1503" s="3"/>
      <c r="AS1503" s="3"/>
      <c r="AT1503" s="3"/>
      <c r="AU1503" s="3"/>
      <c r="AV1503" s="2" t="s">
        <v>52</v>
      </c>
      <c r="AW1503" s="2" t="s">
        <v>3107</v>
      </c>
      <c r="AX1503" s="2" t="s">
        <v>52</v>
      </c>
      <c r="AY1503" s="2" t="s">
        <v>52</v>
      </c>
    </row>
    <row r="1504" spans="1:51" ht="30" customHeight="1">
      <c r="A1504" s="8" t="s">
        <v>1100</v>
      </c>
      <c r="B1504" s="8" t="s">
        <v>1096</v>
      </c>
      <c r="C1504" s="8" t="s">
        <v>1097</v>
      </c>
      <c r="D1504" s="9">
        <v>2.3E-2</v>
      </c>
      <c r="E1504" s="12">
        <f>단가대비표!O278</f>
        <v>0</v>
      </c>
      <c r="F1504" s="13">
        <f>TRUNC(E1504*D1504,1)</f>
        <v>0</v>
      </c>
      <c r="G1504" s="12">
        <f>단가대비표!P278</f>
        <v>125427</v>
      </c>
      <c r="H1504" s="13">
        <f>TRUNC(G1504*D1504,1)</f>
        <v>2884.8</v>
      </c>
      <c r="I1504" s="12">
        <f>단가대비표!V278</f>
        <v>0</v>
      </c>
      <c r="J1504" s="13">
        <f>TRUNC(I1504*D1504,1)</f>
        <v>0</v>
      </c>
      <c r="K1504" s="12">
        <f>TRUNC(E1504+G1504+I1504,1)</f>
        <v>125427</v>
      </c>
      <c r="L1504" s="13">
        <f>TRUNC(F1504+H1504+J1504,1)</f>
        <v>2884.8</v>
      </c>
      <c r="M1504" s="8" t="s">
        <v>52</v>
      </c>
      <c r="N1504" s="2" t="s">
        <v>1924</v>
      </c>
      <c r="O1504" s="2" t="s">
        <v>1101</v>
      </c>
      <c r="P1504" s="2" t="s">
        <v>63</v>
      </c>
      <c r="Q1504" s="2" t="s">
        <v>63</v>
      </c>
      <c r="R1504" s="2" t="s">
        <v>62</v>
      </c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  <c r="AP1504" s="3"/>
      <c r="AQ1504" s="3"/>
      <c r="AR1504" s="3"/>
      <c r="AS1504" s="3"/>
      <c r="AT1504" s="3"/>
      <c r="AU1504" s="3"/>
      <c r="AV1504" s="2" t="s">
        <v>52</v>
      </c>
      <c r="AW1504" s="2" t="s">
        <v>3108</v>
      </c>
      <c r="AX1504" s="2" t="s">
        <v>52</v>
      </c>
      <c r="AY1504" s="2" t="s">
        <v>52</v>
      </c>
    </row>
    <row r="1505" spans="1:51" ht="30" customHeight="1">
      <c r="A1505" s="8" t="s">
        <v>995</v>
      </c>
      <c r="B1505" s="8" t="s">
        <v>52</v>
      </c>
      <c r="C1505" s="8" t="s">
        <v>52</v>
      </c>
      <c r="D1505" s="9"/>
      <c r="E1505" s="12"/>
      <c r="F1505" s="13">
        <f>TRUNC(SUMIF(N1503:N1504, N1502, F1503:F1504),0)</f>
        <v>0</v>
      </c>
      <c r="G1505" s="12"/>
      <c r="H1505" s="13">
        <f>TRUNC(SUMIF(N1503:N1504, N1502, H1503:H1504),0)</f>
        <v>12736</v>
      </c>
      <c r="I1505" s="12"/>
      <c r="J1505" s="13">
        <f>TRUNC(SUMIF(N1503:N1504, N1502, J1503:J1504),0)</f>
        <v>0</v>
      </c>
      <c r="K1505" s="12"/>
      <c r="L1505" s="13">
        <f>F1505+H1505+J1505</f>
        <v>12736</v>
      </c>
      <c r="M1505" s="8" t="s">
        <v>52</v>
      </c>
      <c r="N1505" s="2" t="s">
        <v>118</v>
      </c>
      <c r="O1505" s="2" t="s">
        <v>118</v>
      </c>
      <c r="P1505" s="2" t="s">
        <v>52</v>
      </c>
      <c r="Q1505" s="2" t="s">
        <v>52</v>
      </c>
      <c r="R1505" s="2" t="s">
        <v>52</v>
      </c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  <c r="AQ1505" s="3"/>
      <c r="AR1505" s="3"/>
      <c r="AS1505" s="3"/>
      <c r="AT1505" s="3"/>
      <c r="AU1505" s="3"/>
      <c r="AV1505" s="2" t="s">
        <v>52</v>
      </c>
      <c r="AW1505" s="2" t="s">
        <v>52</v>
      </c>
      <c r="AX1505" s="2" t="s">
        <v>52</v>
      </c>
      <c r="AY1505" s="2" t="s">
        <v>52</v>
      </c>
    </row>
    <row r="1506" spans="1:51" ht="30" customHeight="1">
      <c r="A1506" s="9"/>
      <c r="B1506" s="9"/>
      <c r="C1506" s="9"/>
      <c r="D1506" s="9"/>
      <c r="E1506" s="12"/>
      <c r="F1506" s="13"/>
      <c r="G1506" s="12"/>
      <c r="H1506" s="13"/>
      <c r="I1506" s="12"/>
      <c r="J1506" s="13"/>
      <c r="K1506" s="12"/>
      <c r="L1506" s="13"/>
      <c r="M1506" s="9"/>
    </row>
    <row r="1507" spans="1:51" ht="30" customHeight="1">
      <c r="A1507" s="32" t="s">
        <v>3109</v>
      </c>
      <c r="B1507" s="32"/>
      <c r="C1507" s="32"/>
      <c r="D1507" s="32"/>
      <c r="E1507" s="33"/>
      <c r="F1507" s="34"/>
      <c r="G1507" s="33"/>
      <c r="H1507" s="34"/>
      <c r="I1507" s="33"/>
      <c r="J1507" s="34"/>
      <c r="K1507" s="33"/>
      <c r="L1507" s="34"/>
      <c r="M1507" s="32"/>
      <c r="N1507" s="1" t="s">
        <v>1941</v>
      </c>
    </row>
    <row r="1508" spans="1:51" ht="30" customHeight="1">
      <c r="A1508" s="8" t="s">
        <v>898</v>
      </c>
      <c r="B1508" s="8" t="s">
        <v>1182</v>
      </c>
      <c r="C1508" s="8" t="s">
        <v>221</v>
      </c>
      <c r="D1508" s="9">
        <v>1.43</v>
      </c>
      <c r="E1508" s="12">
        <f>단가대비표!O71</f>
        <v>0</v>
      </c>
      <c r="F1508" s="13">
        <f>TRUNC(E1508*D1508,1)</f>
        <v>0</v>
      </c>
      <c r="G1508" s="12">
        <f>단가대비표!P71</f>
        <v>0</v>
      </c>
      <c r="H1508" s="13">
        <f>TRUNC(G1508*D1508,1)</f>
        <v>0</v>
      </c>
      <c r="I1508" s="12">
        <f>단가대비표!V71</f>
        <v>0</v>
      </c>
      <c r="J1508" s="13">
        <f>TRUNC(I1508*D1508,1)</f>
        <v>0</v>
      </c>
      <c r="K1508" s="12">
        <f t="shared" ref="K1508:L1510" si="244">TRUNC(E1508+G1508+I1508,1)</f>
        <v>0</v>
      </c>
      <c r="L1508" s="13">
        <f t="shared" si="244"/>
        <v>0</v>
      </c>
      <c r="M1508" s="8" t="s">
        <v>1173</v>
      </c>
      <c r="N1508" s="2" t="s">
        <v>1941</v>
      </c>
      <c r="O1508" s="2" t="s">
        <v>1183</v>
      </c>
      <c r="P1508" s="2" t="s">
        <v>63</v>
      </c>
      <c r="Q1508" s="2" t="s">
        <v>63</v>
      </c>
      <c r="R1508" s="2" t="s">
        <v>62</v>
      </c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  <c r="AQ1508" s="3"/>
      <c r="AR1508" s="3"/>
      <c r="AS1508" s="3"/>
      <c r="AT1508" s="3"/>
      <c r="AU1508" s="3"/>
      <c r="AV1508" s="2" t="s">
        <v>52</v>
      </c>
      <c r="AW1508" s="2" t="s">
        <v>3111</v>
      </c>
      <c r="AX1508" s="2" t="s">
        <v>52</v>
      </c>
      <c r="AY1508" s="2" t="s">
        <v>52</v>
      </c>
    </row>
    <row r="1509" spans="1:51" ht="30" customHeight="1">
      <c r="A1509" s="8" t="s">
        <v>1948</v>
      </c>
      <c r="B1509" s="8" t="s">
        <v>1096</v>
      </c>
      <c r="C1509" s="8" t="s">
        <v>1097</v>
      </c>
      <c r="D1509" s="9">
        <v>1.7000000000000001E-2</v>
      </c>
      <c r="E1509" s="12">
        <f>단가대비표!O294</f>
        <v>0</v>
      </c>
      <c r="F1509" s="13">
        <f>TRUNC(E1509*D1509,1)</f>
        <v>0</v>
      </c>
      <c r="G1509" s="12">
        <f>단가대비표!P294</f>
        <v>209611</v>
      </c>
      <c r="H1509" s="13">
        <f>TRUNC(G1509*D1509,1)</f>
        <v>3563.3</v>
      </c>
      <c r="I1509" s="12">
        <f>단가대비표!V294</f>
        <v>0</v>
      </c>
      <c r="J1509" s="13">
        <f>TRUNC(I1509*D1509,1)</f>
        <v>0</v>
      </c>
      <c r="K1509" s="12">
        <f t="shared" si="244"/>
        <v>209611</v>
      </c>
      <c r="L1509" s="13">
        <f t="shared" si="244"/>
        <v>3563.3</v>
      </c>
      <c r="M1509" s="8" t="s">
        <v>52</v>
      </c>
      <c r="N1509" s="2" t="s">
        <v>1941</v>
      </c>
      <c r="O1509" s="2" t="s">
        <v>1949</v>
      </c>
      <c r="P1509" s="2" t="s">
        <v>63</v>
      </c>
      <c r="Q1509" s="2" t="s">
        <v>63</v>
      </c>
      <c r="R1509" s="2" t="s">
        <v>62</v>
      </c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  <c r="AQ1509" s="3"/>
      <c r="AR1509" s="3"/>
      <c r="AS1509" s="3"/>
      <c r="AT1509" s="3"/>
      <c r="AU1509" s="3"/>
      <c r="AV1509" s="2" t="s">
        <v>52</v>
      </c>
      <c r="AW1509" s="2" t="s">
        <v>3112</v>
      </c>
      <c r="AX1509" s="2" t="s">
        <v>52</v>
      </c>
      <c r="AY1509" s="2" t="s">
        <v>52</v>
      </c>
    </row>
    <row r="1510" spans="1:51" ht="30" customHeight="1">
      <c r="A1510" s="8" t="s">
        <v>1100</v>
      </c>
      <c r="B1510" s="8" t="s">
        <v>1096</v>
      </c>
      <c r="C1510" s="8" t="s">
        <v>1097</v>
      </c>
      <c r="D1510" s="9">
        <v>7.0000000000000001E-3</v>
      </c>
      <c r="E1510" s="12">
        <f>단가대비표!O278</f>
        <v>0</v>
      </c>
      <c r="F1510" s="13">
        <f>TRUNC(E1510*D1510,1)</f>
        <v>0</v>
      </c>
      <c r="G1510" s="12">
        <f>단가대비표!P278</f>
        <v>125427</v>
      </c>
      <c r="H1510" s="13">
        <f>TRUNC(G1510*D1510,1)</f>
        <v>877.9</v>
      </c>
      <c r="I1510" s="12">
        <f>단가대비표!V278</f>
        <v>0</v>
      </c>
      <c r="J1510" s="13">
        <f>TRUNC(I1510*D1510,1)</f>
        <v>0</v>
      </c>
      <c r="K1510" s="12">
        <f t="shared" si="244"/>
        <v>125427</v>
      </c>
      <c r="L1510" s="13">
        <f t="shared" si="244"/>
        <v>877.9</v>
      </c>
      <c r="M1510" s="8" t="s">
        <v>52</v>
      </c>
      <c r="N1510" s="2" t="s">
        <v>1941</v>
      </c>
      <c r="O1510" s="2" t="s">
        <v>1101</v>
      </c>
      <c r="P1510" s="2" t="s">
        <v>63</v>
      </c>
      <c r="Q1510" s="2" t="s">
        <v>63</v>
      </c>
      <c r="R1510" s="2" t="s">
        <v>62</v>
      </c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  <c r="AQ1510" s="3"/>
      <c r="AR1510" s="3"/>
      <c r="AS1510" s="3"/>
      <c r="AT1510" s="3"/>
      <c r="AU1510" s="3"/>
      <c r="AV1510" s="2" t="s">
        <v>52</v>
      </c>
      <c r="AW1510" s="2" t="s">
        <v>3113</v>
      </c>
      <c r="AX1510" s="2" t="s">
        <v>52</v>
      </c>
      <c r="AY1510" s="2" t="s">
        <v>52</v>
      </c>
    </row>
    <row r="1511" spans="1:51" ht="30" customHeight="1">
      <c r="A1511" s="8" t="s">
        <v>995</v>
      </c>
      <c r="B1511" s="8" t="s">
        <v>52</v>
      </c>
      <c r="C1511" s="8" t="s">
        <v>52</v>
      </c>
      <c r="D1511" s="9"/>
      <c r="E1511" s="12"/>
      <c r="F1511" s="13">
        <f>TRUNC(SUMIF(N1508:N1510, N1507, F1508:F1510),0)</f>
        <v>0</v>
      </c>
      <c r="G1511" s="12"/>
      <c r="H1511" s="13">
        <f>TRUNC(SUMIF(N1508:N1510, N1507, H1508:H1510),0)</f>
        <v>4441</v>
      </c>
      <c r="I1511" s="12"/>
      <c r="J1511" s="13">
        <f>TRUNC(SUMIF(N1508:N1510, N1507, J1508:J1510),0)</f>
        <v>0</v>
      </c>
      <c r="K1511" s="12"/>
      <c r="L1511" s="13">
        <f>F1511+H1511+J1511</f>
        <v>4441</v>
      </c>
      <c r="M1511" s="8" t="s">
        <v>52</v>
      </c>
      <c r="N1511" s="2" t="s">
        <v>118</v>
      </c>
      <c r="O1511" s="2" t="s">
        <v>118</v>
      </c>
      <c r="P1511" s="2" t="s">
        <v>52</v>
      </c>
      <c r="Q1511" s="2" t="s">
        <v>52</v>
      </c>
      <c r="R1511" s="2" t="s">
        <v>52</v>
      </c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  <c r="AQ1511" s="3"/>
      <c r="AR1511" s="3"/>
      <c r="AS1511" s="3"/>
      <c r="AT1511" s="3"/>
      <c r="AU1511" s="3"/>
      <c r="AV1511" s="2" t="s">
        <v>52</v>
      </c>
      <c r="AW1511" s="2" t="s">
        <v>52</v>
      </c>
      <c r="AX1511" s="2" t="s">
        <v>52</v>
      </c>
      <c r="AY1511" s="2" t="s">
        <v>52</v>
      </c>
    </row>
    <row r="1512" spans="1:51" ht="30" customHeight="1">
      <c r="A1512" s="9"/>
      <c r="B1512" s="9"/>
      <c r="C1512" s="9"/>
      <c r="D1512" s="9"/>
      <c r="E1512" s="12"/>
      <c r="F1512" s="13"/>
      <c r="G1512" s="12"/>
      <c r="H1512" s="13"/>
      <c r="I1512" s="12"/>
      <c r="J1512" s="13"/>
      <c r="K1512" s="12"/>
      <c r="L1512" s="13"/>
      <c r="M1512" s="9"/>
    </row>
    <row r="1513" spans="1:51" ht="30" customHeight="1">
      <c r="A1513" s="32" t="s">
        <v>3114</v>
      </c>
      <c r="B1513" s="32"/>
      <c r="C1513" s="32"/>
      <c r="D1513" s="32"/>
      <c r="E1513" s="33"/>
      <c r="F1513" s="34"/>
      <c r="G1513" s="33"/>
      <c r="H1513" s="34"/>
      <c r="I1513" s="33"/>
      <c r="J1513" s="34"/>
      <c r="K1513" s="33"/>
      <c r="L1513" s="34"/>
      <c r="M1513" s="32"/>
      <c r="N1513" s="1" t="s">
        <v>2061</v>
      </c>
    </row>
    <row r="1514" spans="1:51" ht="30" customHeight="1">
      <c r="A1514" s="8" t="s">
        <v>2124</v>
      </c>
      <c r="B1514" s="8" t="s">
        <v>1096</v>
      </c>
      <c r="C1514" s="8" t="s">
        <v>1097</v>
      </c>
      <c r="D1514" s="9">
        <v>0.23499999999999999</v>
      </c>
      <c r="E1514" s="12">
        <f>단가대비표!O291</f>
        <v>0</v>
      </c>
      <c r="F1514" s="13">
        <f>TRUNC(E1514*D1514,1)</f>
        <v>0</v>
      </c>
      <c r="G1514" s="12">
        <f>단가대비표!P291</f>
        <v>187530</v>
      </c>
      <c r="H1514" s="13">
        <f>TRUNC(G1514*D1514,1)</f>
        <v>44069.5</v>
      </c>
      <c r="I1514" s="12">
        <f>단가대비표!V291</f>
        <v>0</v>
      </c>
      <c r="J1514" s="13">
        <f>TRUNC(I1514*D1514,1)</f>
        <v>0</v>
      </c>
      <c r="K1514" s="12">
        <f t="shared" ref="K1514:L1516" si="245">TRUNC(E1514+G1514+I1514,1)</f>
        <v>187530</v>
      </c>
      <c r="L1514" s="13">
        <f t="shared" si="245"/>
        <v>44069.5</v>
      </c>
      <c r="M1514" s="8" t="s">
        <v>52</v>
      </c>
      <c r="N1514" s="2" t="s">
        <v>2061</v>
      </c>
      <c r="O1514" s="2" t="s">
        <v>2125</v>
      </c>
      <c r="P1514" s="2" t="s">
        <v>63</v>
      </c>
      <c r="Q1514" s="2" t="s">
        <v>63</v>
      </c>
      <c r="R1514" s="2" t="s">
        <v>62</v>
      </c>
      <c r="S1514" s="3"/>
      <c r="T1514" s="3"/>
      <c r="U1514" s="3"/>
      <c r="V1514" s="3">
        <v>1</v>
      </c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  <c r="AT1514" s="3"/>
      <c r="AU1514" s="3"/>
      <c r="AV1514" s="2" t="s">
        <v>52</v>
      </c>
      <c r="AW1514" s="2" t="s">
        <v>3116</v>
      </c>
      <c r="AX1514" s="2" t="s">
        <v>52</v>
      </c>
      <c r="AY1514" s="2" t="s">
        <v>52</v>
      </c>
    </row>
    <row r="1515" spans="1:51" ht="30" customHeight="1">
      <c r="A1515" s="8" t="s">
        <v>1100</v>
      </c>
      <c r="B1515" s="8" t="s">
        <v>1096</v>
      </c>
      <c r="C1515" s="8" t="s">
        <v>1097</v>
      </c>
      <c r="D1515" s="9">
        <v>5.1999999999999998E-2</v>
      </c>
      <c r="E1515" s="12">
        <f>단가대비표!O278</f>
        <v>0</v>
      </c>
      <c r="F1515" s="13">
        <f>TRUNC(E1515*D1515,1)</f>
        <v>0</v>
      </c>
      <c r="G1515" s="12">
        <f>단가대비표!P278</f>
        <v>125427</v>
      </c>
      <c r="H1515" s="13">
        <f>TRUNC(G1515*D1515,1)</f>
        <v>6522.2</v>
      </c>
      <c r="I1515" s="12">
        <f>단가대비표!V278</f>
        <v>0</v>
      </c>
      <c r="J1515" s="13">
        <f>TRUNC(I1515*D1515,1)</f>
        <v>0</v>
      </c>
      <c r="K1515" s="12">
        <f t="shared" si="245"/>
        <v>125427</v>
      </c>
      <c r="L1515" s="13">
        <f t="shared" si="245"/>
        <v>6522.2</v>
      </c>
      <c r="M1515" s="8" t="s">
        <v>52</v>
      </c>
      <c r="N1515" s="2" t="s">
        <v>2061</v>
      </c>
      <c r="O1515" s="2" t="s">
        <v>1101</v>
      </c>
      <c r="P1515" s="2" t="s">
        <v>63</v>
      </c>
      <c r="Q1515" s="2" t="s">
        <v>63</v>
      </c>
      <c r="R1515" s="2" t="s">
        <v>62</v>
      </c>
      <c r="S1515" s="3"/>
      <c r="T1515" s="3"/>
      <c r="U1515" s="3"/>
      <c r="V1515" s="3">
        <v>1</v>
      </c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  <c r="AQ1515" s="3"/>
      <c r="AR1515" s="3"/>
      <c r="AS1515" s="3"/>
      <c r="AT1515" s="3"/>
      <c r="AU1515" s="3"/>
      <c r="AV1515" s="2" t="s">
        <v>52</v>
      </c>
      <c r="AW1515" s="2" t="s">
        <v>3117</v>
      </c>
      <c r="AX1515" s="2" t="s">
        <v>52</v>
      </c>
      <c r="AY1515" s="2" t="s">
        <v>52</v>
      </c>
    </row>
    <row r="1516" spans="1:51" ht="30" customHeight="1">
      <c r="A1516" s="8" t="s">
        <v>1272</v>
      </c>
      <c r="B1516" s="8" t="s">
        <v>1256</v>
      </c>
      <c r="C1516" s="8" t="s">
        <v>929</v>
      </c>
      <c r="D1516" s="9">
        <v>1</v>
      </c>
      <c r="E1516" s="12">
        <v>0</v>
      </c>
      <c r="F1516" s="13">
        <f>TRUNC(E1516*D1516,1)</f>
        <v>0</v>
      </c>
      <c r="G1516" s="12">
        <v>0</v>
      </c>
      <c r="H1516" s="13">
        <f>TRUNC(G1516*D1516,1)</f>
        <v>0</v>
      </c>
      <c r="I1516" s="12">
        <f>TRUNC(SUMIF(V1514:V1516, RIGHTB(O1516, 1), H1514:H1516)*U1516, 2)</f>
        <v>1011.83</v>
      </c>
      <c r="J1516" s="13">
        <f>TRUNC(I1516*D1516,1)</f>
        <v>1011.8</v>
      </c>
      <c r="K1516" s="12">
        <f t="shared" si="245"/>
        <v>1011.8</v>
      </c>
      <c r="L1516" s="13">
        <f t="shared" si="245"/>
        <v>1011.8</v>
      </c>
      <c r="M1516" s="8" t="s">
        <v>52</v>
      </c>
      <c r="N1516" s="2" t="s">
        <v>2061</v>
      </c>
      <c r="O1516" s="2" t="s">
        <v>930</v>
      </c>
      <c r="P1516" s="2" t="s">
        <v>63</v>
      </c>
      <c r="Q1516" s="2" t="s">
        <v>63</v>
      </c>
      <c r="R1516" s="2" t="s">
        <v>63</v>
      </c>
      <c r="S1516" s="3">
        <v>1</v>
      </c>
      <c r="T1516" s="3">
        <v>2</v>
      </c>
      <c r="U1516" s="3">
        <v>0.02</v>
      </c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3"/>
      <c r="AP1516" s="3"/>
      <c r="AQ1516" s="3"/>
      <c r="AR1516" s="3"/>
      <c r="AS1516" s="3"/>
      <c r="AT1516" s="3"/>
      <c r="AU1516" s="3"/>
      <c r="AV1516" s="2" t="s">
        <v>52</v>
      </c>
      <c r="AW1516" s="2" t="s">
        <v>3118</v>
      </c>
      <c r="AX1516" s="2" t="s">
        <v>52</v>
      </c>
      <c r="AY1516" s="2" t="s">
        <v>52</v>
      </c>
    </row>
    <row r="1517" spans="1:51" ht="30" customHeight="1">
      <c r="A1517" s="8" t="s">
        <v>995</v>
      </c>
      <c r="B1517" s="8" t="s">
        <v>52</v>
      </c>
      <c r="C1517" s="8" t="s">
        <v>52</v>
      </c>
      <c r="D1517" s="9"/>
      <c r="E1517" s="12"/>
      <c r="F1517" s="13">
        <f>TRUNC(SUMIF(N1514:N1516, N1513, F1514:F1516),0)</f>
        <v>0</v>
      </c>
      <c r="G1517" s="12"/>
      <c r="H1517" s="13">
        <f>TRUNC(SUMIF(N1514:N1516, N1513, H1514:H1516),0)</f>
        <v>50591</v>
      </c>
      <c r="I1517" s="12"/>
      <c r="J1517" s="13">
        <f>TRUNC(SUMIF(N1514:N1516, N1513, J1514:J1516),0)</f>
        <v>1011</v>
      </c>
      <c r="K1517" s="12"/>
      <c r="L1517" s="13">
        <f>F1517+H1517+J1517</f>
        <v>51602</v>
      </c>
      <c r="M1517" s="8" t="s">
        <v>52</v>
      </c>
      <c r="N1517" s="2" t="s">
        <v>118</v>
      </c>
      <c r="O1517" s="2" t="s">
        <v>118</v>
      </c>
      <c r="P1517" s="2" t="s">
        <v>52</v>
      </c>
      <c r="Q1517" s="2" t="s">
        <v>52</v>
      </c>
      <c r="R1517" s="2" t="s">
        <v>52</v>
      </c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  <c r="AQ1517" s="3"/>
      <c r="AR1517" s="3"/>
      <c r="AS1517" s="3"/>
      <c r="AT1517" s="3"/>
      <c r="AU1517" s="3"/>
      <c r="AV1517" s="2" t="s">
        <v>52</v>
      </c>
      <c r="AW1517" s="2" t="s">
        <v>52</v>
      </c>
      <c r="AX1517" s="2" t="s">
        <v>52</v>
      </c>
      <c r="AY1517" s="2" t="s">
        <v>52</v>
      </c>
    </row>
    <row r="1518" spans="1:51" ht="30" customHeight="1">
      <c r="A1518" s="9"/>
      <c r="B1518" s="9"/>
      <c r="C1518" s="9"/>
      <c r="D1518" s="9"/>
      <c r="E1518" s="12"/>
      <c r="F1518" s="13"/>
      <c r="G1518" s="12"/>
      <c r="H1518" s="13"/>
      <c r="I1518" s="12"/>
      <c r="J1518" s="13"/>
      <c r="K1518" s="12"/>
      <c r="L1518" s="13"/>
      <c r="M1518" s="9"/>
    </row>
    <row r="1519" spans="1:51" ht="30" customHeight="1">
      <c r="A1519" s="32" t="s">
        <v>3119</v>
      </c>
      <c r="B1519" s="32"/>
      <c r="C1519" s="32"/>
      <c r="D1519" s="32"/>
      <c r="E1519" s="33"/>
      <c r="F1519" s="34"/>
      <c r="G1519" s="33"/>
      <c r="H1519" s="34"/>
      <c r="I1519" s="33"/>
      <c r="J1519" s="34"/>
      <c r="K1519" s="33"/>
      <c r="L1519" s="34"/>
      <c r="M1519" s="32"/>
      <c r="N1519" s="1" t="s">
        <v>2169</v>
      </c>
    </row>
    <row r="1520" spans="1:51" ht="30" customHeight="1">
      <c r="A1520" s="8" t="s">
        <v>3121</v>
      </c>
      <c r="B1520" s="8" t="s">
        <v>1570</v>
      </c>
      <c r="C1520" s="8" t="s">
        <v>221</v>
      </c>
      <c r="D1520" s="9">
        <v>1</v>
      </c>
      <c r="E1520" s="12">
        <f>일위대가목록!E246</f>
        <v>208</v>
      </c>
      <c r="F1520" s="13">
        <f>TRUNC(E1520*D1520,1)</f>
        <v>208</v>
      </c>
      <c r="G1520" s="12">
        <f>일위대가목록!F246</f>
        <v>4490</v>
      </c>
      <c r="H1520" s="13">
        <f>TRUNC(G1520*D1520,1)</f>
        <v>4490</v>
      </c>
      <c r="I1520" s="12">
        <f>일위대가목록!G246</f>
        <v>3</v>
      </c>
      <c r="J1520" s="13">
        <f>TRUNC(I1520*D1520,1)</f>
        <v>3</v>
      </c>
      <c r="K1520" s="12">
        <f>TRUNC(E1520+G1520+I1520,1)</f>
        <v>4701</v>
      </c>
      <c r="L1520" s="13">
        <f>TRUNC(F1520+H1520+J1520,1)</f>
        <v>4701</v>
      </c>
      <c r="M1520" s="8" t="s">
        <v>52</v>
      </c>
      <c r="N1520" s="2" t="s">
        <v>2169</v>
      </c>
      <c r="O1520" s="2" t="s">
        <v>3122</v>
      </c>
      <c r="P1520" s="2" t="s">
        <v>62</v>
      </c>
      <c r="Q1520" s="2" t="s">
        <v>63</v>
      </c>
      <c r="R1520" s="2" t="s">
        <v>63</v>
      </c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  <c r="AT1520" s="3"/>
      <c r="AU1520" s="3"/>
      <c r="AV1520" s="2" t="s">
        <v>52</v>
      </c>
      <c r="AW1520" s="2" t="s">
        <v>3123</v>
      </c>
      <c r="AX1520" s="2" t="s">
        <v>52</v>
      </c>
      <c r="AY1520" s="2" t="s">
        <v>52</v>
      </c>
    </row>
    <row r="1521" spans="1:51" ht="30" customHeight="1">
      <c r="A1521" s="8" t="s">
        <v>3124</v>
      </c>
      <c r="B1521" s="8" t="s">
        <v>1570</v>
      </c>
      <c r="C1521" s="8" t="s">
        <v>221</v>
      </c>
      <c r="D1521" s="9">
        <v>1</v>
      </c>
      <c r="E1521" s="12">
        <f>일위대가목록!E247</f>
        <v>46</v>
      </c>
      <c r="F1521" s="13">
        <f>TRUNC(E1521*D1521,1)</f>
        <v>46</v>
      </c>
      <c r="G1521" s="12">
        <f>일위대가목록!F247</f>
        <v>1149</v>
      </c>
      <c r="H1521" s="13">
        <f>TRUNC(G1521*D1521,1)</f>
        <v>1149</v>
      </c>
      <c r="I1521" s="12">
        <f>일위대가목록!G247</f>
        <v>2</v>
      </c>
      <c r="J1521" s="13">
        <f>TRUNC(I1521*D1521,1)</f>
        <v>2</v>
      </c>
      <c r="K1521" s="12">
        <f>TRUNC(E1521+G1521+I1521,1)</f>
        <v>1197</v>
      </c>
      <c r="L1521" s="13">
        <f>TRUNC(F1521+H1521+J1521,1)</f>
        <v>1197</v>
      </c>
      <c r="M1521" s="8" t="s">
        <v>52</v>
      </c>
      <c r="N1521" s="2" t="s">
        <v>2169</v>
      </c>
      <c r="O1521" s="2" t="s">
        <v>3125</v>
      </c>
      <c r="P1521" s="2" t="s">
        <v>62</v>
      </c>
      <c r="Q1521" s="2" t="s">
        <v>63</v>
      </c>
      <c r="R1521" s="2" t="s">
        <v>63</v>
      </c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  <c r="AT1521" s="3"/>
      <c r="AU1521" s="3"/>
      <c r="AV1521" s="2" t="s">
        <v>52</v>
      </c>
      <c r="AW1521" s="2" t="s">
        <v>3126</v>
      </c>
      <c r="AX1521" s="2" t="s">
        <v>52</v>
      </c>
      <c r="AY1521" s="2" t="s">
        <v>52</v>
      </c>
    </row>
    <row r="1522" spans="1:51" ht="30" customHeight="1">
      <c r="A1522" s="8" t="s">
        <v>995</v>
      </c>
      <c r="B1522" s="8" t="s">
        <v>52</v>
      </c>
      <c r="C1522" s="8" t="s">
        <v>52</v>
      </c>
      <c r="D1522" s="9"/>
      <c r="E1522" s="12"/>
      <c r="F1522" s="13">
        <f>TRUNC(SUMIF(N1520:N1521, N1519, F1520:F1521),0)</f>
        <v>254</v>
      </c>
      <c r="G1522" s="12"/>
      <c r="H1522" s="13">
        <f>TRUNC(SUMIF(N1520:N1521, N1519, H1520:H1521),0)</f>
        <v>5639</v>
      </c>
      <c r="I1522" s="12"/>
      <c r="J1522" s="13">
        <f>TRUNC(SUMIF(N1520:N1521, N1519, J1520:J1521),0)</f>
        <v>5</v>
      </c>
      <c r="K1522" s="12"/>
      <c r="L1522" s="13">
        <f>F1522+H1522+J1522</f>
        <v>5898</v>
      </c>
      <c r="M1522" s="8" t="s">
        <v>52</v>
      </c>
      <c r="N1522" s="2" t="s">
        <v>118</v>
      </c>
      <c r="O1522" s="2" t="s">
        <v>118</v>
      </c>
      <c r="P1522" s="2" t="s">
        <v>52</v>
      </c>
      <c r="Q1522" s="2" t="s">
        <v>52</v>
      </c>
      <c r="R1522" s="2" t="s">
        <v>52</v>
      </c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  <c r="AQ1522" s="3"/>
      <c r="AR1522" s="3"/>
      <c r="AS1522" s="3"/>
      <c r="AT1522" s="3"/>
      <c r="AU1522" s="3"/>
      <c r="AV1522" s="2" t="s">
        <v>52</v>
      </c>
      <c r="AW1522" s="2" t="s">
        <v>52</v>
      </c>
      <c r="AX1522" s="2" t="s">
        <v>52</v>
      </c>
      <c r="AY1522" s="2" t="s">
        <v>52</v>
      </c>
    </row>
    <row r="1523" spans="1:51" ht="30" customHeight="1">
      <c r="A1523" s="9"/>
      <c r="B1523" s="9"/>
      <c r="C1523" s="9"/>
      <c r="D1523" s="9"/>
      <c r="E1523" s="12"/>
      <c r="F1523" s="13"/>
      <c r="G1523" s="12"/>
      <c r="H1523" s="13"/>
      <c r="I1523" s="12"/>
      <c r="J1523" s="13"/>
      <c r="K1523" s="12"/>
      <c r="L1523" s="13"/>
      <c r="M1523" s="9"/>
    </row>
    <row r="1524" spans="1:51" ht="30" customHeight="1">
      <c r="A1524" s="32" t="s">
        <v>3127</v>
      </c>
      <c r="B1524" s="32"/>
      <c r="C1524" s="32"/>
      <c r="D1524" s="32"/>
      <c r="E1524" s="33"/>
      <c r="F1524" s="34"/>
      <c r="G1524" s="33"/>
      <c r="H1524" s="34"/>
      <c r="I1524" s="33"/>
      <c r="J1524" s="34"/>
      <c r="K1524" s="33"/>
      <c r="L1524" s="34"/>
      <c r="M1524" s="32"/>
      <c r="N1524" s="1" t="s">
        <v>2173</v>
      </c>
    </row>
    <row r="1525" spans="1:51" ht="30" customHeight="1">
      <c r="A1525" s="8" t="s">
        <v>3129</v>
      </c>
      <c r="B1525" s="8" t="s">
        <v>2172</v>
      </c>
      <c r="C1525" s="8" t="s">
        <v>70</v>
      </c>
      <c r="D1525" s="9">
        <v>1</v>
      </c>
      <c r="E1525" s="12">
        <f>일위대가목록!E248</f>
        <v>1596</v>
      </c>
      <c r="F1525" s="13">
        <f>TRUNC(E1525*D1525,1)</f>
        <v>1596</v>
      </c>
      <c r="G1525" s="12">
        <f>일위대가목록!F248</f>
        <v>0</v>
      </c>
      <c r="H1525" s="13">
        <f>TRUNC(G1525*D1525,1)</f>
        <v>0</v>
      </c>
      <c r="I1525" s="12">
        <f>일위대가목록!G248</f>
        <v>0</v>
      </c>
      <c r="J1525" s="13">
        <f>TRUNC(I1525*D1525,1)</f>
        <v>0</v>
      </c>
      <c r="K1525" s="12">
        <f>TRUNC(E1525+G1525+I1525,1)</f>
        <v>1596</v>
      </c>
      <c r="L1525" s="13">
        <f>TRUNC(F1525+H1525+J1525,1)</f>
        <v>1596</v>
      </c>
      <c r="M1525" s="8" t="s">
        <v>52</v>
      </c>
      <c r="N1525" s="2" t="s">
        <v>2173</v>
      </c>
      <c r="O1525" s="2" t="s">
        <v>3130</v>
      </c>
      <c r="P1525" s="2" t="s">
        <v>62</v>
      </c>
      <c r="Q1525" s="2" t="s">
        <v>63</v>
      </c>
      <c r="R1525" s="2" t="s">
        <v>63</v>
      </c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  <c r="AQ1525" s="3"/>
      <c r="AR1525" s="3"/>
      <c r="AS1525" s="3"/>
      <c r="AT1525" s="3"/>
      <c r="AU1525" s="3"/>
      <c r="AV1525" s="2" t="s">
        <v>52</v>
      </c>
      <c r="AW1525" s="2" t="s">
        <v>3131</v>
      </c>
      <c r="AX1525" s="2" t="s">
        <v>52</v>
      </c>
      <c r="AY1525" s="2" t="s">
        <v>52</v>
      </c>
    </row>
    <row r="1526" spans="1:51" ht="30" customHeight="1">
      <c r="A1526" s="8" t="s">
        <v>3132</v>
      </c>
      <c r="B1526" s="8" t="s">
        <v>3133</v>
      </c>
      <c r="C1526" s="8" t="s">
        <v>70</v>
      </c>
      <c r="D1526" s="9">
        <v>1</v>
      </c>
      <c r="E1526" s="12">
        <f>일위대가목록!E249</f>
        <v>0</v>
      </c>
      <c r="F1526" s="13">
        <f>TRUNC(E1526*D1526,1)</f>
        <v>0</v>
      </c>
      <c r="G1526" s="12">
        <f>일위대가목록!F249</f>
        <v>6287</v>
      </c>
      <c r="H1526" s="13">
        <f>TRUNC(G1526*D1526,1)</f>
        <v>6287</v>
      </c>
      <c r="I1526" s="12">
        <f>일위대가목록!G249</f>
        <v>0</v>
      </c>
      <c r="J1526" s="13">
        <f>TRUNC(I1526*D1526,1)</f>
        <v>0</v>
      </c>
      <c r="K1526" s="12">
        <f>TRUNC(E1526+G1526+I1526,1)</f>
        <v>6287</v>
      </c>
      <c r="L1526" s="13">
        <f>TRUNC(F1526+H1526+J1526,1)</f>
        <v>6287</v>
      </c>
      <c r="M1526" s="8" t="s">
        <v>52</v>
      </c>
      <c r="N1526" s="2" t="s">
        <v>2173</v>
      </c>
      <c r="O1526" s="2" t="s">
        <v>3134</v>
      </c>
      <c r="P1526" s="2" t="s">
        <v>62</v>
      </c>
      <c r="Q1526" s="2" t="s">
        <v>63</v>
      </c>
      <c r="R1526" s="2" t="s">
        <v>63</v>
      </c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  <c r="AQ1526" s="3"/>
      <c r="AR1526" s="3"/>
      <c r="AS1526" s="3"/>
      <c r="AT1526" s="3"/>
      <c r="AU1526" s="3"/>
      <c r="AV1526" s="2" t="s">
        <v>52</v>
      </c>
      <c r="AW1526" s="2" t="s">
        <v>3135</v>
      </c>
      <c r="AX1526" s="2" t="s">
        <v>52</v>
      </c>
      <c r="AY1526" s="2" t="s">
        <v>52</v>
      </c>
    </row>
    <row r="1527" spans="1:51" ht="30" customHeight="1">
      <c r="A1527" s="8" t="s">
        <v>995</v>
      </c>
      <c r="B1527" s="8" t="s">
        <v>52</v>
      </c>
      <c r="C1527" s="8" t="s">
        <v>52</v>
      </c>
      <c r="D1527" s="9"/>
      <c r="E1527" s="12"/>
      <c r="F1527" s="13">
        <f>TRUNC(SUMIF(N1525:N1526, N1524, F1525:F1526),0)</f>
        <v>1596</v>
      </c>
      <c r="G1527" s="12"/>
      <c r="H1527" s="13">
        <f>TRUNC(SUMIF(N1525:N1526, N1524, H1525:H1526),0)</f>
        <v>6287</v>
      </c>
      <c r="I1527" s="12"/>
      <c r="J1527" s="13">
        <f>TRUNC(SUMIF(N1525:N1526, N1524, J1525:J1526),0)</f>
        <v>0</v>
      </c>
      <c r="K1527" s="12"/>
      <c r="L1527" s="13">
        <f>F1527+H1527+J1527</f>
        <v>7883</v>
      </c>
      <c r="M1527" s="8" t="s">
        <v>52</v>
      </c>
      <c r="N1527" s="2" t="s">
        <v>118</v>
      </c>
      <c r="O1527" s="2" t="s">
        <v>118</v>
      </c>
      <c r="P1527" s="2" t="s">
        <v>52</v>
      </c>
      <c r="Q1527" s="2" t="s">
        <v>52</v>
      </c>
      <c r="R1527" s="2" t="s">
        <v>52</v>
      </c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  <c r="AT1527" s="3"/>
      <c r="AU1527" s="3"/>
      <c r="AV1527" s="2" t="s">
        <v>52</v>
      </c>
      <c r="AW1527" s="2" t="s">
        <v>52</v>
      </c>
      <c r="AX1527" s="2" t="s">
        <v>52</v>
      </c>
      <c r="AY1527" s="2" t="s">
        <v>52</v>
      </c>
    </row>
    <row r="1528" spans="1:51" ht="30" customHeight="1">
      <c r="A1528" s="9"/>
      <c r="B1528" s="9"/>
      <c r="C1528" s="9"/>
      <c r="D1528" s="9"/>
      <c r="E1528" s="12"/>
      <c r="F1528" s="13"/>
      <c r="G1528" s="12"/>
      <c r="H1528" s="13"/>
      <c r="I1528" s="12"/>
      <c r="J1528" s="13"/>
      <c r="K1528" s="12"/>
      <c r="L1528" s="13"/>
      <c r="M1528" s="9"/>
    </row>
    <row r="1529" spans="1:51" ht="30" customHeight="1">
      <c r="A1529" s="32" t="s">
        <v>3136</v>
      </c>
      <c r="B1529" s="32"/>
      <c r="C1529" s="32"/>
      <c r="D1529" s="32"/>
      <c r="E1529" s="33"/>
      <c r="F1529" s="34"/>
      <c r="G1529" s="33"/>
      <c r="H1529" s="34"/>
      <c r="I1529" s="33"/>
      <c r="J1529" s="34"/>
      <c r="K1529" s="33"/>
      <c r="L1529" s="34"/>
      <c r="M1529" s="32"/>
      <c r="N1529" s="1" t="s">
        <v>3122</v>
      </c>
    </row>
    <row r="1530" spans="1:51" ht="30" customHeight="1">
      <c r="A1530" s="8" t="s">
        <v>3056</v>
      </c>
      <c r="B1530" s="8" t="s">
        <v>3057</v>
      </c>
      <c r="C1530" s="8" t="s">
        <v>221</v>
      </c>
      <c r="D1530" s="9">
        <v>1.5709999999999998E-2</v>
      </c>
      <c r="E1530" s="12">
        <f>단가대비표!O46</f>
        <v>2380</v>
      </c>
      <c r="F1530" s="13">
        <f t="shared" ref="F1530:F1539" si="246">TRUNC(E1530*D1530,1)</f>
        <v>37.299999999999997</v>
      </c>
      <c r="G1530" s="12">
        <f>단가대비표!P46</f>
        <v>0</v>
      </c>
      <c r="H1530" s="13">
        <f t="shared" ref="H1530:H1539" si="247">TRUNC(G1530*D1530,1)</f>
        <v>0</v>
      </c>
      <c r="I1530" s="12">
        <f>단가대비표!V46</f>
        <v>0</v>
      </c>
      <c r="J1530" s="13">
        <f t="shared" ref="J1530:J1539" si="248">TRUNC(I1530*D1530,1)</f>
        <v>0</v>
      </c>
      <c r="K1530" s="12">
        <f t="shared" ref="K1530:K1539" si="249">TRUNC(E1530+G1530+I1530,1)</f>
        <v>2380</v>
      </c>
      <c r="L1530" s="13">
        <f t="shared" ref="L1530:L1539" si="250">TRUNC(F1530+H1530+J1530,1)</f>
        <v>37.299999999999997</v>
      </c>
      <c r="M1530" s="8" t="s">
        <v>52</v>
      </c>
      <c r="N1530" s="2" t="s">
        <v>3122</v>
      </c>
      <c r="O1530" s="2" t="s">
        <v>3058</v>
      </c>
      <c r="P1530" s="2" t="s">
        <v>63</v>
      </c>
      <c r="Q1530" s="2" t="s">
        <v>63</v>
      </c>
      <c r="R1530" s="2" t="s">
        <v>62</v>
      </c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  <c r="AU1530" s="3"/>
      <c r="AV1530" s="2" t="s">
        <v>52</v>
      </c>
      <c r="AW1530" s="2" t="s">
        <v>3138</v>
      </c>
      <c r="AX1530" s="2" t="s">
        <v>52</v>
      </c>
      <c r="AY1530" s="2" t="s">
        <v>52</v>
      </c>
    </row>
    <row r="1531" spans="1:51" ht="30" customHeight="1">
      <c r="A1531" s="8" t="s">
        <v>2943</v>
      </c>
      <c r="B1531" s="8" t="s">
        <v>2944</v>
      </c>
      <c r="C1531" s="8" t="s">
        <v>1156</v>
      </c>
      <c r="D1531" s="9">
        <v>5.3550000000000004</v>
      </c>
      <c r="E1531" s="12">
        <f>단가대비표!O34</f>
        <v>2</v>
      </c>
      <c r="F1531" s="13">
        <f t="shared" si="246"/>
        <v>10.7</v>
      </c>
      <c r="G1531" s="12">
        <f>단가대비표!P34</f>
        <v>0</v>
      </c>
      <c r="H1531" s="13">
        <f t="shared" si="247"/>
        <v>0</v>
      </c>
      <c r="I1531" s="12">
        <f>단가대비표!V34</f>
        <v>0</v>
      </c>
      <c r="J1531" s="13">
        <f t="shared" si="248"/>
        <v>0</v>
      </c>
      <c r="K1531" s="12">
        <f t="shared" si="249"/>
        <v>2</v>
      </c>
      <c r="L1531" s="13">
        <f t="shared" si="250"/>
        <v>10.7</v>
      </c>
      <c r="M1531" s="8" t="s">
        <v>2945</v>
      </c>
      <c r="N1531" s="2" t="s">
        <v>3122</v>
      </c>
      <c r="O1531" s="2" t="s">
        <v>2946</v>
      </c>
      <c r="P1531" s="2" t="s">
        <v>63</v>
      </c>
      <c r="Q1531" s="2" t="s">
        <v>63</v>
      </c>
      <c r="R1531" s="2" t="s">
        <v>62</v>
      </c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  <c r="AT1531" s="3"/>
      <c r="AU1531" s="3"/>
      <c r="AV1531" s="2" t="s">
        <v>52</v>
      </c>
      <c r="AW1531" s="2" t="s">
        <v>3139</v>
      </c>
      <c r="AX1531" s="2" t="s">
        <v>52</v>
      </c>
      <c r="AY1531" s="2" t="s">
        <v>52</v>
      </c>
    </row>
    <row r="1532" spans="1:51" ht="30" customHeight="1">
      <c r="A1532" s="8" t="s">
        <v>2948</v>
      </c>
      <c r="B1532" s="8" t="s">
        <v>2949</v>
      </c>
      <c r="C1532" s="8" t="s">
        <v>221</v>
      </c>
      <c r="D1532" s="9">
        <v>2.3999999999999998E-3</v>
      </c>
      <c r="E1532" s="12">
        <f>단가대비표!O45</f>
        <v>10652</v>
      </c>
      <c r="F1532" s="13">
        <f t="shared" si="246"/>
        <v>25.5</v>
      </c>
      <c r="G1532" s="12">
        <f>단가대비표!P45</f>
        <v>0</v>
      </c>
      <c r="H1532" s="13">
        <f t="shared" si="247"/>
        <v>0</v>
      </c>
      <c r="I1532" s="12">
        <f>단가대비표!V45</f>
        <v>0</v>
      </c>
      <c r="J1532" s="13">
        <f t="shared" si="248"/>
        <v>0</v>
      </c>
      <c r="K1532" s="12">
        <f t="shared" si="249"/>
        <v>10652</v>
      </c>
      <c r="L1532" s="13">
        <f t="shared" si="250"/>
        <v>25.5</v>
      </c>
      <c r="M1532" s="8" t="s">
        <v>52</v>
      </c>
      <c r="N1532" s="2" t="s">
        <v>3122</v>
      </c>
      <c r="O1532" s="2" t="s">
        <v>2950</v>
      </c>
      <c r="P1532" s="2" t="s">
        <v>63</v>
      </c>
      <c r="Q1532" s="2" t="s">
        <v>63</v>
      </c>
      <c r="R1532" s="2" t="s">
        <v>62</v>
      </c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  <c r="AQ1532" s="3"/>
      <c r="AR1532" s="3"/>
      <c r="AS1532" s="3"/>
      <c r="AT1532" s="3"/>
      <c r="AU1532" s="3"/>
      <c r="AV1532" s="2" t="s">
        <v>52</v>
      </c>
      <c r="AW1532" s="2" t="s">
        <v>3140</v>
      </c>
      <c r="AX1532" s="2" t="s">
        <v>52</v>
      </c>
      <c r="AY1532" s="2" t="s">
        <v>52</v>
      </c>
    </row>
    <row r="1533" spans="1:51" ht="30" customHeight="1">
      <c r="A1533" s="8" t="s">
        <v>2952</v>
      </c>
      <c r="B1533" s="8" t="s">
        <v>2953</v>
      </c>
      <c r="C1533" s="8" t="s">
        <v>1164</v>
      </c>
      <c r="D1533" s="9">
        <v>1.771E-2</v>
      </c>
      <c r="E1533" s="12">
        <f>일위대가목록!E223</f>
        <v>0</v>
      </c>
      <c r="F1533" s="13">
        <f t="shared" si="246"/>
        <v>0</v>
      </c>
      <c r="G1533" s="12">
        <f>일위대가목록!F223</f>
        <v>0</v>
      </c>
      <c r="H1533" s="13">
        <f t="shared" si="247"/>
        <v>0</v>
      </c>
      <c r="I1533" s="12">
        <f>일위대가목록!G223</f>
        <v>137</v>
      </c>
      <c r="J1533" s="13">
        <f t="shared" si="248"/>
        <v>2.4</v>
      </c>
      <c r="K1533" s="12">
        <f t="shared" si="249"/>
        <v>137</v>
      </c>
      <c r="L1533" s="13">
        <f t="shared" si="250"/>
        <v>2.4</v>
      </c>
      <c r="M1533" s="8" t="s">
        <v>52</v>
      </c>
      <c r="N1533" s="2" t="s">
        <v>3122</v>
      </c>
      <c r="O1533" s="2" t="s">
        <v>2954</v>
      </c>
      <c r="P1533" s="2" t="s">
        <v>62</v>
      </c>
      <c r="Q1533" s="2" t="s">
        <v>63</v>
      </c>
      <c r="R1533" s="2" t="s">
        <v>63</v>
      </c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3"/>
      <c r="AP1533" s="3"/>
      <c r="AQ1533" s="3"/>
      <c r="AR1533" s="3"/>
      <c r="AS1533" s="3"/>
      <c r="AT1533" s="3"/>
      <c r="AU1533" s="3"/>
      <c r="AV1533" s="2" t="s">
        <v>52</v>
      </c>
      <c r="AW1533" s="2" t="s">
        <v>3141</v>
      </c>
      <c r="AX1533" s="2" t="s">
        <v>52</v>
      </c>
      <c r="AY1533" s="2" t="s">
        <v>52</v>
      </c>
    </row>
    <row r="1534" spans="1:51" ht="30" customHeight="1">
      <c r="A1534" s="8" t="s">
        <v>1209</v>
      </c>
      <c r="B1534" s="8" t="s">
        <v>1210</v>
      </c>
      <c r="C1534" s="8" t="s">
        <v>1211</v>
      </c>
      <c r="D1534" s="9">
        <v>1.0710000000000001E-2</v>
      </c>
      <c r="E1534" s="12">
        <f>단가대비표!O277</f>
        <v>0</v>
      </c>
      <c r="F1534" s="13">
        <f t="shared" si="246"/>
        <v>0</v>
      </c>
      <c r="G1534" s="12">
        <f>단가대비표!P277</f>
        <v>0</v>
      </c>
      <c r="H1534" s="13">
        <f t="shared" si="247"/>
        <v>0</v>
      </c>
      <c r="I1534" s="12">
        <f>단가대비표!V277</f>
        <v>87</v>
      </c>
      <c r="J1534" s="13">
        <f t="shared" si="248"/>
        <v>0.9</v>
      </c>
      <c r="K1534" s="12">
        <f t="shared" si="249"/>
        <v>87</v>
      </c>
      <c r="L1534" s="13">
        <f t="shared" si="250"/>
        <v>0.9</v>
      </c>
      <c r="M1534" s="8" t="s">
        <v>52</v>
      </c>
      <c r="N1534" s="2" t="s">
        <v>3122</v>
      </c>
      <c r="O1534" s="2" t="s">
        <v>1212</v>
      </c>
      <c r="P1534" s="2" t="s">
        <v>63</v>
      </c>
      <c r="Q1534" s="2" t="s">
        <v>63</v>
      </c>
      <c r="R1534" s="2" t="s">
        <v>62</v>
      </c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  <c r="AP1534" s="3"/>
      <c r="AQ1534" s="3"/>
      <c r="AR1534" s="3"/>
      <c r="AS1534" s="3"/>
      <c r="AT1534" s="3"/>
      <c r="AU1534" s="3"/>
      <c r="AV1534" s="2" t="s">
        <v>52</v>
      </c>
      <c r="AW1534" s="2" t="s">
        <v>3142</v>
      </c>
      <c r="AX1534" s="2" t="s">
        <v>52</v>
      </c>
      <c r="AY1534" s="2" t="s">
        <v>52</v>
      </c>
    </row>
    <row r="1535" spans="1:51" ht="30" customHeight="1">
      <c r="A1535" s="8" t="s">
        <v>2404</v>
      </c>
      <c r="B1535" s="8" t="s">
        <v>1096</v>
      </c>
      <c r="C1535" s="8" t="s">
        <v>1097</v>
      </c>
      <c r="D1535" s="9">
        <v>2.18E-2</v>
      </c>
      <c r="E1535" s="12">
        <f>단가대비표!O283</f>
        <v>0</v>
      </c>
      <c r="F1535" s="13">
        <f t="shared" si="246"/>
        <v>0</v>
      </c>
      <c r="G1535" s="12">
        <f>단가대비표!P283</f>
        <v>178249</v>
      </c>
      <c r="H1535" s="13">
        <f t="shared" si="247"/>
        <v>3885.8</v>
      </c>
      <c r="I1535" s="12">
        <f>단가대비표!V283</f>
        <v>0</v>
      </c>
      <c r="J1535" s="13">
        <f t="shared" si="248"/>
        <v>0</v>
      </c>
      <c r="K1535" s="12">
        <f t="shared" si="249"/>
        <v>178249</v>
      </c>
      <c r="L1535" s="13">
        <f t="shared" si="250"/>
        <v>3885.8</v>
      </c>
      <c r="M1535" s="8" t="s">
        <v>52</v>
      </c>
      <c r="N1535" s="2" t="s">
        <v>3122</v>
      </c>
      <c r="O1535" s="2" t="s">
        <v>2405</v>
      </c>
      <c r="P1535" s="2" t="s">
        <v>63</v>
      </c>
      <c r="Q1535" s="2" t="s">
        <v>63</v>
      </c>
      <c r="R1535" s="2" t="s">
        <v>62</v>
      </c>
      <c r="S1535" s="3"/>
      <c r="T1535" s="3"/>
      <c r="U1535" s="3"/>
      <c r="V1535" s="3">
        <v>1</v>
      </c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  <c r="AQ1535" s="3"/>
      <c r="AR1535" s="3"/>
      <c r="AS1535" s="3"/>
      <c r="AT1535" s="3"/>
      <c r="AU1535" s="3"/>
      <c r="AV1535" s="2" t="s">
        <v>52</v>
      </c>
      <c r="AW1535" s="2" t="s">
        <v>3143</v>
      </c>
      <c r="AX1535" s="2" t="s">
        <v>52</v>
      </c>
      <c r="AY1535" s="2" t="s">
        <v>52</v>
      </c>
    </row>
    <row r="1536" spans="1:51" ht="30" customHeight="1">
      <c r="A1536" s="8" t="s">
        <v>1100</v>
      </c>
      <c r="B1536" s="8" t="s">
        <v>1096</v>
      </c>
      <c r="C1536" s="8" t="s">
        <v>1097</v>
      </c>
      <c r="D1536" s="9">
        <v>5.5999999999999995E-4</v>
      </c>
      <c r="E1536" s="12">
        <f>단가대비표!O278</f>
        <v>0</v>
      </c>
      <c r="F1536" s="13">
        <f t="shared" si="246"/>
        <v>0</v>
      </c>
      <c r="G1536" s="12">
        <f>단가대비표!P278</f>
        <v>125427</v>
      </c>
      <c r="H1536" s="13">
        <f t="shared" si="247"/>
        <v>70.2</v>
      </c>
      <c r="I1536" s="12">
        <f>단가대비표!V278</f>
        <v>0</v>
      </c>
      <c r="J1536" s="13">
        <f t="shared" si="248"/>
        <v>0</v>
      </c>
      <c r="K1536" s="12">
        <f t="shared" si="249"/>
        <v>125427</v>
      </c>
      <c r="L1536" s="13">
        <f t="shared" si="250"/>
        <v>70.2</v>
      </c>
      <c r="M1536" s="8" t="s">
        <v>52</v>
      </c>
      <c r="N1536" s="2" t="s">
        <v>3122</v>
      </c>
      <c r="O1536" s="2" t="s">
        <v>1101</v>
      </c>
      <c r="P1536" s="2" t="s">
        <v>63</v>
      </c>
      <c r="Q1536" s="2" t="s">
        <v>63</v>
      </c>
      <c r="R1536" s="2" t="s">
        <v>62</v>
      </c>
      <c r="S1536" s="3"/>
      <c r="T1536" s="3"/>
      <c r="U1536" s="3"/>
      <c r="V1536" s="3">
        <v>1</v>
      </c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  <c r="AP1536" s="3"/>
      <c r="AQ1536" s="3"/>
      <c r="AR1536" s="3"/>
      <c r="AS1536" s="3"/>
      <c r="AT1536" s="3"/>
      <c r="AU1536" s="3"/>
      <c r="AV1536" s="2" t="s">
        <v>52</v>
      </c>
      <c r="AW1536" s="2" t="s">
        <v>3144</v>
      </c>
      <c r="AX1536" s="2" t="s">
        <v>52</v>
      </c>
      <c r="AY1536" s="2" t="s">
        <v>52</v>
      </c>
    </row>
    <row r="1537" spans="1:51" ht="30" customHeight="1">
      <c r="A1537" s="8" t="s">
        <v>2959</v>
      </c>
      <c r="B1537" s="8" t="s">
        <v>1096</v>
      </c>
      <c r="C1537" s="8" t="s">
        <v>1097</v>
      </c>
      <c r="D1537" s="9">
        <v>2.2100000000000002E-3</v>
      </c>
      <c r="E1537" s="12">
        <f>단가대비표!O286</f>
        <v>0</v>
      </c>
      <c r="F1537" s="13">
        <f t="shared" si="246"/>
        <v>0</v>
      </c>
      <c r="G1537" s="12">
        <f>단가대비표!P286</f>
        <v>198711</v>
      </c>
      <c r="H1537" s="13">
        <f t="shared" si="247"/>
        <v>439.1</v>
      </c>
      <c r="I1537" s="12">
        <f>단가대비표!V286</f>
        <v>0</v>
      </c>
      <c r="J1537" s="13">
        <f t="shared" si="248"/>
        <v>0</v>
      </c>
      <c r="K1537" s="12">
        <f t="shared" si="249"/>
        <v>198711</v>
      </c>
      <c r="L1537" s="13">
        <f t="shared" si="250"/>
        <v>439.1</v>
      </c>
      <c r="M1537" s="8" t="s">
        <v>52</v>
      </c>
      <c r="N1537" s="2" t="s">
        <v>3122</v>
      </c>
      <c r="O1537" s="2" t="s">
        <v>2960</v>
      </c>
      <c r="P1537" s="2" t="s">
        <v>63</v>
      </c>
      <c r="Q1537" s="2" t="s">
        <v>63</v>
      </c>
      <c r="R1537" s="2" t="s">
        <v>62</v>
      </c>
      <c r="S1537" s="3"/>
      <c r="T1537" s="3"/>
      <c r="U1537" s="3"/>
      <c r="V1537" s="3">
        <v>1</v>
      </c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  <c r="AQ1537" s="3"/>
      <c r="AR1537" s="3"/>
      <c r="AS1537" s="3"/>
      <c r="AT1537" s="3"/>
      <c r="AU1537" s="3"/>
      <c r="AV1537" s="2" t="s">
        <v>52</v>
      </c>
      <c r="AW1537" s="2" t="s">
        <v>3145</v>
      </c>
      <c r="AX1537" s="2" t="s">
        <v>52</v>
      </c>
      <c r="AY1537" s="2" t="s">
        <v>52</v>
      </c>
    </row>
    <row r="1538" spans="1:51" ht="30" customHeight="1">
      <c r="A1538" s="8" t="s">
        <v>2420</v>
      </c>
      <c r="B1538" s="8" t="s">
        <v>1096</v>
      </c>
      <c r="C1538" s="8" t="s">
        <v>1097</v>
      </c>
      <c r="D1538" s="9">
        <v>6.3000000000000003E-4</v>
      </c>
      <c r="E1538" s="12">
        <f>단가대비표!O279</f>
        <v>0</v>
      </c>
      <c r="F1538" s="13">
        <f t="shared" si="246"/>
        <v>0</v>
      </c>
      <c r="G1538" s="12">
        <f>단가대비표!P279</f>
        <v>152019</v>
      </c>
      <c r="H1538" s="13">
        <f t="shared" si="247"/>
        <v>95.7</v>
      </c>
      <c r="I1538" s="12">
        <f>단가대비표!V279</f>
        <v>0</v>
      </c>
      <c r="J1538" s="13">
        <f t="shared" si="248"/>
        <v>0</v>
      </c>
      <c r="K1538" s="12">
        <f t="shared" si="249"/>
        <v>152019</v>
      </c>
      <c r="L1538" s="13">
        <f t="shared" si="250"/>
        <v>95.7</v>
      </c>
      <c r="M1538" s="8" t="s">
        <v>52</v>
      </c>
      <c r="N1538" s="2" t="s">
        <v>3122</v>
      </c>
      <c r="O1538" s="2" t="s">
        <v>2421</v>
      </c>
      <c r="P1538" s="2" t="s">
        <v>63</v>
      </c>
      <c r="Q1538" s="2" t="s">
        <v>63</v>
      </c>
      <c r="R1538" s="2" t="s">
        <v>62</v>
      </c>
      <c r="S1538" s="3"/>
      <c r="T1538" s="3"/>
      <c r="U1538" s="3"/>
      <c r="V1538" s="3">
        <v>1</v>
      </c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  <c r="AQ1538" s="3"/>
      <c r="AR1538" s="3"/>
      <c r="AS1538" s="3"/>
      <c r="AT1538" s="3"/>
      <c r="AU1538" s="3"/>
      <c r="AV1538" s="2" t="s">
        <v>52</v>
      </c>
      <c r="AW1538" s="2" t="s">
        <v>3146</v>
      </c>
      <c r="AX1538" s="2" t="s">
        <v>52</v>
      </c>
      <c r="AY1538" s="2" t="s">
        <v>52</v>
      </c>
    </row>
    <row r="1539" spans="1:51" ht="30" customHeight="1">
      <c r="A1539" s="8" t="s">
        <v>1272</v>
      </c>
      <c r="B1539" s="8" t="s">
        <v>1935</v>
      </c>
      <c r="C1539" s="8" t="s">
        <v>929</v>
      </c>
      <c r="D1539" s="9">
        <v>1</v>
      </c>
      <c r="E1539" s="12">
        <f>TRUNC(SUMIF(V1530:V1539, RIGHTB(O1539, 1), H1530:H1539)*U1539, 2)</f>
        <v>134.72</v>
      </c>
      <c r="F1539" s="13">
        <f t="shared" si="246"/>
        <v>134.69999999999999</v>
      </c>
      <c r="G1539" s="12">
        <v>0</v>
      </c>
      <c r="H1539" s="13">
        <f t="shared" si="247"/>
        <v>0</v>
      </c>
      <c r="I1539" s="12">
        <v>0</v>
      </c>
      <c r="J1539" s="13">
        <f t="shared" si="248"/>
        <v>0</v>
      </c>
      <c r="K1539" s="12">
        <f t="shared" si="249"/>
        <v>134.69999999999999</v>
      </c>
      <c r="L1539" s="13">
        <f t="shared" si="250"/>
        <v>134.69999999999999</v>
      </c>
      <c r="M1539" s="8" t="s">
        <v>52</v>
      </c>
      <c r="N1539" s="2" t="s">
        <v>3122</v>
      </c>
      <c r="O1539" s="2" t="s">
        <v>930</v>
      </c>
      <c r="P1539" s="2" t="s">
        <v>63</v>
      </c>
      <c r="Q1539" s="2" t="s">
        <v>63</v>
      </c>
      <c r="R1539" s="2" t="s">
        <v>63</v>
      </c>
      <c r="S1539" s="3">
        <v>1</v>
      </c>
      <c r="T1539" s="3">
        <v>0</v>
      </c>
      <c r="U1539" s="3">
        <v>0.03</v>
      </c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  <c r="AP1539" s="3"/>
      <c r="AQ1539" s="3"/>
      <c r="AR1539" s="3"/>
      <c r="AS1539" s="3"/>
      <c r="AT1539" s="3"/>
      <c r="AU1539" s="3"/>
      <c r="AV1539" s="2" t="s">
        <v>52</v>
      </c>
      <c r="AW1539" s="2" t="s">
        <v>3147</v>
      </c>
      <c r="AX1539" s="2" t="s">
        <v>52</v>
      </c>
      <c r="AY1539" s="2" t="s">
        <v>52</v>
      </c>
    </row>
    <row r="1540" spans="1:51" ht="30" customHeight="1">
      <c r="A1540" s="8" t="s">
        <v>995</v>
      </c>
      <c r="B1540" s="8" t="s">
        <v>52</v>
      </c>
      <c r="C1540" s="8" t="s">
        <v>52</v>
      </c>
      <c r="D1540" s="9"/>
      <c r="E1540" s="12"/>
      <c r="F1540" s="13">
        <f>TRUNC(SUMIF(N1530:N1539, N1529, F1530:F1539),0)</f>
        <v>208</v>
      </c>
      <c r="G1540" s="12"/>
      <c r="H1540" s="13">
        <f>TRUNC(SUMIF(N1530:N1539, N1529, H1530:H1539),0)</f>
        <v>4490</v>
      </c>
      <c r="I1540" s="12"/>
      <c r="J1540" s="13">
        <f>TRUNC(SUMIF(N1530:N1539, N1529, J1530:J1539),0)</f>
        <v>3</v>
      </c>
      <c r="K1540" s="12"/>
      <c r="L1540" s="13">
        <f>F1540+H1540+J1540</f>
        <v>4701</v>
      </c>
      <c r="M1540" s="8" t="s">
        <v>52</v>
      </c>
      <c r="N1540" s="2" t="s">
        <v>118</v>
      </c>
      <c r="O1540" s="2" t="s">
        <v>118</v>
      </c>
      <c r="P1540" s="2" t="s">
        <v>52</v>
      </c>
      <c r="Q1540" s="2" t="s">
        <v>52</v>
      </c>
      <c r="R1540" s="2" t="s">
        <v>52</v>
      </c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  <c r="AQ1540" s="3"/>
      <c r="AR1540" s="3"/>
      <c r="AS1540" s="3"/>
      <c r="AT1540" s="3"/>
      <c r="AU1540" s="3"/>
      <c r="AV1540" s="2" t="s">
        <v>52</v>
      </c>
      <c r="AW1540" s="2" t="s">
        <v>52</v>
      </c>
      <c r="AX1540" s="2" t="s">
        <v>52</v>
      </c>
      <c r="AY1540" s="2" t="s">
        <v>52</v>
      </c>
    </row>
    <row r="1541" spans="1:51" ht="30" customHeight="1">
      <c r="A1541" s="9"/>
      <c r="B1541" s="9"/>
      <c r="C1541" s="9"/>
      <c r="D1541" s="9"/>
      <c r="E1541" s="12"/>
      <c r="F1541" s="13"/>
      <c r="G1541" s="12"/>
      <c r="H1541" s="13"/>
      <c r="I1541" s="12"/>
      <c r="J1541" s="13"/>
      <c r="K1541" s="12"/>
      <c r="L1541" s="13"/>
      <c r="M1541" s="9"/>
    </row>
    <row r="1542" spans="1:51" ht="30" customHeight="1">
      <c r="A1542" s="32" t="s">
        <v>3148</v>
      </c>
      <c r="B1542" s="32"/>
      <c r="C1542" s="32"/>
      <c r="D1542" s="32"/>
      <c r="E1542" s="33"/>
      <c r="F1542" s="34"/>
      <c r="G1542" s="33"/>
      <c r="H1542" s="34"/>
      <c r="I1542" s="33"/>
      <c r="J1542" s="34"/>
      <c r="K1542" s="33"/>
      <c r="L1542" s="34"/>
      <c r="M1542" s="32"/>
      <c r="N1542" s="1" t="s">
        <v>3125</v>
      </c>
    </row>
    <row r="1543" spans="1:51" ht="30" customHeight="1">
      <c r="A1543" s="8" t="s">
        <v>3056</v>
      </c>
      <c r="B1543" s="8" t="s">
        <v>3057</v>
      </c>
      <c r="C1543" s="8" t="s">
        <v>221</v>
      </c>
      <c r="D1543" s="9">
        <v>2.7699999999999999E-3</v>
      </c>
      <c r="E1543" s="12">
        <f>단가대비표!O46</f>
        <v>2380</v>
      </c>
      <c r="F1543" s="13">
        <f t="shared" ref="F1543:F1552" si="251">TRUNC(E1543*D1543,1)</f>
        <v>6.5</v>
      </c>
      <c r="G1543" s="12">
        <f>단가대비표!P46</f>
        <v>0</v>
      </c>
      <c r="H1543" s="13">
        <f t="shared" ref="H1543:H1552" si="252">TRUNC(G1543*D1543,1)</f>
        <v>0</v>
      </c>
      <c r="I1543" s="12">
        <f>단가대비표!V46</f>
        <v>0</v>
      </c>
      <c r="J1543" s="13">
        <f t="shared" ref="J1543:J1552" si="253">TRUNC(I1543*D1543,1)</f>
        <v>0</v>
      </c>
      <c r="K1543" s="12">
        <f t="shared" ref="K1543:K1552" si="254">TRUNC(E1543+G1543+I1543,1)</f>
        <v>2380</v>
      </c>
      <c r="L1543" s="13">
        <f t="shared" ref="L1543:L1552" si="255">TRUNC(F1543+H1543+J1543,1)</f>
        <v>6.5</v>
      </c>
      <c r="M1543" s="8" t="s">
        <v>52</v>
      </c>
      <c r="N1543" s="2" t="s">
        <v>3125</v>
      </c>
      <c r="O1543" s="2" t="s">
        <v>3058</v>
      </c>
      <c r="P1543" s="2" t="s">
        <v>63</v>
      </c>
      <c r="Q1543" s="2" t="s">
        <v>63</v>
      </c>
      <c r="R1543" s="2" t="s">
        <v>62</v>
      </c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  <c r="AP1543" s="3"/>
      <c r="AQ1543" s="3"/>
      <c r="AR1543" s="3"/>
      <c r="AS1543" s="3"/>
      <c r="AT1543" s="3"/>
      <c r="AU1543" s="3"/>
      <c r="AV1543" s="2" t="s">
        <v>52</v>
      </c>
      <c r="AW1543" s="2" t="s">
        <v>3150</v>
      </c>
      <c r="AX1543" s="2" t="s">
        <v>52</v>
      </c>
      <c r="AY1543" s="2" t="s">
        <v>52</v>
      </c>
    </row>
    <row r="1544" spans="1:51" ht="30" customHeight="1">
      <c r="A1544" s="8" t="s">
        <v>2943</v>
      </c>
      <c r="B1544" s="8" t="s">
        <v>2944</v>
      </c>
      <c r="C1544" s="8" t="s">
        <v>1156</v>
      </c>
      <c r="D1544" s="9">
        <v>0.94499999999999995</v>
      </c>
      <c r="E1544" s="12">
        <f>단가대비표!O34</f>
        <v>2</v>
      </c>
      <c r="F1544" s="13">
        <f t="shared" si="251"/>
        <v>1.8</v>
      </c>
      <c r="G1544" s="12">
        <f>단가대비표!P34</f>
        <v>0</v>
      </c>
      <c r="H1544" s="13">
        <f t="shared" si="252"/>
        <v>0</v>
      </c>
      <c r="I1544" s="12">
        <f>단가대비표!V34</f>
        <v>0</v>
      </c>
      <c r="J1544" s="13">
        <f t="shared" si="253"/>
        <v>0</v>
      </c>
      <c r="K1544" s="12">
        <f t="shared" si="254"/>
        <v>2</v>
      </c>
      <c r="L1544" s="13">
        <f t="shared" si="255"/>
        <v>1.8</v>
      </c>
      <c r="M1544" s="8" t="s">
        <v>2945</v>
      </c>
      <c r="N1544" s="2" t="s">
        <v>3125</v>
      </c>
      <c r="O1544" s="2" t="s">
        <v>2946</v>
      </c>
      <c r="P1544" s="2" t="s">
        <v>63</v>
      </c>
      <c r="Q1544" s="2" t="s">
        <v>63</v>
      </c>
      <c r="R1544" s="2" t="s">
        <v>62</v>
      </c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  <c r="AQ1544" s="3"/>
      <c r="AR1544" s="3"/>
      <c r="AS1544" s="3"/>
      <c r="AT1544" s="3"/>
      <c r="AU1544" s="3"/>
      <c r="AV1544" s="2" t="s">
        <v>52</v>
      </c>
      <c r="AW1544" s="2" t="s">
        <v>3151</v>
      </c>
      <c r="AX1544" s="2" t="s">
        <v>52</v>
      </c>
      <c r="AY1544" s="2" t="s">
        <v>52</v>
      </c>
    </row>
    <row r="1545" spans="1:51" ht="30" customHeight="1">
      <c r="A1545" s="8" t="s">
        <v>2948</v>
      </c>
      <c r="B1545" s="8" t="s">
        <v>2949</v>
      </c>
      <c r="C1545" s="8" t="s">
        <v>221</v>
      </c>
      <c r="D1545" s="9">
        <v>4.0000000000000002E-4</v>
      </c>
      <c r="E1545" s="12">
        <f>단가대비표!O45</f>
        <v>10652</v>
      </c>
      <c r="F1545" s="13">
        <f t="shared" si="251"/>
        <v>4.2</v>
      </c>
      <c r="G1545" s="12">
        <f>단가대비표!P45</f>
        <v>0</v>
      </c>
      <c r="H1545" s="13">
        <f t="shared" si="252"/>
        <v>0</v>
      </c>
      <c r="I1545" s="12">
        <f>단가대비표!V45</f>
        <v>0</v>
      </c>
      <c r="J1545" s="13">
        <f t="shared" si="253"/>
        <v>0</v>
      </c>
      <c r="K1545" s="12">
        <f t="shared" si="254"/>
        <v>10652</v>
      </c>
      <c r="L1545" s="13">
        <f t="shared" si="255"/>
        <v>4.2</v>
      </c>
      <c r="M1545" s="8" t="s">
        <v>52</v>
      </c>
      <c r="N1545" s="2" t="s">
        <v>3125</v>
      </c>
      <c r="O1545" s="2" t="s">
        <v>2950</v>
      </c>
      <c r="P1545" s="2" t="s">
        <v>63</v>
      </c>
      <c r="Q1545" s="2" t="s">
        <v>63</v>
      </c>
      <c r="R1545" s="2" t="s">
        <v>62</v>
      </c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  <c r="AQ1545" s="3"/>
      <c r="AR1545" s="3"/>
      <c r="AS1545" s="3"/>
      <c r="AT1545" s="3"/>
      <c r="AU1545" s="3"/>
      <c r="AV1545" s="2" t="s">
        <v>52</v>
      </c>
      <c r="AW1545" s="2" t="s">
        <v>3152</v>
      </c>
      <c r="AX1545" s="2" t="s">
        <v>52</v>
      </c>
      <c r="AY1545" s="2" t="s">
        <v>52</v>
      </c>
    </row>
    <row r="1546" spans="1:51" ht="30" customHeight="1">
      <c r="A1546" s="8" t="s">
        <v>2952</v>
      </c>
      <c r="B1546" s="8" t="s">
        <v>2953</v>
      </c>
      <c r="C1546" s="8" t="s">
        <v>1164</v>
      </c>
      <c r="D1546" s="9">
        <v>3.1199999999999999E-3</v>
      </c>
      <c r="E1546" s="12">
        <f>일위대가목록!E223</f>
        <v>0</v>
      </c>
      <c r="F1546" s="13">
        <f t="shared" si="251"/>
        <v>0</v>
      </c>
      <c r="G1546" s="12">
        <f>일위대가목록!F223</f>
        <v>0</v>
      </c>
      <c r="H1546" s="13">
        <f t="shared" si="252"/>
        <v>0</v>
      </c>
      <c r="I1546" s="12">
        <f>일위대가목록!G223</f>
        <v>137</v>
      </c>
      <c r="J1546" s="13">
        <f t="shared" si="253"/>
        <v>0.4</v>
      </c>
      <c r="K1546" s="12">
        <f t="shared" si="254"/>
        <v>137</v>
      </c>
      <c r="L1546" s="13">
        <f t="shared" si="255"/>
        <v>0.4</v>
      </c>
      <c r="M1546" s="8" t="s">
        <v>52</v>
      </c>
      <c r="N1546" s="2" t="s">
        <v>3125</v>
      </c>
      <c r="O1546" s="2" t="s">
        <v>2954</v>
      </c>
      <c r="P1546" s="2" t="s">
        <v>62</v>
      </c>
      <c r="Q1546" s="2" t="s">
        <v>63</v>
      </c>
      <c r="R1546" s="2" t="s">
        <v>63</v>
      </c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  <c r="AQ1546" s="3"/>
      <c r="AR1546" s="3"/>
      <c r="AS1546" s="3"/>
      <c r="AT1546" s="3"/>
      <c r="AU1546" s="3"/>
      <c r="AV1546" s="2" t="s">
        <v>52</v>
      </c>
      <c r="AW1546" s="2" t="s">
        <v>3153</v>
      </c>
      <c r="AX1546" s="2" t="s">
        <v>52</v>
      </c>
      <c r="AY1546" s="2" t="s">
        <v>52</v>
      </c>
    </row>
    <row r="1547" spans="1:51" ht="30" customHeight="1">
      <c r="A1547" s="8" t="s">
        <v>1209</v>
      </c>
      <c r="B1547" s="8" t="s">
        <v>1210</v>
      </c>
      <c r="C1547" s="8" t="s">
        <v>1211</v>
      </c>
      <c r="D1547" s="9">
        <v>1.89E-2</v>
      </c>
      <c r="E1547" s="12">
        <f>단가대비표!O277</f>
        <v>0</v>
      </c>
      <c r="F1547" s="13">
        <f t="shared" si="251"/>
        <v>0</v>
      </c>
      <c r="G1547" s="12">
        <f>단가대비표!P277</f>
        <v>0</v>
      </c>
      <c r="H1547" s="13">
        <f t="shared" si="252"/>
        <v>0</v>
      </c>
      <c r="I1547" s="12">
        <f>단가대비표!V277</f>
        <v>87</v>
      </c>
      <c r="J1547" s="13">
        <f t="shared" si="253"/>
        <v>1.6</v>
      </c>
      <c r="K1547" s="12">
        <f t="shared" si="254"/>
        <v>87</v>
      </c>
      <c r="L1547" s="13">
        <f t="shared" si="255"/>
        <v>1.6</v>
      </c>
      <c r="M1547" s="8" t="s">
        <v>52</v>
      </c>
      <c r="N1547" s="2" t="s">
        <v>3125</v>
      </c>
      <c r="O1547" s="2" t="s">
        <v>1212</v>
      </c>
      <c r="P1547" s="2" t="s">
        <v>63</v>
      </c>
      <c r="Q1547" s="2" t="s">
        <v>63</v>
      </c>
      <c r="R1547" s="2" t="s">
        <v>62</v>
      </c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  <c r="AT1547" s="3"/>
      <c r="AU1547" s="3"/>
      <c r="AV1547" s="2" t="s">
        <v>52</v>
      </c>
      <c r="AW1547" s="2" t="s">
        <v>3154</v>
      </c>
      <c r="AX1547" s="2" t="s">
        <v>52</v>
      </c>
      <c r="AY1547" s="2" t="s">
        <v>52</v>
      </c>
    </row>
    <row r="1548" spans="1:51" ht="30" customHeight="1">
      <c r="A1548" s="8" t="s">
        <v>2404</v>
      </c>
      <c r="B1548" s="8" t="s">
        <v>1096</v>
      </c>
      <c r="C1548" s="8" t="s">
        <v>1097</v>
      </c>
      <c r="D1548" s="9">
        <v>5.8500000000000002E-3</v>
      </c>
      <c r="E1548" s="12">
        <f>단가대비표!O283</f>
        <v>0</v>
      </c>
      <c r="F1548" s="13">
        <f t="shared" si="251"/>
        <v>0</v>
      </c>
      <c r="G1548" s="12">
        <f>단가대비표!P283</f>
        <v>178249</v>
      </c>
      <c r="H1548" s="13">
        <f t="shared" si="252"/>
        <v>1042.7</v>
      </c>
      <c r="I1548" s="12">
        <f>단가대비표!V283</f>
        <v>0</v>
      </c>
      <c r="J1548" s="13">
        <f t="shared" si="253"/>
        <v>0</v>
      </c>
      <c r="K1548" s="12">
        <f t="shared" si="254"/>
        <v>178249</v>
      </c>
      <c r="L1548" s="13">
        <f t="shared" si="255"/>
        <v>1042.7</v>
      </c>
      <c r="M1548" s="8" t="s">
        <v>52</v>
      </c>
      <c r="N1548" s="2" t="s">
        <v>3125</v>
      </c>
      <c r="O1548" s="2" t="s">
        <v>2405</v>
      </c>
      <c r="P1548" s="2" t="s">
        <v>63</v>
      </c>
      <c r="Q1548" s="2" t="s">
        <v>63</v>
      </c>
      <c r="R1548" s="2" t="s">
        <v>62</v>
      </c>
      <c r="S1548" s="3"/>
      <c r="T1548" s="3"/>
      <c r="U1548" s="3"/>
      <c r="V1548" s="3">
        <v>1</v>
      </c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/>
      <c r="AS1548" s="3"/>
      <c r="AT1548" s="3"/>
      <c r="AU1548" s="3"/>
      <c r="AV1548" s="2" t="s">
        <v>52</v>
      </c>
      <c r="AW1548" s="2" t="s">
        <v>3155</v>
      </c>
      <c r="AX1548" s="2" t="s">
        <v>52</v>
      </c>
      <c r="AY1548" s="2" t="s">
        <v>52</v>
      </c>
    </row>
    <row r="1549" spans="1:51" ht="30" customHeight="1">
      <c r="A1549" s="8" t="s">
        <v>1100</v>
      </c>
      <c r="B1549" s="8" t="s">
        <v>1096</v>
      </c>
      <c r="C1549" s="8" t="s">
        <v>1097</v>
      </c>
      <c r="D1549" s="9">
        <v>1E-4</v>
      </c>
      <c r="E1549" s="12">
        <f>단가대비표!O278</f>
        <v>0</v>
      </c>
      <c r="F1549" s="13">
        <f t="shared" si="251"/>
        <v>0</v>
      </c>
      <c r="G1549" s="12">
        <f>단가대비표!P278</f>
        <v>125427</v>
      </c>
      <c r="H1549" s="13">
        <f t="shared" si="252"/>
        <v>12.5</v>
      </c>
      <c r="I1549" s="12">
        <f>단가대비표!V278</f>
        <v>0</v>
      </c>
      <c r="J1549" s="13">
        <f t="shared" si="253"/>
        <v>0</v>
      </c>
      <c r="K1549" s="12">
        <f t="shared" si="254"/>
        <v>125427</v>
      </c>
      <c r="L1549" s="13">
        <f t="shared" si="255"/>
        <v>12.5</v>
      </c>
      <c r="M1549" s="8" t="s">
        <v>52</v>
      </c>
      <c r="N1549" s="2" t="s">
        <v>3125</v>
      </c>
      <c r="O1549" s="2" t="s">
        <v>1101</v>
      </c>
      <c r="P1549" s="2" t="s">
        <v>63</v>
      </c>
      <c r="Q1549" s="2" t="s">
        <v>63</v>
      </c>
      <c r="R1549" s="2" t="s">
        <v>62</v>
      </c>
      <c r="S1549" s="3"/>
      <c r="T1549" s="3"/>
      <c r="U1549" s="3"/>
      <c r="V1549" s="3">
        <v>1</v>
      </c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3"/>
      <c r="AR1549" s="3"/>
      <c r="AS1549" s="3"/>
      <c r="AT1549" s="3"/>
      <c r="AU1549" s="3"/>
      <c r="AV1549" s="2" t="s">
        <v>52</v>
      </c>
      <c r="AW1549" s="2" t="s">
        <v>3156</v>
      </c>
      <c r="AX1549" s="2" t="s">
        <v>52</v>
      </c>
      <c r="AY1549" s="2" t="s">
        <v>52</v>
      </c>
    </row>
    <row r="1550" spans="1:51" ht="30" customHeight="1">
      <c r="A1550" s="8" t="s">
        <v>2959</v>
      </c>
      <c r="B1550" s="8" t="s">
        <v>1096</v>
      </c>
      <c r="C1550" s="8" t="s">
        <v>1097</v>
      </c>
      <c r="D1550" s="9">
        <v>3.8999999999999999E-4</v>
      </c>
      <c r="E1550" s="12">
        <f>단가대비표!O286</f>
        <v>0</v>
      </c>
      <c r="F1550" s="13">
        <f t="shared" si="251"/>
        <v>0</v>
      </c>
      <c r="G1550" s="12">
        <f>단가대비표!P286</f>
        <v>198711</v>
      </c>
      <c r="H1550" s="13">
        <f t="shared" si="252"/>
        <v>77.400000000000006</v>
      </c>
      <c r="I1550" s="12">
        <f>단가대비표!V286</f>
        <v>0</v>
      </c>
      <c r="J1550" s="13">
        <f t="shared" si="253"/>
        <v>0</v>
      </c>
      <c r="K1550" s="12">
        <f t="shared" si="254"/>
        <v>198711</v>
      </c>
      <c r="L1550" s="13">
        <f t="shared" si="255"/>
        <v>77.400000000000006</v>
      </c>
      <c r="M1550" s="8" t="s">
        <v>52</v>
      </c>
      <c r="N1550" s="2" t="s">
        <v>3125</v>
      </c>
      <c r="O1550" s="2" t="s">
        <v>2960</v>
      </c>
      <c r="P1550" s="2" t="s">
        <v>63</v>
      </c>
      <c r="Q1550" s="2" t="s">
        <v>63</v>
      </c>
      <c r="R1550" s="2" t="s">
        <v>62</v>
      </c>
      <c r="S1550" s="3"/>
      <c r="T1550" s="3"/>
      <c r="U1550" s="3"/>
      <c r="V1550" s="3">
        <v>1</v>
      </c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3"/>
      <c r="AR1550" s="3"/>
      <c r="AS1550" s="3"/>
      <c r="AT1550" s="3"/>
      <c r="AU1550" s="3"/>
      <c r="AV1550" s="2" t="s">
        <v>52</v>
      </c>
      <c r="AW1550" s="2" t="s">
        <v>3157</v>
      </c>
      <c r="AX1550" s="2" t="s">
        <v>52</v>
      </c>
      <c r="AY1550" s="2" t="s">
        <v>52</v>
      </c>
    </row>
    <row r="1551" spans="1:51" ht="30" customHeight="1">
      <c r="A1551" s="8" t="s">
        <v>2420</v>
      </c>
      <c r="B1551" s="8" t="s">
        <v>1096</v>
      </c>
      <c r="C1551" s="8" t="s">
        <v>1097</v>
      </c>
      <c r="D1551" s="9">
        <v>1.1E-4</v>
      </c>
      <c r="E1551" s="12">
        <f>단가대비표!O279</f>
        <v>0</v>
      </c>
      <c r="F1551" s="13">
        <f t="shared" si="251"/>
        <v>0</v>
      </c>
      <c r="G1551" s="12">
        <f>단가대비표!P279</f>
        <v>152019</v>
      </c>
      <c r="H1551" s="13">
        <f t="shared" si="252"/>
        <v>16.7</v>
      </c>
      <c r="I1551" s="12">
        <f>단가대비표!V279</f>
        <v>0</v>
      </c>
      <c r="J1551" s="13">
        <f t="shared" si="253"/>
        <v>0</v>
      </c>
      <c r="K1551" s="12">
        <f t="shared" si="254"/>
        <v>152019</v>
      </c>
      <c r="L1551" s="13">
        <f t="shared" si="255"/>
        <v>16.7</v>
      </c>
      <c r="M1551" s="8" t="s">
        <v>52</v>
      </c>
      <c r="N1551" s="2" t="s">
        <v>3125</v>
      </c>
      <c r="O1551" s="2" t="s">
        <v>2421</v>
      </c>
      <c r="P1551" s="2" t="s">
        <v>63</v>
      </c>
      <c r="Q1551" s="2" t="s">
        <v>63</v>
      </c>
      <c r="R1551" s="2" t="s">
        <v>62</v>
      </c>
      <c r="S1551" s="3"/>
      <c r="T1551" s="3"/>
      <c r="U1551" s="3"/>
      <c r="V1551" s="3">
        <v>1</v>
      </c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  <c r="AQ1551" s="3"/>
      <c r="AR1551" s="3"/>
      <c r="AS1551" s="3"/>
      <c r="AT1551" s="3"/>
      <c r="AU1551" s="3"/>
      <c r="AV1551" s="2" t="s">
        <v>52</v>
      </c>
      <c r="AW1551" s="2" t="s">
        <v>3158</v>
      </c>
      <c r="AX1551" s="2" t="s">
        <v>52</v>
      </c>
      <c r="AY1551" s="2" t="s">
        <v>52</v>
      </c>
    </row>
    <row r="1552" spans="1:51" ht="30" customHeight="1">
      <c r="A1552" s="8" t="s">
        <v>1272</v>
      </c>
      <c r="B1552" s="8" t="s">
        <v>1935</v>
      </c>
      <c r="C1552" s="8" t="s">
        <v>929</v>
      </c>
      <c r="D1552" s="9">
        <v>1</v>
      </c>
      <c r="E1552" s="12">
        <f>TRUNC(SUMIF(V1543:V1552, RIGHTB(O1552, 1), H1543:H1552)*U1552, 2)</f>
        <v>34.47</v>
      </c>
      <c r="F1552" s="13">
        <f t="shared" si="251"/>
        <v>34.4</v>
      </c>
      <c r="G1552" s="12">
        <v>0</v>
      </c>
      <c r="H1552" s="13">
        <f t="shared" si="252"/>
        <v>0</v>
      </c>
      <c r="I1552" s="12">
        <v>0</v>
      </c>
      <c r="J1552" s="13">
        <f t="shared" si="253"/>
        <v>0</v>
      </c>
      <c r="K1552" s="12">
        <f t="shared" si="254"/>
        <v>34.4</v>
      </c>
      <c r="L1552" s="13">
        <f t="shared" si="255"/>
        <v>34.4</v>
      </c>
      <c r="M1552" s="8" t="s">
        <v>52</v>
      </c>
      <c r="N1552" s="2" t="s">
        <v>3125</v>
      </c>
      <c r="O1552" s="2" t="s">
        <v>930</v>
      </c>
      <c r="P1552" s="2" t="s">
        <v>63</v>
      </c>
      <c r="Q1552" s="2" t="s">
        <v>63</v>
      </c>
      <c r="R1552" s="2" t="s">
        <v>63</v>
      </c>
      <c r="S1552" s="3">
        <v>1</v>
      </c>
      <c r="T1552" s="3">
        <v>0</v>
      </c>
      <c r="U1552" s="3">
        <v>0.03</v>
      </c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  <c r="AQ1552" s="3"/>
      <c r="AR1552" s="3"/>
      <c r="AS1552" s="3"/>
      <c r="AT1552" s="3"/>
      <c r="AU1552" s="3"/>
      <c r="AV1552" s="2" t="s">
        <v>52</v>
      </c>
      <c r="AW1552" s="2" t="s">
        <v>3159</v>
      </c>
      <c r="AX1552" s="2" t="s">
        <v>52</v>
      </c>
      <c r="AY1552" s="2" t="s">
        <v>52</v>
      </c>
    </row>
    <row r="1553" spans="1:51" ht="30" customHeight="1">
      <c r="A1553" s="8" t="s">
        <v>995</v>
      </c>
      <c r="B1553" s="8" t="s">
        <v>52</v>
      </c>
      <c r="C1553" s="8" t="s">
        <v>52</v>
      </c>
      <c r="D1553" s="9"/>
      <c r="E1553" s="12"/>
      <c r="F1553" s="13">
        <f>TRUNC(SUMIF(N1543:N1552, N1542, F1543:F1552),0)</f>
        <v>46</v>
      </c>
      <c r="G1553" s="12"/>
      <c r="H1553" s="13">
        <f>TRUNC(SUMIF(N1543:N1552, N1542, H1543:H1552),0)</f>
        <v>1149</v>
      </c>
      <c r="I1553" s="12"/>
      <c r="J1553" s="13">
        <f>TRUNC(SUMIF(N1543:N1552, N1542, J1543:J1552),0)</f>
        <v>2</v>
      </c>
      <c r="K1553" s="12"/>
      <c r="L1553" s="13">
        <f>F1553+H1553+J1553</f>
        <v>1197</v>
      </c>
      <c r="M1553" s="8" t="s">
        <v>52</v>
      </c>
      <c r="N1553" s="2" t="s">
        <v>118</v>
      </c>
      <c r="O1553" s="2" t="s">
        <v>118</v>
      </c>
      <c r="P1553" s="2" t="s">
        <v>52</v>
      </c>
      <c r="Q1553" s="2" t="s">
        <v>52</v>
      </c>
      <c r="R1553" s="2" t="s">
        <v>52</v>
      </c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  <c r="AT1553" s="3"/>
      <c r="AU1553" s="3"/>
      <c r="AV1553" s="2" t="s">
        <v>52</v>
      </c>
      <c r="AW1553" s="2" t="s">
        <v>52</v>
      </c>
      <c r="AX1553" s="2" t="s">
        <v>52</v>
      </c>
      <c r="AY1553" s="2" t="s">
        <v>52</v>
      </c>
    </row>
    <row r="1554" spans="1:51" ht="30" customHeight="1">
      <c r="A1554" s="9"/>
      <c r="B1554" s="9"/>
      <c r="C1554" s="9"/>
      <c r="D1554" s="9"/>
      <c r="E1554" s="12"/>
      <c r="F1554" s="13"/>
      <c r="G1554" s="12"/>
      <c r="H1554" s="13"/>
      <c r="I1554" s="12"/>
      <c r="J1554" s="13"/>
      <c r="K1554" s="12"/>
      <c r="L1554" s="13"/>
      <c r="M1554" s="9"/>
    </row>
    <row r="1555" spans="1:51" ht="30" customHeight="1">
      <c r="A1555" s="32" t="s">
        <v>3160</v>
      </c>
      <c r="B1555" s="32"/>
      <c r="C1555" s="32"/>
      <c r="D1555" s="32"/>
      <c r="E1555" s="33"/>
      <c r="F1555" s="34"/>
      <c r="G1555" s="33"/>
      <c r="H1555" s="34"/>
      <c r="I1555" s="33"/>
      <c r="J1555" s="34"/>
      <c r="K1555" s="33"/>
      <c r="L1555" s="34"/>
      <c r="M1555" s="32"/>
      <c r="N1555" s="1" t="s">
        <v>3130</v>
      </c>
    </row>
    <row r="1556" spans="1:51" ht="30" customHeight="1">
      <c r="A1556" s="8" t="s">
        <v>3162</v>
      </c>
      <c r="B1556" s="8" t="s">
        <v>3163</v>
      </c>
      <c r="C1556" s="8" t="s">
        <v>1156</v>
      </c>
      <c r="D1556" s="9">
        <v>0.161</v>
      </c>
      <c r="E1556" s="12">
        <f>단가대비표!O253</f>
        <v>9492</v>
      </c>
      <c r="F1556" s="13">
        <f>TRUNC(E1556*D1556,1)</f>
        <v>1528.2</v>
      </c>
      <c r="G1556" s="12">
        <f>단가대비표!P253</f>
        <v>0</v>
      </c>
      <c r="H1556" s="13">
        <f>TRUNC(G1556*D1556,1)</f>
        <v>0</v>
      </c>
      <c r="I1556" s="12">
        <f>단가대비표!V253</f>
        <v>0</v>
      </c>
      <c r="J1556" s="13">
        <f>TRUNC(I1556*D1556,1)</f>
        <v>0</v>
      </c>
      <c r="K1556" s="12">
        <f t="shared" ref="K1556:L1558" si="256">TRUNC(E1556+G1556+I1556,1)</f>
        <v>9492</v>
      </c>
      <c r="L1556" s="13">
        <f t="shared" si="256"/>
        <v>1528.2</v>
      </c>
      <c r="M1556" s="8" t="s">
        <v>52</v>
      </c>
      <c r="N1556" s="2" t="s">
        <v>3130</v>
      </c>
      <c r="O1556" s="2" t="s">
        <v>3164</v>
      </c>
      <c r="P1556" s="2" t="s">
        <v>63</v>
      </c>
      <c r="Q1556" s="2" t="s">
        <v>63</v>
      </c>
      <c r="R1556" s="2" t="s">
        <v>62</v>
      </c>
      <c r="S1556" s="3"/>
      <c r="T1556" s="3"/>
      <c r="U1556" s="3"/>
      <c r="V1556" s="3">
        <v>1</v>
      </c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  <c r="AT1556" s="3"/>
      <c r="AU1556" s="3"/>
      <c r="AV1556" s="2" t="s">
        <v>52</v>
      </c>
      <c r="AW1556" s="2" t="s">
        <v>3165</v>
      </c>
      <c r="AX1556" s="2" t="s">
        <v>52</v>
      </c>
      <c r="AY1556" s="2" t="s">
        <v>52</v>
      </c>
    </row>
    <row r="1557" spans="1:51" ht="30" customHeight="1">
      <c r="A1557" s="8" t="s">
        <v>3166</v>
      </c>
      <c r="B1557" s="8" t="s">
        <v>3167</v>
      </c>
      <c r="C1557" s="8" t="s">
        <v>1156</v>
      </c>
      <c r="D1557" s="9">
        <v>8.0000000000000002E-3</v>
      </c>
      <c r="E1557" s="12">
        <f>단가대비표!O261</f>
        <v>2766.66</v>
      </c>
      <c r="F1557" s="13">
        <f>TRUNC(E1557*D1557,1)</f>
        <v>22.1</v>
      </c>
      <c r="G1557" s="12">
        <f>단가대비표!P261</f>
        <v>0</v>
      </c>
      <c r="H1557" s="13">
        <f>TRUNC(G1557*D1557,1)</f>
        <v>0</v>
      </c>
      <c r="I1557" s="12">
        <f>단가대비표!V261</f>
        <v>0</v>
      </c>
      <c r="J1557" s="13">
        <f>TRUNC(I1557*D1557,1)</f>
        <v>0</v>
      </c>
      <c r="K1557" s="12">
        <f t="shared" si="256"/>
        <v>2766.6</v>
      </c>
      <c r="L1557" s="13">
        <f t="shared" si="256"/>
        <v>22.1</v>
      </c>
      <c r="M1557" s="8" t="s">
        <v>52</v>
      </c>
      <c r="N1557" s="2" t="s">
        <v>3130</v>
      </c>
      <c r="O1557" s="2" t="s">
        <v>3168</v>
      </c>
      <c r="P1557" s="2" t="s">
        <v>63</v>
      </c>
      <c r="Q1557" s="2" t="s">
        <v>63</v>
      </c>
      <c r="R1557" s="2" t="s">
        <v>62</v>
      </c>
      <c r="S1557" s="3"/>
      <c r="T1557" s="3"/>
      <c r="U1557" s="3"/>
      <c r="V1557" s="3">
        <v>1</v>
      </c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  <c r="AT1557" s="3"/>
      <c r="AU1557" s="3"/>
      <c r="AV1557" s="2" t="s">
        <v>52</v>
      </c>
      <c r="AW1557" s="2" t="s">
        <v>3169</v>
      </c>
      <c r="AX1557" s="2" t="s">
        <v>52</v>
      </c>
      <c r="AY1557" s="2" t="s">
        <v>52</v>
      </c>
    </row>
    <row r="1558" spans="1:51" ht="30" customHeight="1">
      <c r="A1558" s="8" t="s">
        <v>1115</v>
      </c>
      <c r="B1558" s="8" t="s">
        <v>1707</v>
      </c>
      <c r="C1558" s="8" t="s">
        <v>929</v>
      </c>
      <c r="D1558" s="9">
        <v>1</v>
      </c>
      <c r="E1558" s="12">
        <f>TRUNC(SUMIF(V1556:V1558, RIGHTB(O1558, 1), F1556:F1558)*U1558, 2)</f>
        <v>46.5</v>
      </c>
      <c r="F1558" s="13">
        <f>TRUNC(E1558*D1558,1)</f>
        <v>46.5</v>
      </c>
      <c r="G1558" s="12">
        <v>0</v>
      </c>
      <c r="H1558" s="13">
        <f>TRUNC(G1558*D1558,1)</f>
        <v>0</v>
      </c>
      <c r="I1558" s="12">
        <v>0</v>
      </c>
      <c r="J1558" s="13">
        <f>TRUNC(I1558*D1558,1)</f>
        <v>0</v>
      </c>
      <c r="K1558" s="12">
        <f t="shared" si="256"/>
        <v>46.5</v>
      </c>
      <c r="L1558" s="13">
        <f t="shared" si="256"/>
        <v>46.5</v>
      </c>
      <c r="M1558" s="8" t="s">
        <v>52</v>
      </c>
      <c r="N1558" s="2" t="s">
        <v>3130</v>
      </c>
      <c r="O1558" s="2" t="s">
        <v>930</v>
      </c>
      <c r="P1558" s="2" t="s">
        <v>63</v>
      </c>
      <c r="Q1558" s="2" t="s">
        <v>63</v>
      </c>
      <c r="R1558" s="2" t="s">
        <v>63</v>
      </c>
      <c r="S1558" s="3">
        <v>0</v>
      </c>
      <c r="T1558" s="3">
        <v>0</v>
      </c>
      <c r="U1558" s="3">
        <v>0.03</v>
      </c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  <c r="AT1558" s="3"/>
      <c r="AU1558" s="3"/>
      <c r="AV1558" s="2" t="s">
        <v>52</v>
      </c>
      <c r="AW1558" s="2" t="s">
        <v>3170</v>
      </c>
      <c r="AX1558" s="2" t="s">
        <v>52</v>
      </c>
      <c r="AY1558" s="2" t="s">
        <v>52</v>
      </c>
    </row>
    <row r="1559" spans="1:51" ht="30" customHeight="1">
      <c r="A1559" s="8" t="s">
        <v>995</v>
      </c>
      <c r="B1559" s="8" t="s">
        <v>52</v>
      </c>
      <c r="C1559" s="8" t="s">
        <v>52</v>
      </c>
      <c r="D1559" s="9"/>
      <c r="E1559" s="12"/>
      <c r="F1559" s="13">
        <f>TRUNC(SUMIF(N1556:N1558, N1555, F1556:F1558),0)</f>
        <v>1596</v>
      </c>
      <c r="G1559" s="12"/>
      <c r="H1559" s="13">
        <f>TRUNC(SUMIF(N1556:N1558, N1555, H1556:H1558),0)</f>
        <v>0</v>
      </c>
      <c r="I1559" s="12"/>
      <c r="J1559" s="13">
        <f>TRUNC(SUMIF(N1556:N1558, N1555, J1556:J1558),0)</f>
        <v>0</v>
      </c>
      <c r="K1559" s="12"/>
      <c r="L1559" s="13">
        <f>F1559+H1559+J1559</f>
        <v>1596</v>
      </c>
      <c r="M1559" s="8" t="s">
        <v>52</v>
      </c>
      <c r="N1559" s="2" t="s">
        <v>118</v>
      </c>
      <c r="O1559" s="2" t="s">
        <v>118</v>
      </c>
      <c r="P1559" s="2" t="s">
        <v>52</v>
      </c>
      <c r="Q1559" s="2" t="s">
        <v>52</v>
      </c>
      <c r="R1559" s="2" t="s">
        <v>52</v>
      </c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  <c r="AT1559" s="3"/>
      <c r="AU1559" s="3"/>
      <c r="AV1559" s="2" t="s">
        <v>52</v>
      </c>
      <c r="AW1559" s="2" t="s">
        <v>52</v>
      </c>
      <c r="AX1559" s="2" t="s">
        <v>52</v>
      </c>
      <c r="AY1559" s="2" t="s">
        <v>52</v>
      </c>
    </row>
    <row r="1560" spans="1:51" ht="30" customHeight="1">
      <c r="A1560" s="9"/>
      <c r="B1560" s="9"/>
      <c r="C1560" s="9"/>
      <c r="D1560" s="9"/>
      <c r="E1560" s="12"/>
      <c r="F1560" s="13"/>
      <c r="G1560" s="12"/>
      <c r="H1560" s="13"/>
      <c r="I1560" s="12"/>
      <c r="J1560" s="13"/>
      <c r="K1560" s="12"/>
      <c r="L1560" s="13"/>
      <c r="M1560" s="9"/>
    </row>
    <row r="1561" spans="1:51" ht="30" customHeight="1">
      <c r="A1561" s="32" t="s">
        <v>3171</v>
      </c>
      <c r="B1561" s="32"/>
      <c r="C1561" s="32"/>
      <c r="D1561" s="32"/>
      <c r="E1561" s="33"/>
      <c r="F1561" s="34"/>
      <c r="G1561" s="33"/>
      <c r="H1561" s="34"/>
      <c r="I1561" s="33"/>
      <c r="J1561" s="34"/>
      <c r="K1561" s="33"/>
      <c r="L1561" s="34"/>
      <c r="M1561" s="32"/>
      <c r="N1561" s="1" t="s">
        <v>3134</v>
      </c>
    </row>
    <row r="1562" spans="1:51" ht="30" customHeight="1">
      <c r="A1562" s="8" t="s">
        <v>3173</v>
      </c>
      <c r="B1562" s="8" t="s">
        <v>1096</v>
      </c>
      <c r="C1562" s="8" t="s">
        <v>1097</v>
      </c>
      <c r="D1562" s="9">
        <v>1.4999999999999999E-2</v>
      </c>
      <c r="E1562" s="12">
        <f>단가대비표!O296</f>
        <v>0</v>
      </c>
      <c r="F1562" s="13">
        <f>TRUNC(E1562*D1562,1)</f>
        <v>0</v>
      </c>
      <c r="G1562" s="12">
        <f>단가대비표!P296</f>
        <v>184508</v>
      </c>
      <c r="H1562" s="13">
        <f>TRUNC(G1562*D1562,1)</f>
        <v>2767.6</v>
      </c>
      <c r="I1562" s="12">
        <f>단가대비표!V296</f>
        <v>0</v>
      </c>
      <c r="J1562" s="13">
        <f>TRUNC(I1562*D1562,1)</f>
        <v>0</v>
      </c>
      <c r="K1562" s="12">
        <f t="shared" ref="K1562:L1565" si="257">TRUNC(E1562+G1562+I1562,1)</f>
        <v>184508</v>
      </c>
      <c r="L1562" s="13">
        <f t="shared" si="257"/>
        <v>2767.6</v>
      </c>
      <c r="M1562" s="8" t="s">
        <v>52</v>
      </c>
      <c r="N1562" s="2" t="s">
        <v>3134</v>
      </c>
      <c r="O1562" s="2" t="s">
        <v>3174</v>
      </c>
      <c r="P1562" s="2" t="s">
        <v>63</v>
      </c>
      <c r="Q1562" s="2" t="s">
        <v>63</v>
      </c>
      <c r="R1562" s="2" t="s">
        <v>62</v>
      </c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  <c r="AT1562" s="3"/>
      <c r="AU1562" s="3"/>
      <c r="AV1562" s="2" t="s">
        <v>52</v>
      </c>
      <c r="AW1562" s="2" t="s">
        <v>3175</v>
      </c>
      <c r="AX1562" s="2" t="s">
        <v>52</v>
      </c>
      <c r="AY1562" s="2" t="s">
        <v>52</v>
      </c>
    </row>
    <row r="1563" spans="1:51" ht="30" customHeight="1">
      <c r="A1563" s="8" t="s">
        <v>1100</v>
      </c>
      <c r="B1563" s="8" t="s">
        <v>1096</v>
      </c>
      <c r="C1563" s="8" t="s">
        <v>1097</v>
      </c>
      <c r="D1563" s="9">
        <v>3.0000000000000001E-3</v>
      </c>
      <c r="E1563" s="12">
        <f>단가대비표!O278</f>
        <v>0</v>
      </c>
      <c r="F1563" s="13">
        <f>TRUNC(E1563*D1563,1)</f>
        <v>0</v>
      </c>
      <c r="G1563" s="12">
        <f>단가대비표!P278</f>
        <v>125427</v>
      </c>
      <c r="H1563" s="13">
        <f>TRUNC(G1563*D1563,1)</f>
        <v>376.2</v>
      </c>
      <c r="I1563" s="12">
        <f>단가대비표!V278</f>
        <v>0</v>
      </c>
      <c r="J1563" s="13">
        <f>TRUNC(I1563*D1563,1)</f>
        <v>0</v>
      </c>
      <c r="K1563" s="12">
        <f t="shared" si="257"/>
        <v>125427</v>
      </c>
      <c r="L1563" s="13">
        <f t="shared" si="257"/>
        <v>376.2</v>
      </c>
      <c r="M1563" s="8" t="s">
        <v>52</v>
      </c>
      <c r="N1563" s="2" t="s">
        <v>3134</v>
      </c>
      <c r="O1563" s="2" t="s">
        <v>1101</v>
      </c>
      <c r="P1563" s="2" t="s">
        <v>63</v>
      </c>
      <c r="Q1563" s="2" t="s">
        <v>63</v>
      </c>
      <c r="R1563" s="2" t="s">
        <v>62</v>
      </c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  <c r="AT1563" s="3"/>
      <c r="AU1563" s="3"/>
      <c r="AV1563" s="2" t="s">
        <v>52</v>
      </c>
      <c r="AW1563" s="2" t="s">
        <v>3176</v>
      </c>
      <c r="AX1563" s="2" t="s">
        <v>52</v>
      </c>
      <c r="AY1563" s="2" t="s">
        <v>52</v>
      </c>
    </row>
    <row r="1564" spans="1:51" ht="30" customHeight="1">
      <c r="A1564" s="8" t="s">
        <v>3173</v>
      </c>
      <c r="B1564" s="8" t="s">
        <v>1096</v>
      </c>
      <c r="C1564" s="8" t="s">
        <v>1097</v>
      </c>
      <c r="D1564" s="9">
        <v>1.4999999999999999E-2</v>
      </c>
      <c r="E1564" s="12">
        <f>단가대비표!O296</f>
        <v>0</v>
      </c>
      <c r="F1564" s="13">
        <f>TRUNC(E1564*D1564,1)</f>
        <v>0</v>
      </c>
      <c r="G1564" s="12">
        <f>단가대비표!P296</f>
        <v>184508</v>
      </c>
      <c r="H1564" s="13">
        <f>TRUNC(G1564*D1564,1)</f>
        <v>2767.6</v>
      </c>
      <c r="I1564" s="12">
        <f>단가대비표!V296</f>
        <v>0</v>
      </c>
      <c r="J1564" s="13">
        <f>TRUNC(I1564*D1564,1)</f>
        <v>0</v>
      </c>
      <c r="K1564" s="12">
        <f t="shared" si="257"/>
        <v>184508</v>
      </c>
      <c r="L1564" s="13">
        <f t="shared" si="257"/>
        <v>2767.6</v>
      </c>
      <c r="M1564" s="8" t="s">
        <v>52</v>
      </c>
      <c r="N1564" s="2" t="s">
        <v>3134</v>
      </c>
      <c r="O1564" s="2" t="s">
        <v>3174</v>
      </c>
      <c r="P1564" s="2" t="s">
        <v>63</v>
      </c>
      <c r="Q1564" s="2" t="s">
        <v>63</v>
      </c>
      <c r="R1564" s="2" t="s">
        <v>62</v>
      </c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  <c r="AT1564" s="3"/>
      <c r="AU1564" s="3"/>
      <c r="AV1564" s="2" t="s">
        <v>52</v>
      </c>
      <c r="AW1564" s="2" t="s">
        <v>3175</v>
      </c>
      <c r="AX1564" s="2" t="s">
        <v>52</v>
      </c>
      <c r="AY1564" s="2" t="s">
        <v>52</v>
      </c>
    </row>
    <row r="1565" spans="1:51" ht="30" customHeight="1">
      <c r="A1565" s="8" t="s">
        <v>1100</v>
      </c>
      <c r="B1565" s="8" t="s">
        <v>1096</v>
      </c>
      <c r="C1565" s="8" t="s">
        <v>1097</v>
      </c>
      <c r="D1565" s="9">
        <v>3.0000000000000001E-3</v>
      </c>
      <c r="E1565" s="12">
        <f>단가대비표!O278</f>
        <v>0</v>
      </c>
      <c r="F1565" s="13">
        <f>TRUNC(E1565*D1565,1)</f>
        <v>0</v>
      </c>
      <c r="G1565" s="12">
        <f>단가대비표!P278</f>
        <v>125427</v>
      </c>
      <c r="H1565" s="13">
        <f>TRUNC(G1565*D1565,1)</f>
        <v>376.2</v>
      </c>
      <c r="I1565" s="12">
        <f>단가대비표!V278</f>
        <v>0</v>
      </c>
      <c r="J1565" s="13">
        <f>TRUNC(I1565*D1565,1)</f>
        <v>0</v>
      </c>
      <c r="K1565" s="12">
        <f t="shared" si="257"/>
        <v>125427</v>
      </c>
      <c r="L1565" s="13">
        <f t="shared" si="257"/>
        <v>376.2</v>
      </c>
      <c r="M1565" s="8" t="s">
        <v>52</v>
      </c>
      <c r="N1565" s="2" t="s">
        <v>3134</v>
      </c>
      <c r="O1565" s="2" t="s">
        <v>1101</v>
      </c>
      <c r="P1565" s="2" t="s">
        <v>63</v>
      </c>
      <c r="Q1565" s="2" t="s">
        <v>63</v>
      </c>
      <c r="R1565" s="2" t="s">
        <v>62</v>
      </c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/>
      <c r="AS1565" s="3"/>
      <c r="AT1565" s="3"/>
      <c r="AU1565" s="3"/>
      <c r="AV1565" s="2" t="s">
        <v>52</v>
      </c>
      <c r="AW1565" s="2" t="s">
        <v>3176</v>
      </c>
      <c r="AX1565" s="2" t="s">
        <v>52</v>
      </c>
      <c r="AY1565" s="2" t="s">
        <v>52</v>
      </c>
    </row>
    <row r="1566" spans="1:51" ht="30" customHeight="1">
      <c r="A1566" s="8" t="s">
        <v>995</v>
      </c>
      <c r="B1566" s="8" t="s">
        <v>52</v>
      </c>
      <c r="C1566" s="8" t="s">
        <v>52</v>
      </c>
      <c r="D1566" s="9"/>
      <c r="E1566" s="12"/>
      <c r="F1566" s="13">
        <f>TRUNC(SUMIF(N1562:N1565, N1561, F1562:F1565),0)</f>
        <v>0</v>
      </c>
      <c r="G1566" s="12"/>
      <c r="H1566" s="13">
        <f>TRUNC(SUMIF(N1562:N1565, N1561, H1562:H1565),0)</f>
        <v>6287</v>
      </c>
      <c r="I1566" s="12"/>
      <c r="J1566" s="13">
        <f>TRUNC(SUMIF(N1562:N1565, N1561, J1562:J1565),0)</f>
        <v>0</v>
      </c>
      <c r="K1566" s="12"/>
      <c r="L1566" s="13">
        <f>F1566+H1566+J1566</f>
        <v>6287</v>
      </c>
      <c r="M1566" s="8" t="s">
        <v>52</v>
      </c>
      <c r="N1566" s="2" t="s">
        <v>118</v>
      </c>
      <c r="O1566" s="2" t="s">
        <v>118</v>
      </c>
      <c r="P1566" s="2" t="s">
        <v>52</v>
      </c>
      <c r="Q1566" s="2" t="s">
        <v>52</v>
      </c>
      <c r="R1566" s="2" t="s">
        <v>52</v>
      </c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  <c r="AQ1566" s="3"/>
      <c r="AR1566" s="3"/>
      <c r="AS1566" s="3"/>
      <c r="AT1566" s="3"/>
      <c r="AU1566" s="3"/>
      <c r="AV1566" s="2" t="s">
        <v>52</v>
      </c>
      <c r="AW1566" s="2" t="s">
        <v>52</v>
      </c>
      <c r="AX1566" s="2" t="s">
        <v>52</v>
      </c>
      <c r="AY1566" s="2" t="s">
        <v>52</v>
      </c>
    </row>
    <row r="1567" spans="1:51" ht="30" customHeight="1">
      <c r="A1567" s="9"/>
      <c r="B1567" s="9"/>
      <c r="C1567" s="9"/>
      <c r="D1567" s="9"/>
      <c r="E1567" s="12"/>
      <c r="F1567" s="13"/>
      <c r="G1567" s="12"/>
      <c r="H1567" s="13"/>
      <c r="I1567" s="12"/>
      <c r="J1567" s="13"/>
      <c r="K1567" s="12"/>
      <c r="L1567" s="13"/>
      <c r="M1567" s="9"/>
    </row>
    <row r="1568" spans="1:51" ht="30" customHeight="1">
      <c r="A1568" s="32" t="s">
        <v>3177</v>
      </c>
      <c r="B1568" s="32"/>
      <c r="C1568" s="32"/>
      <c r="D1568" s="32"/>
      <c r="E1568" s="33"/>
      <c r="F1568" s="34"/>
      <c r="G1568" s="33"/>
      <c r="H1568" s="34"/>
      <c r="I1568" s="33"/>
      <c r="J1568" s="34"/>
      <c r="K1568" s="33"/>
      <c r="L1568" s="34"/>
      <c r="M1568" s="32"/>
      <c r="N1568" s="1" t="s">
        <v>2208</v>
      </c>
    </row>
    <row r="1569" spans="1:51" ht="30" customHeight="1">
      <c r="A1569" s="8" t="s">
        <v>3179</v>
      </c>
      <c r="B1569" s="8" t="s">
        <v>3180</v>
      </c>
      <c r="C1569" s="8" t="s">
        <v>221</v>
      </c>
      <c r="D1569" s="9">
        <v>0.05</v>
      </c>
      <c r="E1569" s="12">
        <f>단가대비표!O244</f>
        <v>2139.7800000000002</v>
      </c>
      <c r="F1569" s="13">
        <f>TRUNC(E1569*D1569,1)</f>
        <v>106.9</v>
      </c>
      <c r="G1569" s="12">
        <f>단가대비표!P244</f>
        <v>0</v>
      </c>
      <c r="H1569" s="13">
        <f>TRUNC(G1569*D1569,1)</f>
        <v>0</v>
      </c>
      <c r="I1569" s="12">
        <f>단가대비표!V244</f>
        <v>0</v>
      </c>
      <c r="J1569" s="13">
        <f>TRUNC(I1569*D1569,1)</f>
        <v>0</v>
      </c>
      <c r="K1569" s="12">
        <f t="shared" ref="K1569:L1572" si="258">TRUNC(E1569+G1569+I1569,1)</f>
        <v>2139.6999999999998</v>
      </c>
      <c r="L1569" s="13">
        <f t="shared" si="258"/>
        <v>106.9</v>
      </c>
      <c r="M1569" s="8" t="s">
        <v>3181</v>
      </c>
      <c r="N1569" s="2" t="s">
        <v>2208</v>
      </c>
      <c r="O1569" s="2" t="s">
        <v>3182</v>
      </c>
      <c r="P1569" s="2" t="s">
        <v>63</v>
      </c>
      <c r="Q1569" s="2" t="s">
        <v>63</v>
      </c>
      <c r="R1569" s="2" t="s">
        <v>62</v>
      </c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  <c r="AQ1569" s="3"/>
      <c r="AR1569" s="3"/>
      <c r="AS1569" s="3"/>
      <c r="AT1569" s="3"/>
      <c r="AU1569" s="3"/>
      <c r="AV1569" s="2" t="s">
        <v>52</v>
      </c>
      <c r="AW1569" s="2" t="s">
        <v>3183</v>
      </c>
      <c r="AX1569" s="2" t="s">
        <v>52</v>
      </c>
      <c r="AY1569" s="2" t="s">
        <v>52</v>
      </c>
    </row>
    <row r="1570" spans="1:51" ht="30" customHeight="1">
      <c r="A1570" s="8" t="s">
        <v>3184</v>
      </c>
      <c r="B1570" s="8" t="s">
        <v>3185</v>
      </c>
      <c r="C1570" s="8" t="s">
        <v>1082</v>
      </c>
      <c r="D1570" s="9">
        <v>0.1</v>
      </c>
      <c r="E1570" s="12">
        <f>단가대비표!O238</f>
        <v>200</v>
      </c>
      <c r="F1570" s="13">
        <f>TRUNC(E1570*D1570,1)</f>
        <v>20</v>
      </c>
      <c r="G1570" s="12">
        <f>단가대비표!P238</f>
        <v>0</v>
      </c>
      <c r="H1570" s="13">
        <f>TRUNC(G1570*D1570,1)</f>
        <v>0</v>
      </c>
      <c r="I1570" s="12">
        <f>단가대비표!V238</f>
        <v>0</v>
      </c>
      <c r="J1570" s="13">
        <f>TRUNC(I1570*D1570,1)</f>
        <v>0</v>
      </c>
      <c r="K1570" s="12">
        <f t="shared" si="258"/>
        <v>200</v>
      </c>
      <c r="L1570" s="13">
        <f t="shared" si="258"/>
        <v>20</v>
      </c>
      <c r="M1570" s="8" t="s">
        <v>52</v>
      </c>
      <c r="N1570" s="2" t="s">
        <v>2208</v>
      </c>
      <c r="O1570" s="2" t="s">
        <v>3186</v>
      </c>
      <c r="P1570" s="2" t="s">
        <v>63</v>
      </c>
      <c r="Q1570" s="2" t="s">
        <v>63</v>
      </c>
      <c r="R1570" s="2" t="s">
        <v>62</v>
      </c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  <c r="AQ1570" s="3"/>
      <c r="AR1570" s="3"/>
      <c r="AS1570" s="3"/>
      <c r="AT1570" s="3"/>
      <c r="AU1570" s="3"/>
      <c r="AV1570" s="2" t="s">
        <v>52</v>
      </c>
      <c r="AW1570" s="2" t="s">
        <v>3187</v>
      </c>
      <c r="AX1570" s="2" t="s">
        <v>52</v>
      </c>
      <c r="AY1570" s="2" t="s">
        <v>52</v>
      </c>
    </row>
    <row r="1571" spans="1:51" ht="30" customHeight="1">
      <c r="A1571" s="8" t="s">
        <v>3173</v>
      </c>
      <c r="B1571" s="8" t="s">
        <v>1096</v>
      </c>
      <c r="C1571" s="8" t="s">
        <v>1097</v>
      </c>
      <c r="D1571" s="9">
        <v>0.01</v>
      </c>
      <c r="E1571" s="12">
        <f>단가대비표!O296</f>
        <v>0</v>
      </c>
      <c r="F1571" s="13">
        <f>TRUNC(E1571*D1571,1)</f>
        <v>0</v>
      </c>
      <c r="G1571" s="12">
        <f>단가대비표!P296</f>
        <v>184508</v>
      </c>
      <c r="H1571" s="13">
        <f>TRUNC(G1571*D1571,1)</f>
        <v>1845</v>
      </c>
      <c r="I1571" s="12">
        <f>단가대비표!V296</f>
        <v>0</v>
      </c>
      <c r="J1571" s="13">
        <f>TRUNC(I1571*D1571,1)</f>
        <v>0</v>
      </c>
      <c r="K1571" s="12">
        <f t="shared" si="258"/>
        <v>184508</v>
      </c>
      <c r="L1571" s="13">
        <f t="shared" si="258"/>
        <v>1845</v>
      </c>
      <c r="M1571" s="8" t="s">
        <v>52</v>
      </c>
      <c r="N1571" s="2" t="s">
        <v>2208</v>
      </c>
      <c r="O1571" s="2" t="s">
        <v>3174</v>
      </c>
      <c r="P1571" s="2" t="s">
        <v>63</v>
      </c>
      <c r="Q1571" s="2" t="s">
        <v>63</v>
      </c>
      <c r="R1571" s="2" t="s">
        <v>62</v>
      </c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  <c r="AQ1571" s="3"/>
      <c r="AR1571" s="3"/>
      <c r="AS1571" s="3"/>
      <c r="AT1571" s="3"/>
      <c r="AU1571" s="3"/>
      <c r="AV1571" s="2" t="s">
        <v>52</v>
      </c>
      <c r="AW1571" s="2" t="s">
        <v>3188</v>
      </c>
      <c r="AX1571" s="2" t="s">
        <v>52</v>
      </c>
      <c r="AY1571" s="2" t="s">
        <v>52</v>
      </c>
    </row>
    <row r="1572" spans="1:51" ht="30" customHeight="1">
      <c r="A1572" s="8" t="s">
        <v>1100</v>
      </c>
      <c r="B1572" s="8" t="s">
        <v>1096</v>
      </c>
      <c r="C1572" s="8" t="s">
        <v>1097</v>
      </c>
      <c r="D1572" s="9">
        <v>1E-3</v>
      </c>
      <c r="E1572" s="12">
        <f>단가대비표!O278</f>
        <v>0</v>
      </c>
      <c r="F1572" s="13">
        <f>TRUNC(E1572*D1572,1)</f>
        <v>0</v>
      </c>
      <c r="G1572" s="12">
        <f>단가대비표!P278</f>
        <v>125427</v>
      </c>
      <c r="H1572" s="13">
        <f>TRUNC(G1572*D1572,1)</f>
        <v>125.4</v>
      </c>
      <c r="I1572" s="12">
        <f>단가대비표!V278</f>
        <v>0</v>
      </c>
      <c r="J1572" s="13">
        <f>TRUNC(I1572*D1572,1)</f>
        <v>0</v>
      </c>
      <c r="K1572" s="12">
        <f t="shared" si="258"/>
        <v>125427</v>
      </c>
      <c r="L1572" s="13">
        <f t="shared" si="258"/>
        <v>125.4</v>
      </c>
      <c r="M1572" s="8" t="s">
        <v>52</v>
      </c>
      <c r="N1572" s="2" t="s">
        <v>2208</v>
      </c>
      <c r="O1572" s="2" t="s">
        <v>1101</v>
      </c>
      <c r="P1572" s="2" t="s">
        <v>63</v>
      </c>
      <c r="Q1572" s="2" t="s">
        <v>63</v>
      </c>
      <c r="R1572" s="2" t="s">
        <v>62</v>
      </c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3"/>
      <c r="AP1572" s="3"/>
      <c r="AQ1572" s="3"/>
      <c r="AR1572" s="3"/>
      <c r="AS1572" s="3"/>
      <c r="AT1572" s="3"/>
      <c r="AU1572" s="3"/>
      <c r="AV1572" s="2" t="s">
        <v>52</v>
      </c>
      <c r="AW1572" s="2" t="s">
        <v>3189</v>
      </c>
      <c r="AX1572" s="2" t="s">
        <v>52</v>
      </c>
      <c r="AY1572" s="2" t="s">
        <v>52</v>
      </c>
    </row>
    <row r="1573" spans="1:51" ht="30" customHeight="1">
      <c r="A1573" s="8" t="s">
        <v>995</v>
      </c>
      <c r="B1573" s="8" t="s">
        <v>52</v>
      </c>
      <c r="C1573" s="8" t="s">
        <v>52</v>
      </c>
      <c r="D1573" s="9"/>
      <c r="E1573" s="12"/>
      <c r="F1573" s="13">
        <f>TRUNC(SUMIF(N1569:N1572, N1568, F1569:F1572),0)</f>
        <v>126</v>
      </c>
      <c r="G1573" s="12"/>
      <c r="H1573" s="13">
        <f>TRUNC(SUMIF(N1569:N1572, N1568, H1569:H1572),0)</f>
        <v>1970</v>
      </c>
      <c r="I1573" s="12"/>
      <c r="J1573" s="13">
        <f>TRUNC(SUMIF(N1569:N1572, N1568, J1569:J1572),0)</f>
        <v>0</v>
      </c>
      <c r="K1573" s="12"/>
      <c r="L1573" s="13">
        <f>F1573+H1573+J1573</f>
        <v>2096</v>
      </c>
      <c r="M1573" s="8" t="s">
        <v>52</v>
      </c>
      <c r="N1573" s="2" t="s">
        <v>118</v>
      </c>
      <c r="O1573" s="2" t="s">
        <v>118</v>
      </c>
      <c r="P1573" s="2" t="s">
        <v>52</v>
      </c>
      <c r="Q1573" s="2" t="s">
        <v>52</v>
      </c>
      <c r="R1573" s="2" t="s">
        <v>52</v>
      </c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  <c r="AO1573" s="3"/>
      <c r="AP1573" s="3"/>
      <c r="AQ1573" s="3"/>
      <c r="AR1573" s="3"/>
      <c r="AS1573" s="3"/>
      <c r="AT1573" s="3"/>
      <c r="AU1573" s="3"/>
      <c r="AV1573" s="2" t="s">
        <v>52</v>
      </c>
      <c r="AW1573" s="2" t="s">
        <v>52</v>
      </c>
      <c r="AX1573" s="2" t="s">
        <v>52</v>
      </c>
      <c r="AY1573" s="2" t="s">
        <v>52</v>
      </c>
    </row>
    <row r="1574" spans="1:51" ht="30" customHeight="1">
      <c r="A1574" s="9"/>
      <c r="B1574" s="9"/>
      <c r="C1574" s="9"/>
      <c r="D1574" s="9"/>
      <c r="E1574" s="12"/>
      <c r="F1574" s="13"/>
      <c r="G1574" s="12"/>
      <c r="H1574" s="13"/>
      <c r="I1574" s="12"/>
      <c r="J1574" s="13"/>
      <c r="K1574" s="12"/>
      <c r="L1574" s="13"/>
      <c r="M1574" s="9"/>
    </row>
    <row r="1575" spans="1:51" ht="30" customHeight="1">
      <c r="A1575" s="32" t="s">
        <v>3190</v>
      </c>
      <c r="B1575" s="32"/>
      <c r="C1575" s="32"/>
      <c r="D1575" s="32"/>
      <c r="E1575" s="33"/>
      <c r="F1575" s="34"/>
      <c r="G1575" s="33"/>
      <c r="H1575" s="34"/>
      <c r="I1575" s="33"/>
      <c r="J1575" s="34"/>
      <c r="K1575" s="33"/>
      <c r="L1575" s="34"/>
      <c r="M1575" s="32"/>
      <c r="N1575" s="1" t="s">
        <v>2211</v>
      </c>
    </row>
    <row r="1576" spans="1:51" ht="30" customHeight="1">
      <c r="A1576" s="8" t="s">
        <v>3192</v>
      </c>
      <c r="B1576" s="8" t="s">
        <v>3193</v>
      </c>
      <c r="C1576" s="8" t="s">
        <v>1156</v>
      </c>
      <c r="D1576" s="9">
        <v>0.19900000000000001</v>
      </c>
      <c r="E1576" s="12">
        <f>단가대비표!O250</f>
        <v>4312</v>
      </c>
      <c r="F1576" s="13">
        <f>TRUNC(E1576*D1576,1)</f>
        <v>858</v>
      </c>
      <c r="G1576" s="12">
        <f>단가대비표!P250</f>
        <v>0</v>
      </c>
      <c r="H1576" s="13">
        <f>TRUNC(G1576*D1576,1)</f>
        <v>0</v>
      </c>
      <c r="I1576" s="12">
        <f>단가대비표!V250</f>
        <v>0</v>
      </c>
      <c r="J1576" s="13">
        <f>TRUNC(I1576*D1576,1)</f>
        <v>0</v>
      </c>
      <c r="K1576" s="12">
        <f t="shared" ref="K1576:L1579" si="259">TRUNC(E1576+G1576+I1576,1)</f>
        <v>4312</v>
      </c>
      <c r="L1576" s="13">
        <f t="shared" si="259"/>
        <v>858</v>
      </c>
      <c r="M1576" s="8" t="s">
        <v>52</v>
      </c>
      <c r="N1576" s="2" t="s">
        <v>2211</v>
      </c>
      <c r="O1576" s="2" t="s">
        <v>3194</v>
      </c>
      <c r="P1576" s="2" t="s">
        <v>63</v>
      </c>
      <c r="Q1576" s="2" t="s">
        <v>63</v>
      </c>
      <c r="R1576" s="2" t="s">
        <v>62</v>
      </c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  <c r="AQ1576" s="3"/>
      <c r="AR1576" s="3"/>
      <c r="AS1576" s="3"/>
      <c r="AT1576" s="3"/>
      <c r="AU1576" s="3"/>
      <c r="AV1576" s="2" t="s">
        <v>52</v>
      </c>
      <c r="AW1576" s="2" t="s">
        <v>3195</v>
      </c>
      <c r="AX1576" s="2" t="s">
        <v>52</v>
      </c>
      <c r="AY1576" s="2" t="s">
        <v>52</v>
      </c>
    </row>
    <row r="1577" spans="1:51" ht="30" customHeight="1">
      <c r="A1577" s="8" t="s">
        <v>3166</v>
      </c>
      <c r="B1577" s="8" t="s">
        <v>3167</v>
      </c>
      <c r="C1577" s="8" t="s">
        <v>1156</v>
      </c>
      <c r="D1577" s="9">
        <v>8.0000000000000002E-3</v>
      </c>
      <c r="E1577" s="12">
        <f>단가대비표!O261</f>
        <v>2766.66</v>
      </c>
      <c r="F1577" s="13">
        <f>TRUNC(E1577*D1577,1)</f>
        <v>22.1</v>
      </c>
      <c r="G1577" s="12">
        <f>단가대비표!P261</f>
        <v>0</v>
      </c>
      <c r="H1577" s="13">
        <f>TRUNC(G1577*D1577,1)</f>
        <v>0</v>
      </c>
      <c r="I1577" s="12">
        <f>단가대비표!V261</f>
        <v>0</v>
      </c>
      <c r="J1577" s="13">
        <f>TRUNC(I1577*D1577,1)</f>
        <v>0</v>
      </c>
      <c r="K1577" s="12">
        <f t="shared" si="259"/>
        <v>2766.6</v>
      </c>
      <c r="L1577" s="13">
        <f t="shared" si="259"/>
        <v>22.1</v>
      </c>
      <c r="M1577" s="8" t="s">
        <v>52</v>
      </c>
      <c r="N1577" s="2" t="s">
        <v>2211</v>
      </c>
      <c r="O1577" s="2" t="s">
        <v>3168</v>
      </c>
      <c r="P1577" s="2" t="s">
        <v>63</v>
      </c>
      <c r="Q1577" s="2" t="s">
        <v>63</v>
      </c>
      <c r="R1577" s="2" t="s">
        <v>62</v>
      </c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  <c r="AQ1577" s="3"/>
      <c r="AR1577" s="3"/>
      <c r="AS1577" s="3"/>
      <c r="AT1577" s="3"/>
      <c r="AU1577" s="3"/>
      <c r="AV1577" s="2" t="s">
        <v>52</v>
      </c>
      <c r="AW1577" s="2" t="s">
        <v>3196</v>
      </c>
      <c r="AX1577" s="2" t="s">
        <v>52</v>
      </c>
      <c r="AY1577" s="2" t="s">
        <v>52</v>
      </c>
    </row>
    <row r="1578" spans="1:51" ht="30" customHeight="1">
      <c r="A1578" s="8" t="s">
        <v>3179</v>
      </c>
      <c r="B1578" s="8" t="s">
        <v>3197</v>
      </c>
      <c r="C1578" s="8" t="s">
        <v>221</v>
      </c>
      <c r="D1578" s="9">
        <v>0.06</v>
      </c>
      <c r="E1578" s="12">
        <f>단가대비표!O243</f>
        <v>1993.54</v>
      </c>
      <c r="F1578" s="13">
        <f>TRUNC(E1578*D1578,1)</f>
        <v>119.6</v>
      </c>
      <c r="G1578" s="12">
        <f>단가대비표!P243</f>
        <v>0</v>
      </c>
      <c r="H1578" s="13">
        <f>TRUNC(G1578*D1578,1)</f>
        <v>0</v>
      </c>
      <c r="I1578" s="12">
        <f>단가대비표!V243</f>
        <v>0</v>
      </c>
      <c r="J1578" s="13">
        <f>TRUNC(I1578*D1578,1)</f>
        <v>0</v>
      </c>
      <c r="K1578" s="12">
        <f t="shared" si="259"/>
        <v>1993.5</v>
      </c>
      <c r="L1578" s="13">
        <f t="shared" si="259"/>
        <v>119.6</v>
      </c>
      <c r="M1578" s="8" t="s">
        <v>3181</v>
      </c>
      <c r="N1578" s="2" t="s">
        <v>2211</v>
      </c>
      <c r="O1578" s="2" t="s">
        <v>3198</v>
      </c>
      <c r="P1578" s="2" t="s">
        <v>63</v>
      </c>
      <c r="Q1578" s="2" t="s">
        <v>63</v>
      </c>
      <c r="R1578" s="2" t="s">
        <v>62</v>
      </c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  <c r="AT1578" s="3"/>
      <c r="AU1578" s="3"/>
      <c r="AV1578" s="2" t="s">
        <v>52</v>
      </c>
      <c r="AW1578" s="2" t="s">
        <v>3199</v>
      </c>
      <c r="AX1578" s="2" t="s">
        <v>52</v>
      </c>
      <c r="AY1578" s="2" t="s">
        <v>52</v>
      </c>
    </row>
    <row r="1579" spans="1:51" ht="30" customHeight="1">
      <c r="A1579" s="8" t="s">
        <v>3184</v>
      </c>
      <c r="B1579" s="8" t="s">
        <v>3185</v>
      </c>
      <c r="C1579" s="8" t="s">
        <v>1082</v>
      </c>
      <c r="D1579" s="9">
        <v>0.5</v>
      </c>
      <c r="E1579" s="12">
        <f>단가대비표!O238</f>
        <v>200</v>
      </c>
      <c r="F1579" s="13">
        <f>TRUNC(E1579*D1579,1)</f>
        <v>100</v>
      </c>
      <c r="G1579" s="12">
        <f>단가대비표!P238</f>
        <v>0</v>
      </c>
      <c r="H1579" s="13">
        <f>TRUNC(G1579*D1579,1)</f>
        <v>0</v>
      </c>
      <c r="I1579" s="12">
        <f>단가대비표!V238</f>
        <v>0</v>
      </c>
      <c r="J1579" s="13">
        <f>TRUNC(I1579*D1579,1)</f>
        <v>0</v>
      </c>
      <c r="K1579" s="12">
        <f t="shared" si="259"/>
        <v>200</v>
      </c>
      <c r="L1579" s="13">
        <f t="shared" si="259"/>
        <v>100</v>
      </c>
      <c r="M1579" s="8" t="s">
        <v>52</v>
      </c>
      <c r="N1579" s="2" t="s">
        <v>2211</v>
      </c>
      <c r="O1579" s="2" t="s">
        <v>3186</v>
      </c>
      <c r="P1579" s="2" t="s">
        <v>63</v>
      </c>
      <c r="Q1579" s="2" t="s">
        <v>63</v>
      </c>
      <c r="R1579" s="2" t="s">
        <v>62</v>
      </c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  <c r="AT1579" s="3"/>
      <c r="AU1579" s="3"/>
      <c r="AV1579" s="2" t="s">
        <v>52</v>
      </c>
      <c r="AW1579" s="2" t="s">
        <v>3200</v>
      </c>
      <c r="AX1579" s="2" t="s">
        <v>52</v>
      </c>
      <c r="AY1579" s="2" t="s">
        <v>52</v>
      </c>
    </row>
    <row r="1580" spans="1:51" ht="30" customHeight="1">
      <c r="A1580" s="8" t="s">
        <v>995</v>
      </c>
      <c r="B1580" s="8" t="s">
        <v>52</v>
      </c>
      <c r="C1580" s="8" t="s">
        <v>52</v>
      </c>
      <c r="D1580" s="9"/>
      <c r="E1580" s="12"/>
      <c r="F1580" s="13">
        <f>TRUNC(SUMIF(N1576:N1579, N1575, F1576:F1579),0)</f>
        <v>1099</v>
      </c>
      <c r="G1580" s="12"/>
      <c r="H1580" s="13">
        <f>TRUNC(SUMIF(N1576:N1579, N1575, H1576:H1579),0)</f>
        <v>0</v>
      </c>
      <c r="I1580" s="12"/>
      <c r="J1580" s="13">
        <f>TRUNC(SUMIF(N1576:N1579, N1575, J1576:J1579),0)</f>
        <v>0</v>
      </c>
      <c r="K1580" s="12"/>
      <c r="L1580" s="13">
        <f>F1580+H1580+J1580</f>
        <v>1099</v>
      </c>
      <c r="M1580" s="8" t="s">
        <v>52</v>
      </c>
      <c r="N1580" s="2" t="s">
        <v>118</v>
      </c>
      <c r="O1580" s="2" t="s">
        <v>118</v>
      </c>
      <c r="P1580" s="2" t="s">
        <v>52</v>
      </c>
      <c r="Q1580" s="2" t="s">
        <v>52</v>
      </c>
      <c r="R1580" s="2" t="s">
        <v>52</v>
      </c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  <c r="AT1580" s="3"/>
      <c r="AU1580" s="3"/>
      <c r="AV1580" s="2" t="s">
        <v>52</v>
      </c>
      <c r="AW1580" s="2" t="s">
        <v>52</v>
      </c>
      <c r="AX1580" s="2" t="s">
        <v>52</v>
      </c>
      <c r="AY1580" s="2" t="s">
        <v>52</v>
      </c>
    </row>
    <row r="1581" spans="1:51" ht="30" customHeight="1">
      <c r="A1581" s="9"/>
      <c r="B1581" s="9"/>
      <c r="C1581" s="9"/>
      <c r="D1581" s="9"/>
      <c r="E1581" s="12"/>
      <c r="F1581" s="13"/>
      <c r="G1581" s="12"/>
      <c r="H1581" s="13"/>
      <c r="I1581" s="12"/>
      <c r="J1581" s="13"/>
      <c r="K1581" s="12"/>
      <c r="L1581" s="13"/>
      <c r="M1581" s="9"/>
    </row>
    <row r="1582" spans="1:51" ht="30" customHeight="1">
      <c r="A1582" s="32" t="s">
        <v>3201</v>
      </c>
      <c r="B1582" s="32"/>
      <c r="C1582" s="32"/>
      <c r="D1582" s="32"/>
      <c r="E1582" s="33"/>
      <c r="F1582" s="34"/>
      <c r="G1582" s="33"/>
      <c r="H1582" s="34"/>
      <c r="I1582" s="33"/>
      <c r="J1582" s="34"/>
      <c r="K1582" s="33"/>
      <c r="L1582" s="34"/>
      <c r="M1582" s="32"/>
      <c r="N1582" s="1" t="s">
        <v>2215</v>
      </c>
    </row>
    <row r="1583" spans="1:51" ht="30" customHeight="1">
      <c r="A1583" s="8" t="s">
        <v>3173</v>
      </c>
      <c r="B1583" s="8" t="s">
        <v>1096</v>
      </c>
      <c r="C1583" s="8" t="s">
        <v>1097</v>
      </c>
      <c r="D1583" s="9">
        <v>6.7000000000000004E-2</v>
      </c>
      <c r="E1583" s="12">
        <f>단가대비표!O296</f>
        <v>0</v>
      </c>
      <c r="F1583" s="13">
        <f>TRUNC(E1583*D1583,1)</f>
        <v>0</v>
      </c>
      <c r="G1583" s="12">
        <f>단가대비표!P296</f>
        <v>184508</v>
      </c>
      <c r="H1583" s="13">
        <f>TRUNC(G1583*D1583,1)</f>
        <v>12362</v>
      </c>
      <c r="I1583" s="12">
        <f>단가대비표!V296</f>
        <v>0</v>
      </c>
      <c r="J1583" s="13">
        <f>TRUNC(I1583*D1583,1)</f>
        <v>0</v>
      </c>
      <c r="K1583" s="12">
        <f>TRUNC(E1583+G1583+I1583,1)</f>
        <v>184508</v>
      </c>
      <c r="L1583" s="13">
        <f>TRUNC(F1583+H1583+J1583,1)</f>
        <v>12362</v>
      </c>
      <c r="M1583" s="8" t="s">
        <v>52</v>
      </c>
      <c r="N1583" s="2" t="s">
        <v>2215</v>
      </c>
      <c r="O1583" s="2" t="s">
        <v>3174</v>
      </c>
      <c r="P1583" s="2" t="s">
        <v>63</v>
      </c>
      <c r="Q1583" s="2" t="s">
        <v>63</v>
      </c>
      <c r="R1583" s="2" t="s">
        <v>62</v>
      </c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  <c r="AT1583" s="3"/>
      <c r="AU1583" s="3"/>
      <c r="AV1583" s="2" t="s">
        <v>52</v>
      </c>
      <c r="AW1583" s="2" t="s">
        <v>3203</v>
      </c>
      <c r="AX1583" s="2" t="s">
        <v>52</v>
      </c>
      <c r="AY1583" s="2" t="s">
        <v>52</v>
      </c>
    </row>
    <row r="1584" spans="1:51" ht="30" customHeight="1">
      <c r="A1584" s="8" t="s">
        <v>1100</v>
      </c>
      <c r="B1584" s="8" t="s">
        <v>1096</v>
      </c>
      <c r="C1584" s="8" t="s">
        <v>1097</v>
      </c>
      <c r="D1584" s="9">
        <v>1.0999999999999999E-2</v>
      </c>
      <c r="E1584" s="12">
        <f>단가대비표!O278</f>
        <v>0</v>
      </c>
      <c r="F1584" s="13">
        <f>TRUNC(E1584*D1584,1)</f>
        <v>0</v>
      </c>
      <c r="G1584" s="12">
        <f>단가대비표!P278</f>
        <v>125427</v>
      </c>
      <c r="H1584" s="13">
        <f>TRUNC(G1584*D1584,1)</f>
        <v>1379.6</v>
      </c>
      <c r="I1584" s="12">
        <f>단가대비표!V278</f>
        <v>0</v>
      </c>
      <c r="J1584" s="13">
        <f>TRUNC(I1584*D1584,1)</f>
        <v>0</v>
      </c>
      <c r="K1584" s="12">
        <f>TRUNC(E1584+G1584+I1584,1)</f>
        <v>125427</v>
      </c>
      <c r="L1584" s="13">
        <f>TRUNC(F1584+H1584+J1584,1)</f>
        <v>1379.6</v>
      </c>
      <c r="M1584" s="8" t="s">
        <v>52</v>
      </c>
      <c r="N1584" s="2" t="s">
        <v>2215</v>
      </c>
      <c r="O1584" s="2" t="s">
        <v>1101</v>
      </c>
      <c r="P1584" s="2" t="s">
        <v>63</v>
      </c>
      <c r="Q1584" s="2" t="s">
        <v>63</v>
      </c>
      <c r="R1584" s="2" t="s">
        <v>62</v>
      </c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  <c r="AT1584" s="3"/>
      <c r="AU1584" s="3"/>
      <c r="AV1584" s="2" t="s">
        <v>52</v>
      </c>
      <c r="AW1584" s="2" t="s">
        <v>3204</v>
      </c>
      <c r="AX1584" s="2" t="s">
        <v>52</v>
      </c>
      <c r="AY1584" s="2" t="s">
        <v>52</v>
      </c>
    </row>
    <row r="1585" spans="1:51" ht="30" customHeight="1">
      <c r="A1585" s="8" t="s">
        <v>995</v>
      </c>
      <c r="B1585" s="8" t="s">
        <v>52</v>
      </c>
      <c r="C1585" s="8" t="s">
        <v>52</v>
      </c>
      <c r="D1585" s="9"/>
      <c r="E1585" s="12"/>
      <c r="F1585" s="13">
        <f>TRUNC(SUMIF(N1583:N1584, N1582, F1583:F1584),0)</f>
        <v>0</v>
      </c>
      <c r="G1585" s="12"/>
      <c r="H1585" s="13">
        <f>TRUNC(SUMIF(N1583:N1584, N1582, H1583:H1584),0)</f>
        <v>13741</v>
      </c>
      <c r="I1585" s="12"/>
      <c r="J1585" s="13">
        <f>TRUNC(SUMIF(N1583:N1584, N1582, J1583:J1584),0)</f>
        <v>0</v>
      </c>
      <c r="K1585" s="12"/>
      <c r="L1585" s="13">
        <f>F1585+H1585+J1585</f>
        <v>13741</v>
      </c>
      <c r="M1585" s="8" t="s">
        <v>52</v>
      </c>
      <c r="N1585" s="2" t="s">
        <v>118</v>
      </c>
      <c r="O1585" s="2" t="s">
        <v>118</v>
      </c>
      <c r="P1585" s="2" t="s">
        <v>52</v>
      </c>
      <c r="Q1585" s="2" t="s">
        <v>52</v>
      </c>
      <c r="R1585" s="2" t="s">
        <v>52</v>
      </c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  <c r="AT1585" s="3"/>
      <c r="AU1585" s="3"/>
      <c r="AV1585" s="2" t="s">
        <v>52</v>
      </c>
      <c r="AW1585" s="2" t="s">
        <v>52</v>
      </c>
      <c r="AX1585" s="2" t="s">
        <v>52</v>
      </c>
      <c r="AY1585" s="2" t="s">
        <v>52</v>
      </c>
    </row>
    <row r="1586" spans="1:51" ht="30" customHeight="1">
      <c r="A1586" s="9"/>
      <c r="B1586" s="9"/>
      <c r="C1586" s="9"/>
      <c r="D1586" s="9"/>
      <c r="E1586" s="12"/>
      <c r="F1586" s="13"/>
      <c r="G1586" s="12"/>
      <c r="H1586" s="13"/>
      <c r="I1586" s="12"/>
      <c r="J1586" s="13"/>
      <c r="K1586" s="12"/>
      <c r="L1586" s="13"/>
      <c r="M1586" s="9"/>
    </row>
    <row r="1587" spans="1:51" ht="30" customHeight="1">
      <c r="A1587" s="32" t="s">
        <v>3205</v>
      </c>
      <c r="B1587" s="32"/>
      <c r="C1587" s="32"/>
      <c r="D1587" s="32"/>
      <c r="E1587" s="33"/>
      <c r="F1587" s="34"/>
      <c r="G1587" s="33"/>
      <c r="H1587" s="34"/>
      <c r="I1587" s="33"/>
      <c r="J1587" s="34"/>
      <c r="K1587" s="33"/>
      <c r="L1587" s="34"/>
      <c r="M1587" s="32"/>
      <c r="N1587" s="1" t="s">
        <v>2220</v>
      </c>
    </row>
    <row r="1588" spans="1:51" ht="30" customHeight="1">
      <c r="A1588" s="8" t="s">
        <v>3207</v>
      </c>
      <c r="B1588" s="8" t="s">
        <v>3208</v>
      </c>
      <c r="C1588" s="8" t="s">
        <v>255</v>
      </c>
      <c r="D1588" s="9">
        <v>1.52</v>
      </c>
      <c r="E1588" s="12">
        <f>단가대비표!O245</f>
        <v>73</v>
      </c>
      <c r="F1588" s="13">
        <f t="shared" ref="F1588:F1594" si="260">TRUNC(E1588*D1588,1)</f>
        <v>110.9</v>
      </c>
      <c r="G1588" s="12">
        <f>단가대비표!P245</f>
        <v>0</v>
      </c>
      <c r="H1588" s="13">
        <f t="shared" ref="H1588:H1594" si="261">TRUNC(G1588*D1588,1)</f>
        <v>0</v>
      </c>
      <c r="I1588" s="12">
        <f>단가대비표!V245</f>
        <v>0</v>
      </c>
      <c r="J1588" s="13">
        <f t="shared" ref="J1588:J1594" si="262">TRUNC(I1588*D1588,1)</f>
        <v>0</v>
      </c>
      <c r="K1588" s="12">
        <f t="shared" ref="K1588:L1594" si="263">TRUNC(E1588+G1588+I1588,1)</f>
        <v>73</v>
      </c>
      <c r="L1588" s="13">
        <f t="shared" si="263"/>
        <v>110.9</v>
      </c>
      <c r="M1588" s="8" t="s">
        <v>52</v>
      </c>
      <c r="N1588" s="2" t="s">
        <v>2220</v>
      </c>
      <c r="O1588" s="2" t="s">
        <v>3209</v>
      </c>
      <c r="P1588" s="2" t="s">
        <v>63</v>
      </c>
      <c r="Q1588" s="2" t="s">
        <v>63</v>
      </c>
      <c r="R1588" s="2" t="s">
        <v>62</v>
      </c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  <c r="AT1588" s="3"/>
      <c r="AU1588" s="3"/>
      <c r="AV1588" s="2" t="s">
        <v>52</v>
      </c>
      <c r="AW1588" s="2" t="s">
        <v>3210</v>
      </c>
      <c r="AX1588" s="2" t="s">
        <v>52</v>
      </c>
      <c r="AY1588" s="2" t="s">
        <v>52</v>
      </c>
    </row>
    <row r="1589" spans="1:51" ht="30" customHeight="1">
      <c r="A1589" s="8" t="s">
        <v>3211</v>
      </c>
      <c r="B1589" s="8" t="s">
        <v>52</v>
      </c>
      <c r="C1589" s="8" t="s">
        <v>221</v>
      </c>
      <c r="D1589" s="9">
        <v>0.32500000000000001</v>
      </c>
      <c r="E1589" s="12">
        <f>단가대비표!O246</f>
        <v>1150</v>
      </c>
      <c r="F1589" s="13">
        <f t="shared" si="260"/>
        <v>373.7</v>
      </c>
      <c r="G1589" s="12">
        <f>단가대비표!P246</f>
        <v>0</v>
      </c>
      <c r="H1589" s="13">
        <f t="shared" si="261"/>
        <v>0</v>
      </c>
      <c r="I1589" s="12">
        <f>단가대비표!V246</f>
        <v>0</v>
      </c>
      <c r="J1589" s="13">
        <f t="shared" si="262"/>
        <v>0</v>
      </c>
      <c r="K1589" s="12">
        <f t="shared" si="263"/>
        <v>1150</v>
      </c>
      <c r="L1589" s="13">
        <f t="shared" si="263"/>
        <v>373.7</v>
      </c>
      <c r="M1589" s="8" t="s">
        <v>52</v>
      </c>
      <c r="N1589" s="2" t="s">
        <v>2220</v>
      </c>
      <c r="O1589" s="2" t="s">
        <v>3212</v>
      </c>
      <c r="P1589" s="2" t="s">
        <v>63</v>
      </c>
      <c r="Q1589" s="2" t="s">
        <v>63</v>
      </c>
      <c r="R1589" s="2" t="s">
        <v>62</v>
      </c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  <c r="AT1589" s="3"/>
      <c r="AU1589" s="3"/>
      <c r="AV1589" s="2" t="s">
        <v>52</v>
      </c>
      <c r="AW1589" s="2" t="s">
        <v>3213</v>
      </c>
      <c r="AX1589" s="2" t="s">
        <v>52</v>
      </c>
      <c r="AY1589" s="2" t="s">
        <v>52</v>
      </c>
    </row>
    <row r="1590" spans="1:51" ht="30" customHeight="1">
      <c r="A1590" s="8" t="s">
        <v>3179</v>
      </c>
      <c r="B1590" s="8" t="s">
        <v>3180</v>
      </c>
      <c r="C1590" s="8" t="s">
        <v>221</v>
      </c>
      <c r="D1590" s="9">
        <v>0.45300000000000001</v>
      </c>
      <c r="E1590" s="12">
        <f>단가대비표!O244</f>
        <v>2139.7800000000002</v>
      </c>
      <c r="F1590" s="13">
        <f t="shared" si="260"/>
        <v>969.3</v>
      </c>
      <c r="G1590" s="12">
        <f>단가대비표!P244</f>
        <v>0</v>
      </c>
      <c r="H1590" s="13">
        <f t="shared" si="261"/>
        <v>0</v>
      </c>
      <c r="I1590" s="12">
        <f>단가대비표!V244</f>
        <v>0</v>
      </c>
      <c r="J1590" s="13">
        <f t="shared" si="262"/>
        <v>0</v>
      </c>
      <c r="K1590" s="12">
        <f t="shared" si="263"/>
        <v>2139.6999999999998</v>
      </c>
      <c r="L1590" s="13">
        <f t="shared" si="263"/>
        <v>969.3</v>
      </c>
      <c r="M1590" s="8" t="s">
        <v>3181</v>
      </c>
      <c r="N1590" s="2" t="s">
        <v>2220</v>
      </c>
      <c r="O1590" s="2" t="s">
        <v>3182</v>
      </c>
      <c r="P1590" s="2" t="s">
        <v>63</v>
      </c>
      <c r="Q1590" s="2" t="s">
        <v>63</v>
      </c>
      <c r="R1590" s="2" t="s">
        <v>62</v>
      </c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3"/>
      <c r="AP1590" s="3"/>
      <c r="AQ1590" s="3"/>
      <c r="AR1590" s="3"/>
      <c r="AS1590" s="3"/>
      <c r="AT1590" s="3"/>
      <c r="AU1590" s="3"/>
      <c r="AV1590" s="2" t="s">
        <v>52</v>
      </c>
      <c r="AW1590" s="2" t="s">
        <v>3214</v>
      </c>
      <c r="AX1590" s="2" t="s">
        <v>52</v>
      </c>
      <c r="AY1590" s="2" t="s">
        <v>52</v>
      </c>
    </row>
    <row r="1591" spans="1:51" ht="30" customHeight="1">
      <c r="A1591" s="8" t="s">
        <v>3184</v>
      </c>
      <c r="B1591" s="8" t="s">
        <v>3185</v>
      </c>
      <c r="C1591" s="8" t="s">
        <v>1082</v>
      </c>
      <c r="D1591" s="9">
        <v>0.123</v>
      </c>
      <c r="E1591" s="12">
        <f>단가대비표!O238</f>
        <v>200</v>
      </c>
      <c r="F1591" s="13">
        <f t="shared" si="260"/>
        <v>24.6</v>
      </c>
      <c r="G1591" s="12">
        <f>단가대비표!P238</f>
        <v>0</v>
      </c>
      <c r="H1591" s="13">
        <f t="shared" si="261"/>
        <v>0</v>
      </c>
      <c r="I1591" s="12">
        <f>단가대비표!V238</f>
        <v>0</v>
      </c>
      <c r="J1591" s="13">
        <f t="shared" si="262"/>
        <v>0</v>
      </c>
      <c r="K1591" s="12">
        <f t="shared" si="263"/>
        <v>200</v>
      </c>
      <c r="L1591" s="13">
        <f t="shared" si="263"/>
        <v>24.6</v>
      </c>
      <c r="M1591" s="8" t="s">
        <v>52</v>
      </c>
      <c r="N1591" s="2" t="s">
        <v>2220</v>
      </c>
      <c r="O1591" s="2" t="s">
        <v>3186</v>
      </c>
      <c r="P1591" s="2" t="s">
        <v>63</v>
      </c>
      <c r="Q1591" s="2" t="s">
        <v>63</v>
      </c>
      <c r="R1591" s="2" t="s">
        <v>62</v>
      </c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  <c r="AK1591" s="3"/>
      <c r="AL1591" s="3"/>
      <c r="AM1591" s="3"/>
      <c r="AN1591" s="3"/>
      <c r="AO1591" s="3"/>
      <c r="AP1591" s="3"/>
      <c r="AQ1591" s="3"/>
      <c r="AR1591" s="3"/>
      <c r="AS1591" s="3"/>
      <c r="AT1591" s="3"/>
      <c r="AU1591" s="3"/>
      <c r="AV1591" s="2" t="s">
        <v>52</v>
      </c>
      <c r="AW1591" s="2" t="s">
        <v>3215</v>
      </c>
      <c r="AX1591" s="2" t="s">
        <v>52</v>
      </c>
      <c r="AY1591" s="2" t="s">
        <v>52</v>
      </c>
    </row>
    <row r="1592" spans="1:51" ht="30" customHeight="1">
      <c r="A1592" s="8" t="s">
        <v>3173</v>
      </c>
      <c r="B1592" s="8" t="s">
        <v>1096</v>
      </c>
      <c r="C1592" s="8" t="s">
        <v>1097</v>
      </c>
      <c r="D1592" s="9">
        <v>3.5000000000000003E-2</v>
      </c>
      <c r="E1592" s="12">
        <f>단가대비표!O296</f>
        <v>0</v>
      </c>
      <c r="F1592" s="13">
        <f t="shared" si="260"/>
        <v>0</v>
      </c>
      <c r="G1592" s="12">
        <f>단가대비표!P296</f>
        <v>184508</v>
      </c>
      <c r="H1592" s="13">
        <f t="shared" si="261"/>
        <v>6457.7</v>
      </c>
      <c r="I1592" s="12">
        <f>단가대비표!V296</f>
        <v>0</v>
      </c>
      <c r="J1592" s="13">
        <f t="shared" si="262"/>
        <v>0</v>
      </c>
      <c r="K1592" s="12">
        <f t="shared" si="263"/>
        <v>184508</v>
      </c>
      <c r="L1592" s="13">
        <f t="shared" si="263"/>
        <v>6457.7</v>
      </c>
      <c r="M1592" s="8" t="s">
        <v>52</v>
      </c>
      <c r="N1592" s="2" t="s">
        <v>2220</v>
      </c>
      <c r="O1592" s="2" t="s">
        <v>3174</v>
      </c>
      <c r="P1592" s="2" t="s">
        <v>63</v>
      </c>
      <c r="Q1592" s="2" t="s">
        <v>63</v>
      </c>
      <c r="R1592" s="2" t="s">
        <v>62</v>
      </c>
      <c r="S1592" s="3"/>
      <c r="T1592" s="3"/>
      <c r="U1592" s="3"/>
      <c r="V1592" s="3">
        <v>1</v>
      </c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  <c r="AN1592" s="3"/>
      <c r="AO1592" s="3"/>
      <c r="AP1592" s="3"/>
      <c r="AQ1592" s="3"/>
      <c r="AR1592" s="3"/>
      <c r="AS1592" s="3"/>
      <c r="AT1592" s="3"/>
      <c r="AU1592" s="3"/>
      <c r="AV1592" s="2" t="s">
        <v>52</v>
      </c>
      <c r="AW1592" s="2" t="s">
        <v>3216</v>
      </c>
      <c r="AX1592" s="2" t="s">
        <v>52</v>
      </c>
      <c r="AY1592" s="2" t="s">
        <v>52</v>
      </c>
    </row>
    <row r="1593" spans="1:51" ht="30" customHeight="1">
      <c r="A1593" s="8" t="s">
        <v>1100</v>
      </c>
      <c r="B1593" s="8" t="s">
        <v>1096</v>
      </c>
      <c r="C1593" s="8" t="s">
        <v>1097</v>
      </c>
      <c r="D1593" s="9">
        <v>0.01</v>
      </c>
      <c r="E1593" s="12">
        <f>단가대비표!O278</f>
        <v>0</v>
      </c>
      <c r="F1593" s="13">
        <f t="shared" si="260"/>
        <v>0</v>
      </c>
      <c r="G1593" s="12">
        <f>단가대비표!P278</f>
        <v>125427</v>
      </c>
      <c r="H1593" s="13">
        <f t="shared" si="261"/>
        <v>1254.2</v>
      </c>
      <c r="I1593" s="12">
        <f>단가대비표!V278</f>
        <v>0</v>
      </c>
      <c r="J1593" s="13">
        <f t="shared" si="262"/>
        <v>0</v>
      </c>
      <c r="K1593" s="12">
        <f t="shared" si="263"/>
        <v>125427</v>
      </c>
      <c r="L1593" s="13">
        <f t="shared" si="263"/>
        <v>1254.2</v>
      </c>
      <c r="M1593" s="8" t="s">
        <v>52</v>
      </c>
      <c r="N1593" s="2" t="s">
        <v>2220</v>
      </c>
      <c r="O1593" s="2" t="s">
        <v>1101</v>
      </c>
      <c r="P1593" s="2" t="s">
        <v>63</v>
      </c>
      <c r="Q1593" s="2" t="s">
        <v>63</v>
      </c>
      <c r="R1593" s="2" t="s">
        <v>62</v>
      </c>
      <c r="S1593" s="3"/>
      <c r="T1593" s="3"/>
      <c r="U1593" s="3"/>
      <c r="V1593" s="3">
        <v>1</v>
      </c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  <c r="AO1593" s="3"/>
      <c r="AP1593" s="3"/>
      <c r="AQ1593" s="3"/>
      <c r="AR1593" s="3"/>
      <c r="AS1593" s="3"/>
      <c r="AT1593" s="3"/>
      <c r="AU1593" s="3"/>
      <c r="AV1593" s="2" t="s">
        <v>52</v>
      </c>
      <c r="AW1593" s="2" t="s">
        <v>3217</v>
      </c>
      <c r="AX1593" s="2" t="s">
        <v>52</v>
      </c>
      <c r="AY1593" s="2" t="s">
        <v>52</v>
      </c>
    </row>
    <row r="1594" spans="1:51" ht="30" customHeight="1">
      <c r="A1594" s="8" t="s">
        <v>1272</v>
      </c>
      <c r="B1594" s="8" t="s">
        <v>1256</v>
      </c>
      <c r="C1594" s="8" t="s">
        <v>929</v>
      </c>
      <c r="D1594" s="9">
        <v>1</v>
      </c>
      <c r="E1594" s="12">
        <v>0</v>
      </c>
      <c r="F1594" s="13">
        <f t="shared" si="260"/>
        <v>0</v>
      </c>
      <c r="G1594" s="12">
        <v>0</v>
      </c>
      <c r="H1594" s="13">
        <f t="shared" si="261"/>
        <v>0</v>
      </c>
      <c r="I1594" s="12">
        <f>TRUNC(SUMIF(V1588:V1594, RIGHTB(O1594, 1), H1588:H1594)*U1594, 2)</f>
        <v>154.22999999999999</v>
      </c>
      <c r="J1594" s="13">
        <f t="shared" si="262"/>
        <v>154.19999999999999</v>
      </c>
      <c r="K1594" s="12">
        <f t="shared" si="263"/>
        <v>154.19999999999999</v>
      </c>
      <c r="L1594" s="13">
        <f t="shared" si="263"/>
        <v>154.19999999999999</v>
      </c>
      <c r="M1594" s="8" t="s">
        <v>52</v>
      </c>
      <c r="N1594" s="2" t="s">
        <v>2220</v>
      </c>
      <c r="O1594" s="2" t="s">
        <v>930</v>
      </c>
      <c r="P1594" s="2" t="s">
        <v>63</v>
      </c>
      <c r="Q1594" s="2" t="s">
        <v>63</v>
      </c>
      <c r="R1594" s="2" t="s">
        <v>63</v>
      </c>
      <c r="S1594" s="3">
        <v>1</v>
      </c>
      <c r="T1594" s="3">
        <v>2</v>
      </c>
      <c r="U1594" s="3">
        <v>0.02</v>
      </c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3"/>
      <c r="AP1594" s="3"/>
      <c r="AQ1594" s="3"/>
      <c r="AR1594" s="3"/>
      <c r="AS1594" s="3"/>
      <c r="AT1594" s="3"/>
      <c r="AU1594" s="3"/>
      <c r="AV1594" s="2" t="s">
        <v>52</v>
      </c>
      <c r="AW1594" s="2" t="s">
        <v>3218</v>
      </c>
      <c r="AX1594" s="2" t="s">
        <v>52</v>
      </c>
      <c r="AY1594" s="2" t="s">
        <v>52</v>
      </c>
    </row>
    <row r="1595" spans="1:51" ht="30" customHeight="1">
      <c r="A1595" s="8" t="s">
        <v>995</v>
      </c>
      <c r="B1595" s="8" t="s">
        <v>52</v>
      </c>
      <c r="C1595" s="8" t="s">
        <v>52</v>
      </c>
      <c r="D1595" s="9"/>
      <c r="E1595" s="12"/>
      <c r="F1595" s="13">
        <f>TRUNC(SUMIF(N1588:N1594, N1587, F1588:F1594),0)</f>
        <v>1478</v>
      </c>
      <c r="G1595" s="12"/>
      <c r="H1595" s="13">
        <f>TRUNC(SUMIF(N1588:N1594, N1587, H1588:H1594),0)</f>
        <v>7711</v>
      </c>
      <c r="I1595" s="12"/>
      <c r="J1595" s="13">
        <f>TRUNC(SUMIF(N1588:N1594, N1587, J1588:J1594),0)</f>
        <v>154</v>
      </c>
      <c r="K1595" s="12"/>
      <c r="L1595" s="13">
        <f>F1595+H1595+J1595</f>
        <v>9343</v>
      </c>
      <c r="M1595" s="8" t="s">
        <v>52</v>
      </c>
      <c r="N1595" s="2" t="s">
        <v>118</v>
      </c>
      <c r="O1595" s="2" t="s">
        <v>118</v>
      </c>
      <c r="P1595" s="2" t="s">
        <v>52</v>
      </c>
      <c r="Q1595" s="2" t="s">
        <v>52</v>
      </c>
      <c r="R1595" s="2" t="s">
        <v>52</v>
      </c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  <c r="AK1595" s="3"/>
      <c r="AL1595" s="3"/>
      <c r="AM1595" s="3"/>
      <c r="AN1595" s="3"/>
      <c r="AO1595" s="3"/>
      <c r="AP1595" s="3"/>
      <c r="AQ1595" s="3"/>
      <c r="AR1595" s="3"/>
      <c r="AS1595" s="3"/>
      <c r="AT1595" s="3"/>
      <c r="AU1595" s="3"/>
      <c r="AV1595" s="2" t="s">
        <v>52</v>
      </c>
      <c r="AW1595" s="2" t="s">
        <v>52</v>
      </c>
      <c r="AX1595" s="2" t="s">
        <v>52</v>
      </c>
      <c r="AY1595" s="2" t="s">
        <v>52</v>
      </c>
    </row>
    <row r="1596" spans="1:51" ht="30" customHeight="1">
      <c r="A1596" s="9"/>
      <c r="B1596" s="9"/>
      <c r="C1596" s="9"/>
      <c r="D1596" s="9"/>
      <c r="E1596" s="12"/>
      <c r="F1596" s="13"/>
      <c r="G1596" s="12"/>
      <c r="H1596" s="13"/>
      <c r="I1596" s="12"/>
      <c r="J1596" s="13"/>
      <c r="K1596" s="12"/>
      <c r="L1596" s="13"/>
      <c r="M1596" s="9"/>
    </row>
    <row r="1597" spans="1:51" ht="30" customHeight="1">
      <c r="A1597" s="32" t="s">
        <v>3219</v>
      </c>
      <c r="B1597" s="32"/>
      <c r="C1597" s="32"/>
      <c r="D1597" s="32"/>
      <c r="E1597" s="33"/>
      <c r="F1597" s="34"/>
      <c r="G1597" s="33"/>
      <c r="H1597" s="34"/>
      <c r="I1597" s="33"/>
      <c r="J1597" s="34"/>
      <c r="K1597" s="33"/>
      <c r="L1597" s="34"/>
      <c r="M1597" s="32"/>
      <c r="N1597" s="1" t="s">
        <v>2229</v>
      </c>
    </row>
    <row r="1598" spans="1:51" ht="30" customHeight="1">
      <c r="A1598" s="8" t="s">
        <v>3221</v>
      </c>
      <c r="B1598" s="8" t="s">
        <v>3222</v>
      </c>
      <c r="C1598" s="8" t="s">
        <v>1156</v>
      </c>
      <c r="D1598" s="9">
        <v>0.29599999999999999</v>
      </c>
      <c r="E1598" s="12">
        <f>단가대비표!O249</f>
        <v>3380</v>
      </c>
      <c r="F1598" s="13">
        <f>TRUNC(E1598*D1598,1)</f>
        <v>1000.4</v>
      </c>
      <c r="G1598" s="12">
        <f>단가대비표!P249</f>
        <v>0</v>
      </c>
      <c r="H1598" s="13">
        <f>TRUNC(G1598*D1598,1)</f>
        <v>0</v>
      </c>
      <c r="I1598" s="12">
        <f>단가대비표!V249</f>
        <v>0</v>
      </c>
      <c r="J1598" s="13">
        <f>TRUNC(I1598*D1598,1)</f>
        <v>0</v>
      </c>
      <c r="K1598" s="12">
        <f>TRUNC(E1598+G1598+I1598,1)</f>
        <v>3380</v>
      </c>
      <c r="L1598" s="13">
        <f>TRUNC(F1598+H1598+J1598,1)</f>
        <v>1000.4</v>
      </c>
      <c r="M1598" s="8" t="s">
        <v>52</v>
      </c>
      <c r="N1598" s="2" t="s">
        <v>2229</v>
      </c>
      <c r="O1598" s="2" t="s">
        <v>3223</v>
      </c>
      <c r="P1598" s="2" t="s">
        <v>63</v>
      </c>
      <c r="Q1598" s="2" t="s">
        <v>63</v>
      </c>
      <c r="R1598" s="2" t="s">
        <v>62</v>
      </c>
      <c r="S1598" s="3"/>
      <c r="T1598" s="3"/>
      <c r="U1598" s="3"/>
      <c r="V1598" s="3">
        <v>1</v>
      </c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3"/>
      <c r="AP1598" s="3"/>
      <c r="AQ1598" s="3"/>
      <c r="AR1598" s="3"/>
      <c r="AS1598" s="3"/>
      <c r="AT1598" s="3"/>
      <c r="AU1598" s="3"/>
      <c r="AV1598" s="2" t="s">
        <v>52</v>
      </c>
      <c r="AW1598" s="2" t="s">
        <v>3224</v>
      </c>
      <c r="AX1598" s="2" t="s">
        <v>52</v>
      </c>
      <c r="AY1598" s="2" t="s">
        <v>52</v>
      </c>
    </row>
    <row r="1599" spans="1:51" ht="30" customHeight="1">
      <c r="A1599" s="8" t="s">
        <v>1115</v>
      </c>
      <c r="B1599" s="8" t="s">
        <v>3225</v>
      </c>
      <c r="C1599" s="8" t="s">
        <v>929</v>
      </c>
      <c r="D1599" s="9">
        <v>1</v>
      </c>
      <c r="E1599" s="12">
        <f>TRUNC(SUMIF(V1598:V1599, RIGHTB(O1599, 1), F1598:F1599)*U1599, 2)</f>
        <v>60.02</v>
      </c>
      <c r="F1599" s="13">
        <f>TRUNC(E1599*D1599,1)</f>
        <v>60</v>
      </c>
      <c r="G1599" s="12">
        <v>0</v>
      </c>
      <c r="H1599" s="13">
        <f>TRUNC(G1599*D1599,1)</f>
        <v>0</v>
      </c>
      <c r="I1599" s="12">
        <v>0</v>
      </c>
      <c r="J1599" s="13">
        <f>TRUNC(I1599*D1599,1)</f>
        <v>0</v>
      </c>
      <c r="K1599" s="12">
        <f>TRUNC(E1599+G1599+I1599,1)</f>
        <v>60</v>
      </c>
      <c r="L1599" s="13">
        <f>TRUNC(F1599+H1599+J1599,1)</f>
        <v>60</v>
      </c>
      <c r="M1599" s="8" t="s">
        <v>52</v>
      </c>
      <c r="N1599" s="2" t="s">
        <v>2229</v>
      </c>
      <c r="O1599" s="2" t="s">
        <v>930</v>
      </c>
      <c r="P1599" s="2" t="s">
        <v>63</v>
      </c>
      <c r="Q1599" s="2" t="s">
        <v>63</v>
      </c>
      <c r="R1599" s="2" t="s">
        <v>63</v>
      </c>
      <c r="S1599" s="3">
        <v>0</v>
      </c>
      <c r="T1599" s="3">
        <v>0</v>
      </c>
      <c r="U1599" s="3">
        <v>0.06</v>
      </c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  <c r="AN1599" s="3"/>
      <c r="AO1599" s="3"/>
      <c r="AP1599" s="3"/>
      <c r="AQ1599" s="3"/>
      <c r="AR1599" s="3"/>
      <c r="AS1599" s="3"/>
      <c r="AT1599" s="3"/>
      <c r="AU1599" s="3"/>
      <c r="AV1599" s="2" t="s">
        <v>52</v>
      </c>
      <c r="AW1599" s="2" t="s">
        <v>3226</v>
      </c>
      <c r="AX1599" s="2" t="s">
        <v>52</v>
      </c>
      <c r="AY1599" s="2" t="s">
        <v>52</v>
      </c>
    </row>
    <row r="1600" spans="1:51" ht="30" customHeight="1">
      <c r="A1600" s="8" t="s">
        <v>995</v>
      </c>
      <c r="B1600" s="8" t="s">
        <v>52</v>
      </c>
      <c r="C1600" s="8" t="s">
        <v>52</v>
      </c>
      <c r="D1600" s="9"/>
      <c r="E1600" s="12"/>
      <c r="F1600" s="13">
        <f>TRUNC(SUMIF(N1598:N1599, N1597, F1598:F1599),0)</f>
        <v>1060</v>
      </c>
      <c r="G1600" s="12"/>
      <c r="H1600" s="13">
        <f>TRUNC(SUMIF(N1598:N1599, N1597, H1598:H1599),0)</f>
        <v>0</v>
      </c>
      <c r="I1600" s="12"/>
      <c r="J1600" s="13">
        <f>TRUNC(SUMIF(N1598:N1599, N1597, J1598:J1599),0)</f>
        <v>0</v>
      </c>
      <c r="K1600" s="12"/>
      <c r="L1600" s="13">
        <f>F1600+H1600+J1600</f>
        <v>1060</v>
      </c>
      <c r="M1600" s="8" t="s">
        <v>52</v>
      </c>
      <c r="N1600" s="2" t="s">
        <v>118</v>
      </c>
      <c r="O1600" s="2" t="s">
        <v>118</v>
      </c>
      <c r="P1600" s="2" t="s">
        <v>52</v>
      </c>
      <c r="Q1600" s="2" t="s">
        <v>52</v>
      </c>
      <c r="R1600" s="2" t="s">
        <v>52</v>
      </c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  <c r="AN1600" s="3"/>
      <c r="AO1600" s="3"/>
      <c r="AP1600" s="3"/>
      <c r="AQ1600" s="3"/>
      <c r="AR1600" s="3"/>
      <c r="AS1600" s="3"/>
      <c r="AT1600" s="3"/>
      <c r="AU1600" s="3"/>
      <c r="AV1600" s="2" t="s">
        <v>52</v>
      </c>
      <c r="AW1600" s="2" t="s">
        <v>52</v>
      </c>
      <c r="AX1600" s="2" t="s">
        <v>52</v>
      </c>
      <c r="AY1600" s="2" t="s">
        <v>52</v>
      </c>
    </row>
    <row r="1601" spans="1:51" ht="30" customHeight="1">
      <c r="A1601" s="9"/>
      <c r="B1601" s="9"/>
      <c r="C1601" s="9"/>
      <c r="D1601" s="9"/>
      <c r="E1601" s="12"/>
      <c r="F1601" s="13"/>
      <c r="G1601" s="12"/>
      <c r="H1601" s="13"/>
      <c r="I1601" s="12"/>
      <c r="J1601" s="13"/>
      <c r="K1601" s="12"/>
      <c r="L1601" s="13"/>
      <c r="M1601" s="9"/>
    </row>
    <row r="1602" spans="1:51" ht="30" customHeight="1">
      <c r="A1602" s="32" t="s">
        <v>3227</v>
      </c>
      <c r="B1602" s="32"/>
      <c r="C1602" s="32"/>
      <c r="D1602" s="32"/>
      <c r="E1602" s="33"/>
      <c r="F1602" s="34"/>
      <c r="G1602" s="33"/>
      <c r="H1602" s="34"/>
      <c r="I1602" s="33"/>
      <c r="J1602" s="34"/>
      <c r="K1602" s="33"/>
      <c r="L1602" s="34"/>
      <c r="M1602" s="32"/>
      <c r="N1602" s="1" t="s">
        <v>2233</v>
      </c>
    </row>
    <row r="1603" spans="1:51" ht="30" customHeight="1">
      <c r="A1603" s="8" t="s">
        <v>3173</v>
      </c>
      <c r="B1603" s="8" t="s">
        <v>1096</v>
      </c>
      <c r="C1603" s="8" t="s">
        <v>1097</v>
      </c>
      <c r="D1603" s="9">
        <v>1.2E-2</v>
      </c>
      <c r="E1603" s="12">
        <f>단가대비표!O296</f>
        <v>0</v>
      </c>
      <c r="F1603" s="13">
        <f t="shared" ref="F1603:F1608" si="264">TRUNC(E1603*D1603,1)</f>
        <v>0</v>
      </c>
      <c r="G1603" s="12">
        <f>단가대비표!P296</f>
        <v>184508</v>
      </c>
      <c r="H1603" s="13">
        <f t="shared" ref="H1603:H1608" si="265">TRUNC(G1603*D1603,1)</f>
        <v>2214</v>
      </c>
      <c r="I1603" s="12">
        <f>단가대비표!V296</f>
        <v>0</v>
      </c>
      <c r="J1603" s="13">
        <f t="shared" ref="J1603:J1608" si="266">TRUNC(I1603*D1603,1)</f>
        <v>0</v>
      </c>
      <c r="K1603" s="12">
        <f t="shared" ref="K1603:L1608" si="267">TRUNC(E1603+G1603+I1603,1)</f>
        <v>184508</v>
      </c>
      <c r="L1603" s="13">
        <f t="shared" si="267"/>
        <v>2214</v>
      </c>
      <c r="M1603" s="8" t="s">
        <v>52</v>
      </c>
      <c r="N1603" s="2" t="s">
        <v>2233</v>
      </c>
      <c r="O1603" s="2" t="s">
        <v>3174</v>
      </c>
      <c r="P1603" s="2" t="s">
        <v>63</v>
      </c>
      <c r="Q1603" s="2" t="s">
        <v>63</v>
      </c>
      <c r="R1603" s="2" t="s">
        <v>62</v>
      </c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/>
      <c r="AS1603" s="3"/>
      <c r="AT1603" s="3"/>
      <c r="AU1603" s="3"/>
      <c r="AV1603" s="2" t="s">
        <v>52</v>
      </c>
      <c r="AW1603" s="2" t="s">
        <v>3229</v>
      </c>
      <c r="AX1603" s="2" t="s">
        <v>52</v>
      </c>
      <c r="AY1603" s="2" t="s">
        <v>52</v>
      </c>
    </row>
    <row r="1604" spans="1:51" ht="30" customHeight="1">
      <c r="A1604" s="8" t="s">
        <v>1100</v>
      </c>
      <c r="B1604" s="8" t="s">
        <v>1096</v>
      </c>
      <c r="C1604" s="8" t="s">
        <v>1097</v>
      </c>
      <c r="D1604" s="9">
        <v>2E-3</v>
      </c>
      <c r="E1604" s="12">
        <f>단가대비표!O278</f>
        <v>0</v>
      </c>
      <c r="F1604" s="13">
        <f t="shared" si="264"/>
        <v>0</v>
      </c>
      <c r="G1604" s="12">
        <f>단가대비표!P278</f>
        <v>125427</v>
      </c>
      <c r="H1604" s="13">
        <f t="shared" si="265"/>
        <v>250.8</v>
      </c>
      <c r="I1604" s="12">
        <f>단가대비표!V278</f>
        <v>0</v>
      </c>
      <c r="J1604" s="13">
        <f t="shared" si="266"/>
        <v>0</v>
      </c>
      <c r="K1604" s="12">
        <f t="shared" si="267"/>
        <v>125427</v>
      </c>
      <c r="L1604" s="13">
        <f t="shared" si="267"/>
        <v>250.8</v>
      </c>
      <c r="M1604" s="8" t="s">
        <v>52</v>
      </c>
      <c r="N1604" s="2" t="s">
        <v>2233</v>
      </c>
      <c r="O1604" s="2" t="s">
        <v>1101</v>
      </c>
      <c r="P1604" s="2" t="s">
        <v>63</v>
      </c>
      <c r="Q1604" s="2" t="s">
        <v>63</v>
      </c>
      <c r="R1604" s="2" t="s">
        <v>62</v>
      </c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3"/>
      <c r="AP1604" s="3"/>
      <c r="AQ1604" s="3"/>
      <c r="AR1604" s="3"/>
      <c r="AS1604" s="3"/>
      <c r="AT1604" s="3"/>
      <c r="AU1604" s="3"/>
      <c r="AV1604" s="2" t="s">
        <v>52</v>
      </c>
      <c r="AW1604" s="2" t="s">
        <v>3230</v>
      </c>
      <c r="AX1604" s="2" t="s">
        <v>52</v>
      </c>
      <c r="AY1604" s="2" t="s">
        <v>52</v>
      </c>
    </row>
    <row r="1605" spans="1:51" ht="30" customHeight="1">
      <c r="A1605" s="8" t="s">
        <v>3173</v>
      </c>
      <c r="B1605" s="8" t="s">
        <v>1096</v>
      </c>
      <c r="C1605" s="8" t="s">
        <v>1097</v>
      </c>
      <c r="D1605" s="9">
        <v>1.2E-2</v>
      </c>
      <c r="E1605" s="12">
        <f>단가대비표!O296</f>
        <v>0</v>
      </c>
      <c r="F1605" s="13">
        <f t="shared" si="264"/>
        <v>0</v>
      </c>
      <c r="G1605" s="12">
        <f>단가대비표!P296</f>
        <v>184508</v>
      </c>
      <c r="H1605" s="13">
        <f t="shared" si="265"/>
        <v>2214</v>
      </c>
      <c r="I1605" s="12">
        <f>단가대비표!V296</f>
        <v>0</v>
      </c>
      <c r="J1605" s="13">
        <f t="shared" si="266"/>
        <v>0</v>
      </c>
      <c r="K1605" s="12">
        <f t="shared" si="267"/>
        <v>184508</v>
      </c>
      <c r="L1605" s="13">
        <f t="shared" si="267"/>
        <v>2214</v>
      </c>
      <c r="M1605" s="8" t="s">
        <v>52</v>
      </c>
      <c r="N1605" s="2" t="s">
        <v>2233</v>
      </c>
      <c r="O1605" s="2" t="s">
        <v>3174</v>
      </c>
      <c r="P1605" s="2" t="s">
        <v>63</v>
      </c>
      <c r="Q1605" s="2" t="s">
        <v>63</v>
      </c>
      <c r="R1605" s="2" t="s">
        <v>62</v>
      </c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3"/>
      <c r="AJ1605" s="3"/>
      <c r="AK1605" s="3"/>
      <c r="AL1605" s="3"/>
      <c r="AM1605" s="3"/>
      <c r="AN1605" s="3"/>
      <c r="AO1605" s="3"/>
      <c r="AP1605" s="3"/>
      <c r="AQ1605" s="3"/>
      <c r="AR1605" s="3"/>
      <c r="AS1605" s="3"/>
      <c r="AT1605" s="3"/>
      <c r="AU1605" s="3"/>
      <c r="AV1605" s="2" t="s">
        <v>52</v>
      </c>
      <c r="AW1605" s="2" t="s">
        <v>3229</v>
      </c>
      <c r="AX1605" s="2" t="s">
        <v>52</v>
      </c>
      <c r="AY1605" s="2" t="s">
        <v>52</v>
      </c>
    </row>
    <row r="1606" spans="1:51" ht="30" customHeight="1">
      <c r="A1606" s="8" t="s">
        <v>1100</v>
      </c>
      <c r="B1606" s="8" t="s">
        <v>1096</v>
      </c>
      <c r="C1606" s="8" t="s">
        <v>1097</v>
      </c>
      <c r="D1606" s="9">
        <v>2E-3</v>
      </c>
      <c r="E1606" s="12">
        <f>단가대비표!O278</f>
        <v>0</v>
      </c>
      <c r="F1606" s="13">
        <f t="shared" si="264"/>
        <v>0</v>
      </c>
      <c r="G1606" s="12">
        <f>단가대비표!P278</f>
        <v>125427</v>
      </c>
      <c r="H1606" s="13">
        <f t="shared" si="265"/>
        <v>250.8</v>
      </c>
      <c r="I1606" s="12">
        <f>단가대비표!V278</f>
        <v>0</v>
      </c>
      <c r="J1606" s="13">
        <f t="shared" si="266"/>
        <v>0</v>
      </c>
      <c r="K1606" s="12">
        <f t="shared" si="267"/>
        <v>125427</v>
      </c>
      <c r="L1606" s="13">
        <f t="shared" si="267"/>
        <v>250.8</v>
      </c>
      <c r="M1606" s="8" t="s">
        <v>52</v>
      </c>
      <c r="N1606" s="2" t="s">
        <v>2233</v>
      </c>
      <c r="O1606" s="2" t="s">
        <v>1101</v>
      </c>
      <c r="P1606" s="2" t="s">
        <v>63</v>
      </c>
      <c r="Q1606" s="2" t="s">
        <v>63</v>
      </c>
      <c r="R1606" s="2" t="s">
        <v>62</v>
      </c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  <c r="AO1606" s="3"/>
      <c r="AP1606" s="3"/>
      <c r="AQ1606" s="3"/>
      <c r="AR1606" s="3"/>
      <c r="AS1606" s="3"/>
      <c r="AT1606" s="3"/>
      <c r="AU1606" s="3"/>
      <c r="AV1606" s="2" t="s">
        <v>52</v>
      </c>
      <c r="AW1606" s="2" t="s">
        <v>3230</v>
      </c>
      <c r="AX1606" s="2" t="s">
        <v>52</v>
      </c>
      <c r="AY1606" s="2" t="s">
        <v>52</v>
      </c>
    </row>
    <row r="1607" spans="1:51" ht="30" customHeight="1">
      <c r="A1607" s="8" t="s">
        <v>3173</v>
      </c>
      <c r="B1607" s="8" t="s">
        <v>1096</v>
      </c>
      <c r="C1607" s="8" t="s">
        <v>1097</v>
      </c>
      <c r="D1607" s="9">
        <v>1.2E-2</v>
      </c>
      <c r="E1607" s="12">
        <f>단가대비표!O296</f>
        <v>0</v>
      </c>
      <c r="F1607" s="13">
        <f t="shared" si="264"/>
        <v>0</v>
      </c>
      <c r="G1607" s="12">
        <f>단가대비표!P296</f>
        <v>184508</v>
      </c>
      <c r="H1607" s="13">
        <f t="shared" si="265"/>
        <v>2214</v>
      </c>
      <c r="I1607" s="12">
        <f>단가대비표!V296</f>
        <v>0</v>
      </c>
      <c r="J1607" s="13">
        <f t="shared" si="266"/>
        <v>0</v>
      </c>
      <c r="K1607" s="12">
        <f t="shared" si="267"/>
        <v>184508</v>
      </c>
      <c r="L1607" s="13">
        <f t="shared" si="267"/>
        <v>2214</v>
      </c>
      <c r="M1607" s="8" t="s">
        <v>52</v>
      </c>
      <c r="N1607" s="2" t="s">
        <v>2233</v>
      </c>
      <c r="O1607" s="2" t="s">
        <v>3174</v>
      </c>
      <c r="P1607" s="2" t="s">
        <v>63</v>
      </c>
      <c r="Q1607" s="2" t="s">
        <v>63</v>
      </c>
      <c r="R1607" s="2" t="s">
        <v>62</v>
      </c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  <c r="AO1607" s="3"/>
      <c r="AP1607" s="3"/>
      <c r="AQ1607" s="3"/>
      <c r="AR1607" s="3"/>
      <c r="AS1607" s="3"/>
      <c r="AT1607" s="3"/>
      <c r="AU1607" s="3"/>
      <c r="AV1607" s="2" t="s">
        <v>52</v>
      </c>
      <c r="AW1607" s="2" t="s">
        <v>3229</v>
      </c>
      <c r="AX1607" s="2" t="s">
        <v>52</v>
      </c>
      <c r="AY1607" s="2" t="s">
        <v>52</v>
      </c>
    </row>
    <row r="1608" spans="1:51" ht="30" customHeight="1">
      <c r="A1608" s="8" t="s">
        <v>1100</v>
      </c>
      <c r="B1608" s="8" t="s">
        <v>1096</v>
      </c>
      <c r="C1608" s="8" t="s">
        <v>1097</v>
      </c>
      <c r="D1608" s="9">
        <v>2E-3</v>
      </c>
      <c r="E1608" s="12">
        <f>단가대비표!O278</f>
        <v>0</v>
      </c>
      <c r="F1608" s="13">
        <f t="shared" si="264"/>
        <v>0</v>
      </c>
      <c r="G1608" s="12">
        <f>단가대비표!P278</f>
        <v>125427</v>
      </c>
      <c r="H1608" s="13">
        <f t="shared" si="265"/>
        <v>250.8</v>
      </c>
      <c r="I1608" s="12">
        <f>단가대비표!V278</f>
        <v>0</v>
      </c>
      <c r="J1608" s="13">
        <f t="shared" si="266"/>
        <v>0</v>
      </c>
      <c r="K1608" s="12">
        <f t="shared" si="267"/>
        <v>125427</v>
      </c>
      <c r="L1608" s="13">
        <f t="shared" si="267"/>
        <v>250.8</v>
      </c>
      <c r="M1608" s="8" t="s">
        <v>52</v>
      </c>
      <c r="N1608" s="2" t="s">
        <v>2233</v>
      </c>
      <c r="O1608" s="2" t="s">
        <v>1101</v>
      </c>
      <c r="P1608" s="2" t="s">
        <v>63</v>
      </c>
      <c r="Q1608" s="2" t="s">
        <v>63</v>
      </c>
      <c r="R1608" s="2" t="s">
        <v>62</v>
      </c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  <c r="AJ1608" s="3"/>
      <c r="AK1608" s="3"/>
      <c r="AL1608" s="3"/>
      <c r="AM1608" s="3"/>
      <c r="AN1608" s="3"/>
      <c r="AO1608" s="3"/>
      <c r="AP1608" s="3"/>
      <c r="AQ1608" s="3"/>
      <c r="AR1608" s="3"/>
      <c r="AS1608" s="3"/>
      <c r="AT1608" s="3"/>
      <c r="AU1608" s="3"/>
      <c r="AV1608" s="2" t="s">
        <v>52</v>
      </c>
      <c r="AW1608" s="2" t="s">
        <v>3230</v>
      </c>
      <c r="AX1608" s="2" t="s">
        <v>52</v>
      </c>
      <c r="AY1608" s="2" t="s">
        <v>52</v>
      </c>
    </row>
    <row r="1609" spans="1:51" ht="30" customHeight="1">
      <c r="A1609" s="8" t="s">
        <v>995</v>
      </c>
      <c r="B1609" s="8" t="s">
        <v>52</v>
      </c>
      <c r="C1609" s="8" t="s">
        <v>52</v>
      </c>
      <c r="D1609" s="9"/>
      <c r="E1609" s="12"/>
      <c r="F1609" s="13">
        <f>TRUNC(SUMIF(N1603:N1608, N1602, F1603:F1608),0)</f>
        <v>0</v>
      </c>
      <c r="G1609" s="12"/>
      <c r="H1609" s="13">
        <f>TRUNC(SUMIF(N1603:N1608, N1602, H1603:H1608),0)</f>
        <v>7394</v>
      </c>
      <c r="I1609" s="12"/>
      <c r="J1609" s="13">
        <f>TRUNC(SUMIF(N1603:N1608, N1602, J1603:J1608),0)</f>
        <v>0</v>
      </c>
      <c r="K1609" s="12"/>
      <c r="L1609" s="13">
        <f>F1609+H1609+J1609</f>
        <v>7394</v>
      </c>
      <c r="M1609" s="8" t="s">
        <v>52</v>
      </c>
      <c r="N1609" s="2" t="s">
        <v>118</v>
      </c>
      <c r="O1609" s="2" t="s">
        <v>118</v>
      </c>
      <c r="P1609" s="2" t="s">
        <v>52</v>
      </c>
      <c r="Q1609" s="2" t="s">
        <v>52</v>
      </c>
      <c r="R1609" s="2" t="s">
        <v>52</v>
      </c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  <c r="AK1609" s="3"/>
      <c r="AL1609" s="3"/>
      <c r="AM1609" s="3"/>
      <c r="AN1609" s="3"/>
      <c r="AO1609" s="3"/>
      <c r="AP1609" s="3"/>
      <c r="AQ1609" s="3"/>
      <c r="AR1609" s="3"/>
      <c r="AS1609" s="3"/>
      <c r="AT1609" s="3"/>
      <c r="AU1609" s="3"/>
      <c r="AV1609" s="2" t="s">
        <v>52</v>
      </c>
      <c r="AW1609" s="2" t="s">
        <v>52</v>
      </c>
      <c r="AX1609" s="2" t="s">
        <v>52</v>
      </c>
      <c r="AY1609" s="2" t="s">
        <v>52</v>
      </c>
    </row>
    <row r="1610" spans="1:51" ht="30" customHeight="1">
      <c r="A1610" s="9"/>
      <c r="B1610" s="9"/>
      <c r="C1610" s="9"/>
      <c r="D1610" s="9"/>
      <c r="E1610" s="12"/>
      <c r="F1610" s="13"/>
      <c r="G1610" s="12"/>
      <c r="H1610" s="13"/>
      <c r="I1610" s="12"/>
      <c r="J1610" s="13"/>
      <c r="K1610" s="12"/>
      <c r="L1610" s="13"/>
      <c r="M1610" s="9"/>
    </row>
    <row r="1611" spans="1:51" ht="30" customHeight="1">
      <c r="A1611" s="32" t="s">
        <v>3231</v>
      </c>
      <c r="B1611" s="32"/>
      <c r="C1611" s="32"/>
      <c r="D1611" s="32"/>
      <c r="E1611" s="33"/>
      <c r="F1611" s="34"/>
      <c r="G1611" s="33"/>
      <c r="H1611" s="34"/>
      <c r="I1611" s="33"/>
      <c r="J1611" s="34"/>
      <c r="K1611" s="33"/>
      <c r="L1611" s="34"/>
      <c r="M1611" s="32"/>
      <c r="N1611" s="1" t="s">
        <v>2239</v>
      </c>
    </row>
    <row r="1612" spans="1:51" ht="30" customHeight="1">
      <c r="A1612" s="8" t="s">
        <v>3179</v>
      </c>
      <c r="B1612" s="8" t="s">
        <v>3233</v>
      </c>
      <c r="C1612" s="8" t="s">
        <v>221</v>
      </c>
      <c r="D1612" s="9">
        <v>0.05</v>
      </c>
      <c r="E1612" s="12">
        <f>단가대비표!O242</f>
        <v>752</v>
      </c>
      <c r="F1612" s="13">
        <f>TRUNC(E1612*D1612,1)</f>
        <v>37.6</v>
      </c>
      <c r="G1612" s="12">
        <f>단가대비표!P242</f>
        <v>0</v>
      </c>
      <c r="H1612" s="13">
        <f>TRUNC(G1612*D1612,1)</f>
        <v>0</v>
      </c>
      <c r="I1612" s="12">
        <f>단가대비표!V242</f>
        <v>0</v>
      </c>
      <c r="J1612" s="13">
        <f>TRUNC(I1612*D1612,1)</f>
        <v>0</v>
      </c>
      <c r="K1612" s="12">
        <f t="shared" ref="K1612:L1615" si="268">TRUNC(E1612+G1612+I1612,1)</f>
        <v>752</v>
      </c>
      <c r="L1612" s="13">
        <f t="shared" si="268"/>
        <v>37.6</v>
      </c>
      <c r="M1612" s="8" t="s">
        <v>52</v>
      </c>
      <c r="N1612" s="2" t="s">
        <v>2239</v>
      </c>
      <c r="O1612" s="2" t="s">
        <v>3234</v>
      </c>
      <c r="P1612" s="2" t="s">
        <v>63</v>
      </c>
      <c r="Q1612" s="2" t="s">
        <v>63</v>
      </c>
      <c r="R1612" s="2" t="s">
        <v>62</v>
      </c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  <c r="AT1612" s="3"/>
      <c r="AU1612" s="3"/>
      <c r="AV1612" s="2" t="s">
        <v>52</v>
      </c>
      <c r="AW1612" s="2" t="s">
        <v>3235</v>
      </c>
      <c r="AX1612" s="2" t="s">
        <v>52</v>
      </c>
      <c r="AY1612" s="2" t="s">
        <v>52</v>
      </c>
    </row>
    <row r="1613" spans="1:51" ht="30" customHeight="1">
      <c r="A1613" s="8" t="s">
        <v>3184</v>
      </c>
      <c r="B1613" s="8" t="s">
        <v>3185</v>
      </c>
      <c r="C1613" s="8" t="s">
        <v>1082</v>
      </c>
      <c r="D1613" s="9">
        <v>0.1</v>
      </c>
      <c r="E1613" s="12">
        <f>단가대비표!O238</f>
        <v>200</v>
      </c>
      <c r="F1613" s="13">
        <f>TRUNC(E1613*D1613,1)</f>
        <v>20</v>
      </c>
      <c r="G1613" s="12">
        <f>단가대비표!P238</f>
        <v>0</v>
      </c>
      <c r="H1613" s="13">
        <f>TRUNC(G1613*D1613,1)</f>
        <v>0</v>
      </c>
      <c r="I1613" s="12">
        <f>단가대비표!V238</f>
        <v>0</v>
      </c>
      <c r="J1613" s="13">
        <f>TRUNC(I1613*D1613,1)</f>
        <v>0</v>
      </c>
      <c r="K1613" s="12">
        <f t="shared" si="268"/>
        <v>200</v>
      </c>
      <c r="L1613" s="13">
        <f t="shared" si="268"/>
        <v>20</v>
      </c>
      <c r="M1613" s="8" t="s">
        <v>52</v>
      </c>
      <c r="N1613" s="2" t="s">
        <v>2239</v>
      </c>
      <c r="O1613" s="2" t="s">
        <v>3186</v>
      </c>
      <c r="P1613" s="2" t="s">
        <v>63</v>
      </c>
      <c r="Q1613" s="2" t="s">
        <v>63</v>
      </c>
      <c r="R1613" s="2" t="s">
        <v>62</v>
      </c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  <c r="AT1613" s="3"/>
      <c r="AU1613" s="3"/>
      <c r="AV1613" s="2" t="s">
        <v>52</v>
      </c>
      <c r="AW1613" s="2" t="s">
        <v>3236</v>
      </c>
      <c r="AX1613" s="2" t="s">
        <v>52</v>
      </c>
      <c r="AY1613" s="2" t="s">
        <v>52</v>
      </c>
    </row>
    <row r="1614" spans="1:51" ht="30" customHeight="1">
      <c r="A1614" s="8" t="s">
        <v>3173</v>
      </c>
      <c r="B1614" s="8" t="s">
        <v>1096</v>
      </c>
      <c r="C1614" s="8" t="s">
        <v>1097</v>
      </c>
      <c r="D1614" s="9">
        <v>0.01</v>
      </c>
      <c r="E1614" s="12">
        <f>단가대비표!O296</f>
        <v>0</v>
      </c>
      <c r="F1614" s="13">
        <f>TRUNC(E1614*D1614,1)</f>
        <v>0</v>
      </c>
      <c r="G1614" s="12">
        <f>단가대비표!P296</f>
        <v>184508</v>
      </c>
      <c r="H1614" s="13">
        <f>TRUNC(G1614*D1614,1)</f>
        <v>1845</v>
      </c>
      <c r="I1614" s="12">
        <f>단가대비표!V296</f>
        <v>0</v>
      </c>
      <c r="J1614" s="13">
        <f>TRUNC(I1614*D1614,1)</f>
        <v>0</v>
      </c>
      <c r="K1614" s="12">
        <f t="shared" si="268"/>
        <v>184508</v>
      </c>
      <c r="L1614" s="13">
        <f t="shared" si="268"/>
        <v>1845</v>
      </c>
      <c r="M1614" s="8" t="s">
        <v>52</v>
      </c>
      <c r="N1614" s="2" t="s">
        <v>2239</v>
      </c>
      <c r="O1614" s="2" t="s">
        <v>3174</v>
      </c>
      <c r="P1614" s="2" t="s">
        <v>63</v>
      </c>
      <c r="Q1614" s="2" t="s">
        <v>63</v>
      </c>
      <c r="R1614" s="2" t="s">
        <v>62</v>
      </c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  <c r="AT1614" s="3"/>
      <c r="AU1614" s="3"/>
      <c r="AV1614" s="2" t="s">
        <v>52</v>
      </c>
      <c r="AW1614" s="2" t="s">
        <v>3237</v>
      </c>
      <c r="AX1614" s="2" t="s">
        <v>52</v>
      </c>
      <c r="AY1614" s="2" t="s">
        <v>52</v>
      </c>
    </row>
    <row r="1615" spans="1:51" ht="30" customHeight="1">
      <c r="A1615" s="8" t="s">
        <v>1100</v>
      </c>
      <c r="B1615" s="8" t="s">
        <v>1096</v>
      </c>
      <c r="C1615" s="8" t="s">
        <v>1097</v>
      </c>
      <c r="D1615" s="9">
        <v>1E-3</v>
      </c>
      <c r="E1615" s="12">
        <f>단가대비표!O278</f>
        <v>0</v>
      </c>
      <c r="F1615" s="13">
        <f>TRUNC(E1615*D1615,1)</f>
        <v>0</v>
      </c>
      <c r="G1615" s="12">
        <f>단가대비표!P278</f>
        <v>125427</v>
      </c>
      <c r="H1615" s="13">
        <f>TRUNC(G1615*D1615,1)</f>
        <v>125.4</v>
      </c>
      <c r="I1615" s="12">
        <f>단가대비표!V278</f>
        <v>0</v>
      </c>
      <c r="J1615" s="13">
        <f>TRUNC(I1615*D1615,1)</f>
        <v>0</v>
      </c>
      <c r="K1615" s="12">
        <f t="shared" si="268"/>
        <v>125427</v>
      </c>
      <c r="L1615" s="13">
        <f t="shared" si="268"/>
        <v>125.4</v>
      </c>
      <c r="M1615" s="8" t="s">
        <v>52</v>
      </c>
      <c r="N1615" s="2" t="s">
        <v>2239</v>
      </c>
      <c r="O1615" s="2" t="s">
        <v>1101</v>
      </c>
      <c r="P1615" s="2" t="s">
        <v>63</v>
      </c>
      <c r="Q1615" s="2" t="s">
        <v>63</v>
      </c>
      <c r="R1615" s="2" t="s">
        <v>62</v>
      </c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3"/>
      <c r="AP1615" s="3"/>
      <c r="AQ1615" s="3"/>
      <c r="AR1615" s="3"/>
      <c r="AS1615" s="3"/>
      <c r="AT1615" s="3"/>
      <c r="AU1615" s="3"/>
      <c r="AV1615" s="2" t="s">
        <v>52</v>
      </c>
      <c r="AW1615" s="2" t="s">
        <v>3238</v>
      </c>
      <c r="AX1615" s="2" t="s">
        <v>52</v>
      </c>
      <c r="AY1615" s="2" t="s">
        <v>52</v>
      </c>
    </row>
    <row r="1616" spans="1:51" ht="30" customHeight="1">
      <c r="A1616" s="8" t="s">
        <v>995</v>
      </c>
      <c r="B1616" s="8" t="s">
        <v>52</v>
      </c>
      <c r="C1616" s="8" t="s">
        <v>52</v>
      </c>
      <c r="D1616" s="9"/>
      <c r="E1616" s="12"/>
      <c r="F1616" s="13">
        <f>TRUNC(SUMIF(N1612:N1615, N1611, F1612:F1615),0)</f>
        <v>57</v>
      </c>
      <c r="G1616" s="12"/>
      <c r="H1616" s="13">
        <f>TRUNC(SUMIF(N1612:N1615, N1611, H1612:H1615),0)</f>
        <v>1970</v>
      </c>
      <c r="I1616" s="12"/>
      <c r="J1616" s="13">
        <f>TRUNC(SUMIF(N1612:N1615, N1611, J1612:J1615),0)</f>
        <v>0</v>
      </c>
      <c r="K1616" s="12"/>
      <c r="L1616" s="13">
        <f>F1616+H1616+J1616</f>
        <v>2027</v>
      </c>
      <c r="M1616" s="8" t="s">
        <v>52</v>
      </c>
      <c r="N1616" s="2" t="s">
        <v>118</v>
      </c>
      <c r="O1616" s="2" t="s">
        <v>118</v>
      </c>
      <c r="P1616" s="2" t="s">
        <v>52</v>
      </c>
      <c r="Q1616" s="2" t="s">
        <v>52</v>
      </c>
      <c r="R1616" s="2" t="s">
        <v>52</v>
      </c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  <c r="AT1616" s="3"/>
      <c r="AU1616" s="3"/>
      <c r="AV1616" s="2" t="s">
        <v>52</v>
      </c>
      <c r="AW1616" s="2" t="s">
        <v>52</v>
      </c>
      <c r="AX1616" s="2" t="s">
        <v>52</v>
      </c>
      <c r="AY1616" s="2" t="s">
        <v>52</v>
      </c>
    </row>
    <row r="1617" spans="1:51" ht="30" customHeight="1">
      <c r="A1617" s="9"/>
      <c r="B1617" s="9"/>
      <c r="C1617" s="9"/>
      <c r="D1617" s="9"/>
      <c r="E1617" s="12"/>
      <c r="F1617" s="13"/>
      <c r="G1617" s="12"/>
      <c r="H1617" s="13"/>
      <c r="I1617" s="12"/>
      <c r="J1617" s="13"/>
      <c r="K1617" s="12"/>
      <c r="L1617" s="13"/>
      <c r="M1617" s="9"/>
    </row>
    <row r="1618" spans="1:51" ht="30" customHeight="1">
      <c r="A1618" s="32" t="s">
        <v>3239</v>
      </c>
      <c r="B1618" s="32"/>
      <c r="C1618" s="32"/>
      <c r="D1618" s="32"/>
      <c r="E1618" s="33"/>
      <c r="F1618" s="34"/>
      <c r="G1618" s="33"/>
      <c r="H1618" s="34"/>
      <c r="I1618" s="33"/>
      <c r="J1618" s="34"/>
      <c r="K1618" s="33"/>
      <c r="L1618" s="34"/>
      <c r="M1618" s="32"/>
      <c r="N1618" s="1" t="s">
        <v>2243</v>
      </c>
    </row>
    <row r="1619" spans="1:51" ht="30" customHeight="1">
      <c r="A1619" s="8" t="s">
        <v>3221</v>
      </c>
      <c r="B1619" s="8" t="s">
        <v>3241</v>
      </c>
      <c r="C1619" s="8" t="s">
        <v>1156</v>
      </c>
      <c r="D1619" s="9">
        <v>0.19700000000000001</v>
      </c>
      <c r="E1619" s="12">
        <f>단가대비표!O248</f>
        <v>5583.33</v>
      </c>
      <c r="F1619" s="13">
        <f>TRUNC(E1619*D1619,1)</f>
        <v>1099.9000000000001</v>
      </c>
      <c r="G1619" s="12">
        <f>단가대비표!P248</f>
        <v>0</v>
      </c>
      <c r="H1619" s="13">
        <f>TRUNC(G1619*D1619,1)</f>
        <v>0</v>
      </c>
      <c r="I1619" s="12">
        <f>단가대비표!V248</f>
        <v>0</v>
      </c>
      <c r="J1619" s="13">
        <f>TRUNC(I1619*D1619,1)</f>
        <v>0</v>
      </c>
      <c r="K1619" s="12">
        <f>TRUNC(E1619+G1619+I1619,1)</f>
        <v>5583.3</v>
      </c>
      <c r="L1619" s="13">
        <f>TRUNC(F1619+H1619+J1619,1)</f>
        <v>1099.9000000000001</v>
      </c>
      <c r="M1619" s="8" t="s">
        <v>52</v>
      </c>
      <c r="N1619" s="2" t="s">
        <v>2243</v>
      </c>
      <c r="O1619" s="2" t="s">
        <v>3242</v>
      </c>
      <c r="P1619" s="2" t="s">
        <v>63</v>
      </c>
      <c r="Q1619" s="2" t="s">
        <v>63</v>
      </c>
      <c r="R1619" s="2" t="s">
        <v>62</v>
      </c>
      <c r="S1619" s="3"/>
      <c r="T1619" s="3"/>
      <c r="U1619" s="3"/>
      <c r="V1619" s="3">
        <v>1</v>
      </c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  <c r="AT1619" s="3"/>
      <c r="AU1619" s="3"/>
      <c r="AV1619" s="2" t="s">
        <v>52</v>
      </c>
      <c r="AW1619" s="2" t="s">
        <v>3243</v>
      </c>
      <c r="AX1619" s="2" t="s">
        <v>52</v>
      </c>
      <c r="AY1619" s="2" t="s">
        <v>52</v>
      </c>
    </row>
    <row r="1620" spans="1:51" ht="30" customHeight="1">
      <c r="A1620" s="8" t="s">
        <v>1115</v>
      </c>
      <c r="B1620" s="8" t="s">
        <v>3225</v>
      </c>
      <c r="C1620" s="8" t="s">
        <v>929</v>
      </c>
      <c r="D1620" s="9">
        <v>1</v>
      </c>
      <c r="E1620" s="12">
        <f>TRUNC(SUMIF(V1619:V1620, RIGHTB(O1620, 1), F1619:F1620)*U1620, 2)</f>
        <v>65.989999999999995</v>
      </c>
      <c r="F1620" s="13">
        <f>TRUNC(E1620*D1620,1)</f>
        <v>65.900000000000006</v>
      </c>
      <c r="G1620" s="12">
        <v>0</v>
      </c>
      <c r="H1620" s="13">
        <f>TRUNC(G1620*D1620,1)</f>
        <v>0</v>
      </c>
      <c r="I1620" s="12">
        <v>0</v>
      </c>
      <c r="J1620" s="13">
        <f>TRUNC(I1620*D1620,1)</f>
        <v>0</v>
      </c>
      <c r="K1620" s="12">
        <f>TRUNC(E1620+G1620+I1620,1)</f>
        <v>65.900000000000006</v>
      </c>
      <c r="L1620" s="13">
        <f>TRUNC(F1620+H1620+J1620,1)</f>
        <v>65.900000000000006</v>
      </c>
      <c r="M1620" s="8" t="s">
        <v>52</v>
      </c>
      <c r="N1620" s="2" t="s">
        <v>2243</v>
      </c>
      <c r="O1620" s="2" t="s">
        <v>930</v>
      </c>
      <c r="P1620" s="2" t="s">
        <v>63</v>
      </c>
      <c r="Q1620" s="2" t="s">
        <v>63</v>
      </c>
      <c r="R1620" s="2" t="s">
        <v>63</v>
      </c>
      <c r="S1620" s="3">
        <v>0</v>
      </c>
      <c r="T1620" s="3">
        <v>0</v>
      </c>
      <c r="U1620" s="3">
        <v>0.06</v>
      </c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3"/>
      <c r="AP1620" s="3"/>
      <c r="AQ1620" s="3"/>
      <c r="AR1620" s="3"/>
      <c r="AS1620" s="3"/>
      <c r="AT1620" s="3"/>
      <c r="AU1620" s="3"/>
      <c r="AV1620" s="2" t="s">
        <v>52</v>
      </c>
      <c r="AW1620" s="2" t="s">
        <v>3244</v>
      </c>
      <c r="AX1620" s="2" t="s">
        <v>52</v>
      </c>
      <c r="AY1620" s="2" t="s">
        <v>52</v>
      </c>
    </row>
    <row r="1621" spans="1:51" ht="30" customHeight="1">
      <c r="A1621" s="8" t="s">
        <v>995</v>
      </c>
      <c r="B1621" s="8" t="s">
        <v>52</v>
      </c>
      <c r="C1621" s="8" t="s">
        <v>52</v>
      </c>
      <c r="D1621" s="9"/>
      <c r="E1621" s="12"/>
      <c r="F1621" s="13">
        <f>TRUNC(SUMIF(N1619:N1620, N1618, F1619:F1620),0)</f>
        <v>1165</v>
      </c>
      <c r="G1621" s="12"/>
      <c r="H1621" s="13">
        <f>TRUNC(SUMIF(N1619:N1620, N1618, H1619:H1620),0)</f>
        <v>0</v>
      </c>
      <c r="I1621" s="12"/>
      <c r="J1621" s="13">
        <f>TRUNC(SUMIF(N1619:N1620, N1618, J1619:J1620),0)</f>
        <v>0</v>
      </c>
      <c r="K1621" s="12"/>
      <c r="L1621" s="13">
        <f>F1621+H1621+J1621</f>
        <v>1165</v>
      </c>
      <c r="M1621" s="8" t="s">
        <v>52</v>
      </c>
      <c r="N1621" s="2" t="s">
        <v>118</v>
      </c>
      <c r="O1621" s="2" t="s">
        <v>118</v>
      </c>
      <c r="P1621" s="2" t="s">
        <v>52</v>
      </c>
      <c r="Q1621" s="2" t="s">
        <v>52</v>
      </c>
      <c r="R1621" s="2" t="s">
        <v>52</v>
      </c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  <c r="AT1621" s="3"/>
      <c r="AU1621" s="3"/>
      <c r="AV1621" s="2" t="s">
        <v>52</v>
      </c>
      <c r="AW1621" s="2" t="s">
        <v>52</v>
      </c>
      <c r="AX1621" s="2" t="s">
        <v>52</v>
      </c>
      <c r="AY1621" s="2" t="s">
        <v>52</v>
      </c>
    </row>
    <row r="1622" spans="1:51" ht="30" customHeight="1">
      <c r="A1622" s="9"/>
      <c r="B1622" s="9"/>
      <c r="C1622" s="9"/>
      <c r="D1622" s="9"/>
      <c r="E1622" s="12"/>
      <c r="F1622" s="13"/>
      <c r="G1622" s="12"/>
      <c r="H1622" s="13"/>
      <c r="I1622" s="12"/>
      <c r="J1622" s="13"/>
      <c r="K1622" s="12"/>
      <c r="L1622" s="13"/>
      <c r="M1622" s="9"/>
    </row>
    <row r="1623" spans="1:51" ht="30" customHeight="1">
      <c r="A1623" s="32" t="s">
        <v>3245</v>
      </c>
      <c r="B1623" s="32"/>
      <c r="C1623" s="32"/>
      <c r="D1623" s="32"/>
      <c r="E1623" s="33"/>
      <c r="F1623" s="34"/>
      <c r="G1623" s="33"/>
      <c r="H1623" s="34"/>
      <c r="I1623" s="33"/>
      <c r="J1623" s="34"/>
      <c r="K1623" s="33"/>
      <c r="L1623" s="34"/>
      <c r="M1623" s="32"/>
      <c r="N1623" s="1" t="s">
        <v>2246</v>
      </c>
    </row>
    <row r="1624" spans="1:51" ht="30" customHeight="1">
      <c r="A1624" s="8" t="s">
        <v>3173</v>
      </c>
      <c r="B1624" s="8" t="s">
        <v>1096</v>
      </c>
      <c r="C1624" s="8" t="s">
        <v>1097</v>
      </c>
      <c r="D1624" s="9">
        <v>1.2E-2</v>
      </c>
      <c r="E1624" s="12">
        <f>단가대비표!O296</f>
        <v>0</v>
      </c>
      <c r="F1624" s="13">
        <f>TRUNC(E1624*D1624,1)</f>
        <v>0</v>
      </c>
      <c r="G1624" s="12">
        <f>단가대비표!P296</f>
        <v>184508</v>
      </c>
      <c r="H1624" s="13">
        <f>TRUNC(G1624*D1624,1)</f>
        <v>2214</v>
      </c>
      <c r="I1624" s="12">
        <f>단가대비표!V296</f>
        <v>0</v>
      </c>
      <c r="J1624" s="13">
        <f>TRUNC(I1624*D1624,1)</f>
        <v>0</v>
      </c>
      <c r="K1624" s="12">
        <f t="shared" ref="K1624:L1627" si="269">TRUNC(E1624+G1624+I1624,1)</f>
        <v>184508</v>
      </c>
      <c r="L1624" s="13">
        <f t="shared" si="269"/>
        <v>2214</v>
      </c>
      <c r="M1624" s="8" t="s">
        <v>52</v>
      </c>
      <c r="N1624" s="2" t="s">
        <v>2246</v>
      </c>
      <c r="O1624" s="2" t="s">
        <v>3174</v>
      </c>
      <c r="P1624" s="2" t="s">
        <v>63</v>
      </c>
      <c r="Q1624" s="2" t="s">
        <v>63</v>
      </c>
      <c r="R1624" s="2" t="s">
        <v>62</v>
      </c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/>
      <c r="AS1624" s="3"/>
      <c r="AT1624" s="3"/>
      <c r="AU1624" s="3"/>
      <c r="AV1624" s="2" t="s">
        <v>52</v>
      </c>
      <c r="AW1624" s="2" t="s">
        <v>3247</v>
      </c>
      <c r="AX1624" s="2" t="s">
        <v>52</v>
      </c>
      <c r="AY1624" s="2" t="s">
        <v>52</v>
      </c>
    </row>
    <row r="1625" spans="1:51" ht="30" customHeight="1">
      <c r="A1625" s="8" t="s">
        <v>1100</v>
      </c>
      <c r="B1625" s="8" t="s">
        <v>1096</v>
      </c>
      <c r="C1625" s="8" t="s">
        <v>1097</v>
      </c>
      <c r="D1625" s="9">
        <v>2E-3</v>
      </c>
      <c r="E1625" s="12">
        <f>단가대비표!O278</f>
        <v>0</v>
      </c>
      <c r="F1625" s="13">
        <f>TRUNC(E1625*D1625,1)</f>
        <v>0</v>
      </c>
      <c r="G1625" s="12">
        <f>단가대비표!P278</f>
        <v>125427</v>
      </c>
      <c r="H1625" s="13">
        <f>TRUNC(G1625*D1625,1)</f>
        <v>250.8</v>
      </c>
      <c r="I1625" s="12">
        <f>단가대비표!V278</f>
        <v>0</v>
      </c>
      <c r="J1625" s="13">
        <f>TRUNC(I1625*D1625,1)</f>
        <v>0</v>
      </c>
      <c r="K1625" s="12">
        <f t="shared" si="269"/>
        <v>125427</v>
      </c>
      <c r="L1625" s="13">
        <f t="shared" si="269"/>
        <v>250.8</v>
      </c>
      <c r="M1625" s="8" t="s">
        <v>52</v>
      </c>
      <c r="N1625" s="2" t="s">
        <v>2246</v>
      </c>
      <c r="O1625" s="2" t="s">
        <v>1101</v>
      </c>
      <c r="P1625" s="2" t="s">
        <v>63</v>
      </c>
      <c r="Q1625" s="2" t="s">
        <v>63</v>
      </c>
      <c r="R1625" s="2" t="s">
        <v>62</v>
      </c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  <c r="AT1625" s="3"/>
      <c r="AU1625" s="3"/>
      <c r="AV1625" s="2" t="s">
        <v>52</v>
      </c>
      <c r="AW1625" s="2" t="s">
        <v>3248</v>
      </c>
      <c r="AX1625" s="2" t="s">
        <v>52</v>
      </c>
      <c r="AY1625" s="2" t="s">
        <v>52</v>
      </c>
    </row>
    <row r="1626" spans="1:51" ht="30" customHeight="1">
      <c r="A1626" s="8" t="s">
        <v>3173</v>
      </c>
      <c r="B1626" s="8" t="s">
        <v>1096</v>
      </c>
      <c r="C1626" s="8" t="s">
        <v>1097</v>
      </c>
      <c r="D1626" s="9">
        <v>1.2E-2</v>
      </c>
      <c r="E1626" s="12">
        <f>단가대비표!O296</f>
        <v>0</v>
      </c>
      <c r="F1626" s="13">
        <f>TRUNC(E1626*D1626,1)</f>
        <v>0</v>
      </c>
      <c r="G1626" s="12">
        <f>단가대비표!P296</f>
        <v>184508</v>
      </c>
      <c r="H1626" s="13">
        <f>TRUNC(G1626*D1626,1)</f>
        <v>2214</v>
      </c>
      <c r="I1626" s="12">
        <f>단가대비표!V296</f>
        <v>0</v>
      </c>
      <c r="J1626" s="13">
        <f>TRUNC(I1626*D1626,1)</f>
        <v>0</v>
      </c>
      <c r="K1626" s="12">
        <f t="shared" si="269"/>
        <v>184508</v>
      </c>
      <c r="L1626" s="13">
        <f t="shared" si="269"/>
        <v>2214</v>
      </c>
      <c r="M1626" s="8" t="s">
        <v>52</v>
      </c>
      <c r="N1626" s="2" t="s">
        <v>2246</v>
      </c>
      <c r="O1626" s="2" t="s">
        <v>3174</v>
      </c>
      <c r="P1626" s="2" t="s">
        <v>63</v>
      </c>
      <c r="Q1626" s="2" t="s">
        <v>63</v>
      </c>
      <c r="R1626" s="2" t="s">
        <v>62</v>
      </c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  <c r="AT1626" s="3"/>
      <c r="AU1626" s="3"/>
      <c r="AV1626" s="2" t="s">
        <v>52</v>
      </c>
      <c r="AW1626" s="2" t="s">
        <v>3247</v>
      </c>
      <c r="AX1626" s="2" t="s">
        <v>52</v>
      </c>
      <c r="AY1626" s="2" t="s">
        <v>52</v>
      </c>
    </row>
    <row r="1627" spans="1:51" ht="30" customHeight="1">
      <c r="A1627" s="8" t="s">
        <v>1100</v>
      </c>
      <c r="B1627" s="8" t="s">
        <v>1096</v>
      </c>
      <c r="C1627" s="8" t="s">
        <v>1097</v>
      </c>
      <c r="D1627" s="9">
        <v>2E-3</v>
      </c>
      <c r="E1627" s="12">
        <f>단가대비표!O278</f>
        <v>0</v>
      </c>
      <c r="F1627" s="13">
        <f>TRUNC(E1627*D1627,1)</f>
        <v>0</v>
      </c>
      <c r="G1627" s="12">
        <f>단가대비표!P278</f>
        <v>125427</v>
      </c>
      <c r="H1627" s="13">
        <f>TRUNC(G1627*D1627,1)</f>
        <v>250.8</v>
      </c>
      <c r="I1627" s="12">
        <f>단가대비표!V278</f>
        <v>0</v>
      </c>
      <c r="J1627" s="13">
        <f>TRUNC(I1627*D1627,1)</f>
        <v>0</v>
      </c>
      <c r="K1627" s="12">
        <f t="shared" si="269"/>
        <v>125427</v>
      </c>
      <c r="L1627" s="13">
        <f t="shared" si="269"/>
        <v>250.8</v>
      </c>
      <c r="M1627" s="8" t="s">
        <v>52</v>
      </c>
      <c r="N1627" s="2" t="s">
        <v>2246</v>
      </c>
      <c r="O1627" s="2" t="s">
        <v>1101</v>
      </c>
      <c r="P1627" s="2" t="s">
        <v>63</v>
      </c>
      <c r="Q1627" s="2" t="s">
        <v>63</v>
      </c>
      <c r="R1627" s="2" t="s">
        <v>62</v>
      </c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  <c r="AT1627" s="3"/>
      <c r="AU1627" s="3"/>
      <c r="AV1627" s="2" t="s">
        <v>52</v>
      </c>
      <c r="AW1627" s="2" t="s">
        <v>3248</v>
      </c>
      <c r="AX1627" s="2" t="s">
        <v>52</v>
      </c>
      <c r="AY1627" s="2" t="s">
        <v>52</v>
      </c>
    </row>
    <row r="1628" spans="1:51" ht="30" customHeight="1">
      <c r="A1628" s="8" t="s">
        <v>995</v>
      </c>
      <c r="B1628" s="8" t="s">
        <v>52</v>
      </c>
      <c r="C1628" s="8" t="s">
        <v>52</v>
      </c>
      <c r="D1628" s="9"/>
      <c r="E1628" s="12"/>
      <c r="F1628" s="13">
        <f>TRUNC(SUMIF(N1624:N1627, N1623, F1624:F1627),0)</f>
        <v>0</v>
      </c>
      <c r="G1628" s="12"/>
      <c r="H1628" s="13">
        <f>TRUNC(SUMIF(N1624:N1627, N1623, H1624:H1627),0)</f>
        <v>4929</v>
      </c>
      <c r="I1628" s="12"/>
      <c r="J1628" s="13">
        <f>TRUNC(SUMIF(N1624:N1627, N1623, J1624:J1627),0)</f>
        <v>0</v>
      </c>
      <c r="K1628" s="12"/>
      <c r="L1628" s="13">
        <f>F1628+H1628+J1628</f>
        <v>4929</v>
      </c>
      <c r="M1628" s="8" t="s">
        <v>52</v>
      </c>
      <c r="N1628" s="2" t="s">
        <v>118</v>
      </c>
      <c r="O1628" s="2" t="s">
        <v>118</v>
      </c>
      <c r="P1628" s="2" t="s">
        <v>52</v>
      </c>
      <c r="Q1628" s="2" t="s">
        <v>52</v>
      </c>
      <c r="R1628" s="2" t="s">
        <v>52</v>
      </c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/>
      <c r="AS1628" s="3"/>
      <c r="AT1628" s="3"/>
      <c r="AU1628" s="3"/>
      <c r="AV1628" s="2" t="s">
        <v>52</v>
      </c>
      <c r="AW1628" s="2" t="s">
        <v>52</v>
      </c>
      <c r="AX1628" s="2" t="s">
        <v>52</v>
      </c>
      <c r="AY1628" s="2" t="s">
        <v>52</v>
      </c>
    </row>
    <row r="1629" spans="1:51" ht="30" customHeight="1">
      <c r="A1629" s="9"/>
      <c r="B1629" s="9"/>
      <c r="C1629" s="9"/>
      <c r="D1629" s="9"/>
      <c r="E1629" s="12"/>
      <c r="F1629" s="13"/>
      <c r="G1629" s="12"/>
      <c r="H1629" s="13"/>
      <c r="I1629" s="12"/>
      <c r="J1629" s="13"/>
      <c r="K1629" s="12"/>
      <c r="L1629" s="13"/>
      <c r="M1629" s="9"/>
    </row>
    <row r="1630" spans="1:51" ht="30" customHeight="1">
      <c r="A1630" s="32" t="s">
        <v>3249</v>
      </c>
      <c r="B1630" s="32"/>
      <c r="C1630" s="32"/>
      <c r="D1630" s="32"/>
      <c r="E1630" s="33"/>
      <c r="F1630" s="34"/>
      <c r="G1630" s="33"/>
      <c r="H1630" s="34"/>
      <c r="I1630" s="33"/>
      <c r="J1630" s="34"/>
      <c r="K1630" s="33"/>
      <c r="L1630" s="34"/>
      <c r="M1630" s="32"/>
      <c r="N1630" s="1" t="s">
        <v>2250</v>
      </c>
    </row>
    <row r="1631" spans="1:51" ht="30" customHeight="1">
      <c r="A1631" s="8" t="s">
        <v>3207</v>
      </c>
      <c r="B1631" s="8" t="s">
        <v>3208</v>
      </c>
      <c r="C1631" s="8" t="s">
        <v>255</v>
      </c>
      <c r="D1631" s="9">
        <v>1.52</v>
      </c>
      <c r="E1631" s="12">
        <f>단가대비표!O245</f>
        <v>73</v>
      </c>
      <c r="F1631" s="13">
        <f t="shared" ref="F1631:F1637" si="270">TRUNC(E1631*D1631,1)</f>
        <v>110.9</v>
      </c>
      <c r="G1631" s="12">
        <f>단가대비표!P245</f>
        <v>0</v>
      </c>
      <c r="H1631" s="13">
        <f t="shared" ref="H1631:H1637" si="271">TRUNC(G1631*D1631,1)</f>
        <v>0</v>
      </c>
      <c r="I1631" s="12">
        <f>단가대비표!V245</f>
        <v>0</v>
      </c>
      <c r="J1631" s="13">
        <f t="shared" ref="J1631:J1637" si="272">TRUNC(I1631*D1631,1)</f>
        <v>0</v>
      </c>
      <c r="K1631" s="12">
        <f t="shared" ref="K1631:L1637" si="273">TRUNC(E1631+G1631+I1631,1)</f>
        <v>73</v>
      </c>
      <c r="L1631" s="13">
        <f t="shared" si="273"/>
        <v>110.9</v>
      </c>
      <c r="M1631" s="8" t="s">
        <v>52</v>
      </c>
      <c r="N1631" s="2" t="s">
        <v>2250</v>
      </c>
      <c r="O1631" s="2" t="s">
        <v>3209</v>
      </c>
      <c r="P1631" s="2" t="s">
        <v>63</v>
      </c>
      <c r="Q1631" s="2" t="s">
        <v>63</v>
      </c>
      <c r="R1631" s="2" t="s">
        <v>62</v>
      </c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3"/>
      <c r="AM1631" s="3"/>
      <c r="AN1631" s="3"/>
      <c r="AO1631" s="3"/>
      <c r="AP1631" s="3"/>
      <c r="AQ1631" s="3"/>
      <c r="AR1631" s="3"/>
      <c r="AS1631" s="3"/>
      <c r="AT1631" s="3"/>
      <c r="AU1631" s="3"/>
      <c r="AV1631" s="2" t="s">
        <v>52</v>
      </c>
      <c r="AW1631" s="2" t="s">
        <v>3251</v>
      </c>
      <c r="AX1631" s="2" t="s">
        <v>52</v>
      </c>
      <c r="AY1631" s="2" t="s">
        <v>52</v>
      </c>
    </row>
    <row r="1632" spans="1:51" ht="30" customHeight="1">
      <c r="A1632" s="8" t="s">
        <v>3211</v>
      </c>
      <c r="B1632" s="8" t="s">
        <v>52</v>
      </c>
      <c r="C1632" s="8" t="s">
        <v>221</v>
      </c>
      <c r="D1632" s="9">
        <v>0.32500000000000001</v>
      </c>
      <c r="E1632" s="12">
        <f>단가대비표!O246</f>
        <v>1150</v>
      </c>
      <c r="F1632" s="13">
        <f t="shared" si="270"/>
        <v>373.7</v>
      </c>
      <c r="G1632" s="12">
        <f>단가대비표!P246</f>
        <v>0</v>
      </c>
      <c r="H1632" s="13">
        <f t="shared" si="271"/>
        <v>0</v>
      </c>
      <c r="I1632" s="12">
        <f>단가대비표!V246</f>
        <v>0</v>
      </c>
      <c r="J1632" s="13">
        <f t="shared" si="272"/>
        <v>0</v>
      </c>
      <c r="K1632" s="12">
        <f t="shared" si="273"/>
        <v>1150</v>
      </c>
      <c r="L1632" s="13">
        <f t="shared" si="273"/>
        <v>373.7</v>
      </c>
      <c r="M1632" s="8" t="s">
        <v>52</v>
      </c>
      <c r="N1632" s="2" t="s">
        <v>2250</v>
      </c>
      <c r="O1632" s="2" t="s">
        <v>3212</v>
      </c>
      <c r="P1632" s="2" t="s">
        <v>63</v>
      </c>
      <c r="Q1632" s="2" t="s">
        <v>63</v>
      </c>
      <c r="R1632" s="2" t="s">
        <v>62</v>
      </c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3"/>
      <c r="AK1632" s="3"/>
      <c r="AL1632" s="3"/>
      <c r="AM1632" s="3"/>
      <c r="AN1632" s="3"/>
      <c r="AO1632" s="3"/>
      <c r="AP1632" s="3"/>
      <c r="AQ1632" s="3"/>
      <c r="AR1632" s="3"/>
      <c r="AS1632" s="3"/>
      <c r="AT1632" s="3"/>
      <c r="AU1632" s="3"/>
      <c r="AV1632" s="2" t="s">
        <v>52</v>
      </c>
      <c r="AW1632" s="2" t="s">
        <v>3252</v>
      </c>
      <c r="AX1632" s="2" t="s">
        <v>52</v>
      </c>
      <c r="AY1632" s="2" t="s">
        <v>52</v>
      </c>
    </row>
    <row r="1633" spans="1:51" ht="30" customHeight="1">
      <c r="A1633" s="8" t="s">
        <v>3179</v>
      </c>
      <c r="B1633" s="8" t="s">
        <v>3233</v>
      </c>
      <c r="C1633" s="8" t="s">
        <v>221</v>
      </c>
      <c r="D1633" s="9">
        <v>0.45300000000000001</v>
      </c>
      <c r="E1633" s="12">
        <f>단가대비표!O242</f>
        <v>752</v>
      </c>
      <c r="F1633" s="13">
        <f t="shared" si="270"/>
        <v>340.6</v>
      </c>
      <c r="G1633" s="12">
        <f>단가대비표!P242</f>
        <v>0</v>
      </c>
      <c r="H1633" s="13">
        <f t="shared" si="271"/>
        <v>0</v>
      </c>
      <c r="I1633" s="12">
        <f>단가대비표!V242</f>
        <v>0</v>
      </c>
      <c r="J1633" s="13">
        <f t="shared" si="272"/>
        <v>0</v>
      </c>
      <c r="K1633" s="12">
        <f t="shared" si="273"/>
        <v>752</v>
      </c>
      <c r="L1633" s="13">
        <f t="shared" si="273"/>
        <v>340.6</v>
      </c>
      <c r="M1633" s="8" t="s">
        <v>52</v>
      </c>
      <c r="N1633" s="2" t="s">
        <v>2250</v>
      </c>
      <c r="O1633" s="2" t="s">
        <v>3234</v>
      </c>
      <c r="P1633" s="2" t="s">
        <v>63</v>
      </c>
      <c r="Q1633" s="2" t="s">
        <v>63</v>
      </c>
      <c r="R1633" s="2" t="s">
        <v>62</v>
      </c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  <c r="AL1633" s="3"/>
      <c r="AM1633" s="3"/>
      <c r="AN1633" s="3"/>
      <c r="AO1633" s="3"/>
      <c r="AP1633" s="3"/>
      <c r="AQ1633" s="3"/>
      <c r="AR1633" s="3"/>
      <c r="AS1633" s="3"/>
      <c r="AT1633" s="3"/>
      <c r="AU1633" s="3"/>
      <c r="AV1633" s="2" t="s">
        <v>52</v>
      </c>
      <c r="AW1633" s="2" t="s">
        <v>3253</v>
      </c>
      <c r="AX1633" s="2" t="s">
        <v>52</v>
      </c>
      <c r="AY1633" s="2" t="s">
        <v>52</v>
      </c>
    </row>
    <row r="1634" spans="1:51" ht="30" customHeight="1">
      <c r="A1634" s="8" t="s">
        <v>3184</v>
      </c>
      <c r="B1634" s="8" t="s">
        <v>3185</v>
      </c>
      <c r="C1634" s="8" t="s">
        <v>1082</v>
      </c>
      <c r="D1634" s="9">
        <v>0.123</v>
      </c>
      <c r="E1634" s="12">
        <f>단가대비표!O238</f>
        <v>200</v>
      </c>
      <c r="F1634" s="13">
        <f t="shared" si="270"/>
        <v>24.6</v>
      </c>
      <c r="G1634" s="12">
        <f>단가대비표!P238</f>
        <v>0</v>
      </c>
      <c r="H1634" s="13">
        <f t="shared" si="271"/>
        <v>0</v>
      </c>
      <c r="I1634" s="12">
        <f>단가대비표!V238</f>
        <v>0</v>
      </c>
      <c r="J1634" s="13">
        <f t="shared" si="272"/>
        <v>0</v>
      </c>
      <c r="K1634" s="12">
        <f t="shared" si="273"/>
        <v>200</v>
      </c>
      <c r="L1634" s="13">
        <f t="shared" si="273"/>
        <v>24.6</v>
      </c>
      <c r="M1634" s="8" t="s">
        <v>52</v>
      </c>
      <c r="N1634" s="2" t="s">
        <v>2250</v>
      </c>
      <c r="O1634" s="2" t="s">
        <v>3186</v>
      </c>
      <c r="P1634" s="2" t="s">
        <v>63</v>
      </c>
      <c r="Q1634" s="2" t="s">
        <v>63</v>
      </c>
      <c r="R1634" s="2" t="s">
        <v>62</v>
      </c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  <c r="AL1634" s="3"/>
      <c r="AM1634" s="3"/>
      <c r="AN1634" s="3"/>
      <c r="AO1634" s="3"/>
      <c r="AP1634" s="3"/>
      <c r="AQ1634" s="3"/>
      <c r="AR1634" s="3"/>
      <c r="AS1634" s="3"/>
      <c r="AT1634" s="3"/>
      <c r="AU1634" s="3"/>
      <c r="AV1634" s="2" t="s">
        <v>52</v>
      </c>
      <c r="AW1634" s="2" t="s">
        <v>3254</v>
      </c>
      <c r="AX1634" s="2" t="s">
        <v>52</v>
      </c>
      <c r="AY1634" s="2" t="s">
        <v>52</v>
      </c>
    </row>
    <row r="1635" spans="1:51" ht="30" customHeight="1">
      <c r="A1635" s="8" t="s">
        <v>3173</v>
      </c>
      <c r="B1635" s="8" t="s">
        <v>1096</v>
      </c>
      <c r="C1635" s="8" t="s">
        <v>1097</v>
      </c>
      <c r="D1635" s="9">
        <v>3.5000000000000003E-2</v>
      </c>
      <c r="E1635" s="12">
        <f>단가대비표!O296</f>
        <v>0</v>
      </c>
      <c r="F1635" s="13">
        <f t="shared" si="270"/>
        <v>0</v>
      </c>
      <c r="G1635" s="12">
        <f>단가대비표!P296</f>
        <v>184508</v>
      </c>
      <c r="H1635" s="13">
        <f t="shared" si="271"/>
        <v>6457.7</v>
      </c>
      <c r="I1635" s="12">
        <f>단가대비표!V296</f>
        <v>0</v>
      </c>
      <c r="J1635" s="13">
        <f t="shared" si="272"/>
        <v>0</v>
      </c>
      <c r="K1635" s="12">
        <f t="shared" si="273"/>
        <v>184508</v>
      </c>
      <c r="L1635" s="13">
        <f t="shared" si="273"/>
        <v>6457.7</v>
      </c>
      <c r="M1635" s="8" t="s">
        <v>52</v>
      </c>
      <c r="N1635" s="2" t="s">
        <v>2250</v>
      </c>
      <c r="O1635" s="2" t="s">
        <v>3174</v>
      </c>
      <c r="P1635" s="2" t="s">
        <v>63</v>
      </c>
      <c r="Q1635" s="2" t="s">
        <v>63</v>
      </c>
      <c r="R1635" s="2" t="s">
        <v>62</v>
      </c>
      <c r="S1635" s="3"/>
      <c r="T1635" s="3"/>
      <c r="U1635" s="3"/>
      <c r="V1635" s="3">
        <v>1</v>
      </c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3"/>
      <c r="AK1635" s="3"/>
      <c r="AL1635" s="3"/>
      <c r="AM1635" s="3"/>
      <c r="AN1635" s="3"/>
      <c r="AO1635" s="3"/>
      <c r="AP1635" s="3"/>
      <c r="AQ1635" s="3"/>
      <c r="AR1635" s="3"/>
      <c r="AS1635" s="3"/>
      <c r="AT1635" s="3"/>
      <c r="AU1635" s="3"/>
      <c r="AV1635" s="2" t="s">
        <v>52</v>
      </c>
      <c r="AW1635" s="2" t="s">
        <v>3255</v>
      </c>
      <c r="AX1635" s="2" t="s">
        <v>52</v>
      </c>
      <c r="AY1635" s="2" t="s">
        <v>52</v>
      </c>
    </row>
    <row r="1636" spans="1:51" ht="30" customHeight="1">
      <c r="A1636" s="8" t="s">
        <v>1100</v>
      </c>
      <c r="B1636" s="8" t="s">
        <v>1096</v>
      </c>
      <c r="C1636" s="8" t="s">
        <v>1097</v>
      </c>
      <c r="D1636" s="9">
        <v>0.01</v>
      </c>
      <c r="E1636" s="12">
        <f>단가대비표!O278</f>
        <v>0</v>
      </c>
      <c r="F1636" s="13">
        <f t="shared" si="270"/>
        <v>0</v>
      </c>
      <c r="G1636" s="12">
        <f>단가대비표!P278</f>
        <v>125427</v>
      </c>
      <c r="H1636" s="13">
        <f t="shared" si="271"/>
        <v>1254.2</v>
      </c>
      <c r="I1636" s="12">
        <f>단가대비표!V278</f>
        <v>0</v>
      </c>
      <c r="J1636" s="13">
        <f t="shared" si="272"/>
        <v>0</v>
      </c>
      <c r="K1636" s="12">
        <f t="shared" si="273"/>
        <v>125427</v>
      </c>
      <c r="L1636" s="13">
        <f t="shared" si="273"/>
        <v>1254.2</v>
      </c>
      <c r="M1636" s="8" t="s">
        <v>52</v>
      </c>
      <c r="N1636" s="2" t="s">
        <v>2250</v>
      </c>
      <c r="O1636" s="2" t="s">
        <v>1101</v>
      </c>
      <c r="P1636" s="2" t="s">
        <v>63</v>
      </c>
      <c r="Q1636" s="2" t="s">
        <v>63</v>
      </c>
      <c r="R1636" s="2" t="s">
        <v>62</v>
      </c>
      <c r="S1636" s="3"/>
      <c r="T1636" s="3"/>
      <c r="U1636" s="3"/>
      <c r="V1636" s="3">
        <v>1</v>
      </c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  <c r="AK1636" s="3"/>
      <c r="AL1636" s="3"/>
      <c r="AM1636" s="3"/>
      <c r="AN1636" s="3"/>
      <c r="AO1636" s="3"/>
      <c r="AP1636" s="3"/>
      <c r="AQ1636" s="3"/>
      <c r="AR1636" s="3"/>
      <c r="AS1636" s="3"/>
      <c r="AT1636" s="3"/>
      <c r="AU1636" s="3"/>
      <c r="AV1636" s="2" t="s">
        <v>52</v>
      </c>
      <c r="AW1636" s="2" t="s">
        <v>3256</v>
      </c>
      <c r="AX1636" s="2" t="s">
        <v>52</v>
      </c>
      <c r="AY1636" s="2" t="s">
        <v>52</v>
      </c>
    </row>
    <row r="1637" spans="1:51" ht="30" customHeight="1">
      <c r="A1637" s="8" t="s">
        <v>1272</v>
      </c>
      <c r="B1637" s="8" t="s">
        <v>1256</v>
      </c>
      <c r="C1637" s="8" t="s">
        <v>929</v>
      </c>
      <c r="D1637" s="9">
        <v>1</v>
      </c>
      <c r="E1637" s="12">
        <v>0</v>
      </c>
      <c r="F1637" s="13">
        <f t="shared" si="270"/>
        <v>0</v>
      </c>
      <c r="G1637" s="12">
        <v>0</v>
      </c>
      <c r="H1637" s="13">
        <f t="shared" si="271"/>
        <v>0</v>
      </c>
      <c r="I1637" s="12">
        <f>TRUNC(SUMIF(V1631:V1637, RIGHTB(O1637, 1), H1631:H1637)*U1637, 2)</f>
        <v>154.22999999999999</v>
      </c>
      <c r="J1637" s="13">
        <f t="shared" si="272"/>
        <v>154.19999999999999</v>
      </c>
      <c r="K1637" s="12">
        <f t="shared" si="273"/>
        <v>154.19999999999999</v>
      </c>
      <c r="L1637" s="13">
        <f t="shared" si="273"/>
        <v>154.19999999999999</v>
      </c>
      <c r="M1637" s="8" t="s">
        <v>52</v>
      </c>
      <c r="N1637" s="2" t="s">
        <v>2250</v>
      </c>
      <c r="O1637" s="2" t="s">
        <v>930</v>
      </c>
      <c r="P1637" s="2" t="s">
        <v>63</v>
      </c>
      <c r="Q1637" s="2" t="s">
        <v>63</v>
      </c>
      <c r="R1637" s="2" t="s">
        <v>63</v>
      </c>
      <c r="S1637" s="3">
        <v>1</v>
      </c>
      <c r="T1637" s="3">
        <v>2</v>
      </c>
      <c r="U1637" s="3">
        <v>0.02</v>
      </c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3"/>
      <c r="AP1637" s="3"/>
      <c r="AQ1637" s="3"/>
      <c r="AR1637" s="3"/>
      <c r="AS1637" s="3"/>
      <c r="AT1637" s="3"/>
      <c r="AU1637" s="3"/>
      <c r="AV1637" s="2" t="s">
        <v>52</v>
      </c>
      <c r="AW1637" s="2" t="s">
        <v>3257</v>
      </c>
      <c r="AX1637" s="2" t="s">
        <v>52</v>
      </c>
      <c r="AY1637" s="2" t="s">
        <v>52</v>
      </c>
    </row>
    <row r="1638" spans="1:51" ht="30" customHeight="1">
      <c r="A1638" s="8" t="s">
        <v>995</v>
      </c>
      <c r="B1638" s="8" t="s">
        <v>52</v>
      </c>
      <c r="C1638" s="8" t="s">
        <v>52</v>
      </c>
      <c r="D1638" s="9"/>
      <c r="E1638" s="12"/>
      <c r="F1638" s="13">
        <f>TRUNC(SUMIF(N1631:N1637, N1630, F1631:F1637),0)</f>
        <v>849</v>
      </c>
      <c r="G1638" s="12"/>
      <c r="H1638" s="13">
        <f>TRUNC(SUMIF(N1631:N1637, N1630, H1631:H1637),0)</f>
        <v>7711</v>
      </c>
      <c r="I1638" s="12"/>
      <c r="J1638" s="13">
        <f>TRUNC(SUMIF(N1631:N1637, N1630, J1631:J1637),0)</f>
        <v>154</v>
      </c>
      <c r="K1638" s="12"/>
      <c r="L1638" s="13">
        <f>F1638+H1638+J1638</f>
        <v>8714</v>
      </c>
      <c r="M1638" s="8" t="s">
        <v>52</v>
      </c>
      <c r="N1638" s="2" t="s">
        <v>118</v>
      </c>
      <c r="O1638" s="2" t="s">
        <v>118</v>
      </c>
      <c r="P1638" s="2" t="s">
        <v>52</v>
      </c>
      <c r="Q1638" s="2" t="s">
        <v>52</v>
      </c>
      <c r="R1638" s="2" t="s">
        <v>52</v>
      </c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  <c r="AJ1638" s="3"/>
      <c r="AK1638" s="3"/>
      <c r="AL1638" s="3"/>
      <c r="AM1638" s="3"/>
      <c r="AN1638" s="3"/>
      <c r="AO1638" s="3"/>
      <c r="AP1638" s="3"/>
      <c r="AQ1638" s="3"/>
      <c r="AR1638" s="3"/>
      <c r="AS1638" s="3"/>
      <c r="AT1638" s="3"/>
      <c r="AU1638" s="3"/>
      <c r="AV1638" s="2" t="s">
        <v>52</v>
      </c>
      <c r="AW1638" s="2" t="s">
        <v>52</v>
      </c>
      <c r="AX1638" s="2" t="s">
        <v>52</v>
      </c>
      <c r="AY1638" s="2" t="s">
        <v>52</v>
      </c>
    </row>
    <row r="1639" spans="1:51" ht="30" customHeight="1">
      <c r="A1639" s="9"/>
      <c r="B1639" s="9"/>
      <c r="C1639" s="9"/>
      <c r="D1639" s="9"/>
      <c r="E1639" s="12"/>
      <c r="F1639" s="13"/>
      <c r="G1639" s="12"/>
      <c r="H1639" s="13"/>
      <c r="I1639" s="12"/>
      <c r="J1639" s="13"/>
      <c r="K1639" s="12"/>
      <c r="L1639" s="13"/>
      <c r="M1639" s="9"/>
    </row>
    <row r="1640" spans="1:51" ht="30" customHeight="1">
      <c r="A1640" s="32" t="s">
        <v>3258</v>
      </c>
      <c r="B1640" s="32"/>
      <c r="C1640" s="32"/>
      <c r="D1640" s="32"/>
      <c r="E1640" s="33"/>
      <c r="F1640" s="34"/>
      <c r="G1640" s="33"/>
      <c r="H1640" s="34"/>
      <c r="I1640" s="33"/>
      <c r="J1640" s="34"/>
      <c r="K1640" s="33"/>
      <c r="L1640" s="34"/>
      <c r="M1640" s="32"/>
      <c r="N1640" s="1" t="s">
        <v>2264</v>
      </c>
    </row>
    <row r="1641" spans="1:51" ht="30" customHeight="1">
      <c r="A1641" s="8" t="s">
        <v>3173</v>
      </c>
      <c r="B1641" s="8" t="s">
        <v>1096</v>
      </c>
      <c r="C1641" s="8" t="s">
        <v>1097</v>
      </c>
      <c r="D1641" s="9">
        <v>5.6000000000000001E-2</v>
      </c>
      <c r="E1641" s="12">
        <f>단가대비표!O296</f>
        <v>0</v>
      </c>
      <c r="F1641" s="13">
        <f>TRUNC(E1641*D1641,1)</f>
        <v>0</v>
      </c>
      <c r="G1641" s="12">
        <f>단가대비표!P296</f>
        <v>184508</v>
      </c>
      <c r="H1641" s="13">
        <f>TRUNC(G1641*D1641,1)</f>
        <v>10332.4</v>
      </c>
      <c r="I1641" s="12">
        <f>단가대비표!V296</f>
        <v>0</v>
      </c>
      <c r="J1641" s="13">
        <f>TRUNC(I1641*D1641,1)</f>
        <v>0</v>
      </c>
      <c r="K1641" s="12">
        <f t="shared" ref="K1641:L1643" si="274">TRUNC(E1641+G1641+I1641,1)</f>
        <v>184508</v>
      </c>
      <c r="L1641" s="13">
        <f t="shared" si="274"/>
        <v>10332.4</v>
      </c>
      <c r="M1641" s="8" t="s">
        <v>52</v>
      </c>
      <c r="N1641" s="2" t="s">
        <v>2264</v>
      </c>
      <c r="O1641" s="2" t="s">
        <v>3174</v>
      </c>
      <c r="P1641" s="2" t="s">
        <v>63</v>
      </c>
      <c r="Q1641" s="2" t="s">
        <v>63</v>
      </c>
      <c r="R1641" s="2" t="s">
        <v>62</v>
      </c>
      <c r="S1641" s="3"/>
      <c r="T1641" s="3"/>
      <c r="U1641" s="3"/>
      <c r="V1641" s="3">
        <v>1</v>
      </c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  <c r="AI1641" s="3"/>
      <c r="AJ1641" s="3"/>
      <c r="AK1641" s="3"/>
      <c r="AL1641" s="3"/>
      <c r="AM1641" s="3"/>
      <c r="AN1641" s="3"/>
      <c r="AO1641" s="3"/>
      <c r="AP1641" s="3"/>
      <c r="AQ1641" s="3"/>
      <c r="AR1641" s="3"/>
      <c r="AS1641" s="3"/>
      <c r="AT1641" s="3"/>
      <c r="AU1641" s="3"/>
      <c r="AV1641" s="2" t="s">
        <v>52</v>
      </c>
      <c r="AW1641" s="2" t="s">
        <v>3260</v>
      </c>
      <c r="AX1641" s="2" t="s">
        <v>52</v>
      </c>
      <c r="AY1641" s="2" t="s">
        <v>52</v>
      </c>
    </row>
    <row r="1642" spans="1:51" ht="30" customHeight="1">
      <c r="A1642" s="8" t="s">
        <v>1100</v>
      </c>
      <c r="B1642" s="8" t="s">
        <v>1096</v>
      </c>
      <c r="C1642" s="8" t="s">
        <v>1097</v>
      </c>
      <c r="D1642" s="9">
        <v>1.0999999999999999E-2</v>
      </c>
      <c r="E1642" s="12">
        <f>단가대비표!O278</f>
        <v>0</v>
      </c>
      <c r="F1642" s="13">
        <f>TRUNC(E1642*D1642,1)</f>
        <v>0</v>
      </c>
      <c r="G1642" s="12">
        <f>단가대비표!P278</f>
        <v>125427</v>
      </c>
      <c r="H1642" s="13">
        <f>TRUNC(G1642*D1642,1)</f>
        <v>1379.6</v>
      </c>
      <c r="I1642" s="12">
        <f>단가대비표!V278</f>
        <v>0</v>
      </c>
      <c r="J1642" s="13">
        <f>TRUNC(I1642*D1642,1)</f>
        <v>0</v>
      </c>
      <c r="K1642" s="12">
        <f t="shared" si="274"/>
        <v>125427</v>
      </c>
      <c r="L1642" s="13">
        <f t="shared" si="274"/>
        <v>1379.6</v>
      </c>
      <c r="M1642" s="8" t="s">
        <v>52</v>
      </c>
      <c r="N1642" s="2" t="s">
        <v>2264</v>
      </c>
      <c r="O1642" s="2" t="s">
        <v>1101</v>
      </c>
      <c r="P1642" s="2" t="s">
        <v>63</v>
      </c>
      <c r="Q1642" s="2" t="s">
        <v>63</v>
      </c>
      <c r="R1642" s="2" t="s">
        <v>62</v>
      </c>
      <c r="S1642" s="3"/>
      <c r="T1642" s="3"/>
      <c r="U1642" s="3"/>
      <c r="V1642" s="3">
        <v>1</v>
      </c>
      <c r="W1642" s="3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  <c r="AI1642" s="3"/>
      <c r="AJ1642" s="3"/>
      <c r="AK1642" s="3"/>
      <c r="AL1642" s="3"/>
      <c r="AM1642" s="3"/>
      <c r="AN1642" s="3"/>
      <c r="AO1642" s="3"/>
      <c r="AP1642" s="3"/>
      <c r="AQ1642" s="3"/>
      <c r="AR1642" s="3"/>
      <c r="AS1642" s="3"/>
      <c r="AT1642" s="3"/>
      <c r="AU1642" s="3"/>
      <c r="AV1642" s="2" t="s">
        <v>52</v>
      </c>
      <c r="AW1642" s="2" t="s">
        <v>3261</v>
      </c>
      <c r="AX1642" s="2" t="s">
        <v>52</v>
      </c>
      <c r="AY1642" s="2" t="s">
        <v>52</v>
      </c>
    </row>
    <row r="1643" spans="1:51" ht="30" customHeight="1">
      <c r="A1643" s="8" t="s">
        <v>1272</v>
      </c>
      <c r="B1643" s="8" t="s">
        <v>2679</v>
      </c>
      <c r="C1643" s="8" t="s">
        <v>929</v>
      </c>
      <c r="D1643" s="9">
        <v>1</v>
      </c>
      <c r="E1643" s="12">
        <v>0</v>
      </c>
      <c r="F1643" s="13">
        <f>TRUNC(E1643*D1643,1)</f>
        <v>0</v>
      </c>
      <c r="G1643" s="12">
        <v>0</v>
      </c>
      <c r="H1643" s="13">
        <f>TRUNC(G1643*D1643,1)</f>
        <v>0</v>
      </c>
      <c r="I1643" s="12">
        <f>TRUNC(SUMIF(V1641:V1643, RIGHTB(O1643, 1), H1641:H1643)*U1643, 2)</f>
        <v>117.12</v>
      </c>
      <c r="J1643" s="13">
        <f>TRUNC(I1643*D1643,1)</f>
        <v>117.1</v>
      </c>
      <c r="K1643" s="12">
        <f t="shared" si="274"/>
        <v>117.1</v>
      </c>
      <c r="L1643" s="13">
        <f t="shared" si="274"/>
        <v>117.1</v>
      </c>
      <c r="M1643" s="8" t="s">
        <v>52</v>
      </c>
      <c r="N1643" s="2" t="s">
        <v>2264</v>
      </c>
      <c r="O1643" s="2" t="s">
        <v>930</v>
      </c>
      <c r="P1643" s="2" t="s">
        <v>63</v>
      </c>
      <c r="Q1643" s="2" t="s">
        <v>63</v>
      </c>
      <c r="R1643" s="2" t="s">
        <v>63</v>
      </c>
      <c r="S1643" s="3">
        <v>1</v>
      </c>
      <c r="T1643" s="3">
        <v>2</v>
      </c>
      <c r="U1643" s="3">
        <v>0.01</v>
      </c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  <c r="AK1643" s="3"/>
      <c r="AL1643" s="3"/>
      <c r="AM1643" s="3"/>
      <c r="AN1643" s="3"/>
      <c r="AO1643" s="3"/>
      <c r="AP1643" s="3"/>
      <c r="AQ1643" s="3"/>
      <c r="AR1643" s="3"/>
      <c r="AS1643" s="3"/>
      <c r="AT1643" s="3"/>
      <c r="AU1643" s="3"/>
      <c r="AV1643" s="2" t="s">
        <v>52</v>
      </c>
      <c r="AW1643" s="2" t="s">
        <v>3262</v>
      </c>
      <c r="AX1643" s="2" t="s">
        <v>52</v>
      </c>
      <c r="AY1643" s="2" t="s">
        <v>52</v>
      </c>
    </row>
    <row r="1644" spans="1:51" ht="30" customHeight="1">
      <c r="A1644" s="8" t="s">
        <v>995</v>
      </c>
      <c r="B1644" s="8" t="s">
        <v>52</v>
      </c>
      <c r="C1644" s="8" t="s">
        <v>52</v>
      </c>
      <c r="D1644" s="9"/>
      <c r="E1644" s="12"/>
      <c r="F1644" s="13">
        <f>TRUNC(SUMIF(N1641:N1643, N1640, F1641:F1643),0)</f>
        <v>0</v>
      </c>
      <c r="G1644" s="12"/>
      <c r="H1644" s="13">
        <f>TRUNC(SUMIF(N1641:N1643, N1640, H1641:H1643),0)</f>
        <v>11712</v>
      </c>
      <c r="I1644" s="12"/>
      <c r="J1644" s="13">
        <f>TRUNC(SUMIF(N1641:N1643, N1640, J1641:J1643),0)</f>
        <v>117</v>
      </c>
      <c r="K1644" s="12"/>
      <c r="L1644" s="13">
        <f>F1644+H1644+J1644</f>
        <v>11829</v>
      </c>
      <c r="M1644" s="8" t="s">
        <v>52</v>
      </c>
      <c r="N1644" s="2" t="s">
        <v>118</v>
      </c>
      <c r="O1644" s="2" t="s">
        <v>118</v>
      </c>
      <c r="P1644" s="2" t="s">
        <v>52</v>
      </c>
      <c r="Q1644" s="2" t="s">
        <v>52</v>
      </c>
      <c r="R1644" s="2" t="s">
        <v>52</v>
      </c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3"/>
      <c r="AK1644" s="3"/>
      <c r="AL1644" s="3"/>
      <c r="AM1644" s="3"/>
      <c r="AN1644" s="3"/>
      <c r="AO1644" s="3"/>
      <c r="AP1644" s="3"/>
      <c r="AQ1644" s="3"/>
      <c r="AR1644" s="3"/>
      <c r="AS1644" s="3"/>
      <c r="AT1644" s="3"/>
      <c r="AU1644" s="3"/>
      <c r="AV1644" s="2" t="s">
        <v>52</v>
      </c>
      <c r="AW1644" s="2" t="s">
        <v>52</v>
      </c>
      <c r="AX1644" s="2" t="s">
        <v>52</v>
      </c>
      <c r="AY1644" s="2" t="s">
        <v>52</v>
      </c>
    </row>
    <row r="1645" spans="1:51" ht="30" customHeight="1">
      <c r="A1645" s="9"/>
      <c r="B1645" s="9"/>
      <c r="C1645" s="9"/>
      <c r="D1645" s="9"/>
      <c r="E1645" s="12"/>
      <c r="F1645" s="13"/>
      <c r="G1645" s="12"/>
      <c r="H1645" s="13"/>
      <c r="I1645" s="12"/>
      <c r="J1645" s="13"/>
      <c r="K1645" s="12"/>
      <c r="L1645" s="13"/>
      <c r="M1645" s="9"/>
    </row>
    <row r="1646" spans="1:51" ht="30" customHeight="1">
      <c r="A1646" s="32" t="s">
        <v>3263</v>
      </c>
      <c r="B1646" s="32"/>
      <c r="C1646" s="32"/>
      <c r="D1646" s="32"/>
      <c r="E1646" s="33"/>
      <c r="F1646" s="34"/>
      <c r="G1646" s="33"/>
      <c r="H1646" s="34"/>
      <c r="I1646" s="33"/>
      <c r="J1646" s="34"/>
      <c r="K1646" s="33"/>
      <c r="L1646" s="34"/>
      <c r="M1646" s="32"/>
      <c r="N1646" s="1" t="s">
        <v>2269</v>
      </c>
    </row>
    <row r="1647" spans="1:51" ht="30" customHeight="1">
      <c r="A1647" s="8" t="s">
        <v>3179</v>
      </c>
      <c r="B1647" s="8" t="s">
        <v>3180</v>
      </c>
      <c r="C1647" s="8" t="s">
        <v>221</v>
      </c>
      <c r="D1647" s="9">
        <v>0.05</v>
      </c>
      <c r="E1647" s="12">
        <f>단가대비표!O244</f>
        <v>2139.7800000000002</v>
      </c>
      <c r="F1647" s="13">
        <f>TRUNC(E1647*D1647,1)</f>
        <v>106.9</v>
      </c>
      <c r="G1647" s="12">
        <f>단가대비표!P244</f>
        <v>0</v>
      </c>
      <c r="H1647" s="13">
        <f>TRUNC(G1647*D1647,1)</f>
        <v>0</v>
      </c>
      <c r="I1647" s="12">
        <f>단가대비표!V244</f>
        <v>0</v>
      </c>
      <c r="J1647" s="13">
        <f>TRUNC(I1647*D1647,1)</f>
        <v>0</v>
      </c>
      <c r="K1647" s="12">
        <f t="shared" ref="K1647:L1651" si="275">TRUNC(E1647+G1647+I1647,1)</f>
        <v>2139.6999999999998</v>
      </c>
      <c r="L1647" s="13">
        <f t="shared" si="275"/>
        <v>106.9</v>
      </c>
      <c r="M1647" s="8" t="s">
        <v>3181</v>
      </c>
      <c r="N1647" s="2" t="s">
        <v>2269</v>
      </c>
      <c r="O1647" s="2" t="s">
        <v>3182</v>
      </c>
      <c r="P1647" s="2" t="s">
        <v>63</v>
      </c>
      <c r="Q1647" s="2" t="s">
        <v>63</v>
      </c>
      <c r="R1647" s="2" t="s">
        <v>62</v>
      </c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  <c r="AL1647" s="3"/>
      <c r="AM1647" s="3"/>
      <c r="AN1647" s="3"/>
      <c r="AO1647" s="3"/>
      <c r="AP1647" s="3"/>
      <c r="AQ1647" s="3"/>
      <c r="AR1647" s="3"/>
      <c r="AS1647" s="3"/>
      <c r="AT1647" s="3"/>
      <c r="AU1647" s="3"/>
      <c r="AV1647" s="2" t="s">
        <v>52</v>
      </c>
      <c r="AW1647" s="2" t="s">
        <v>3265</v>
      </c>
      <c r="AX1647" s="2" t="s">
        <v>52</v>
      </c>
      <c r="AY1647" s="2" t="s">
        <v>52</v>
      </c>
    </row>
    <row r="1648" spans="1:51" ht="30" customHeight="1">
      <c r="A1648" s="8" t="s">
        <v>3184</v>
      </c>
      <c r="B1648" s="8" t="s">
        <v>3185</v>
      </c>
      <c r="C1648" s="8" t="s">
        <v>1082</v>
      </c>
      <c r="D1648" s="9">
        <v>0.1</v>
      </c>
      <c r="E1648" s="12">
        <f>단가대비표!O238</f>
        <v>200</v>
      </c>
      <c r="F1648" s="13">
        <f>TRUNC(E1648*D1648,1)</f>
        <v>20</v>
      </c>
      <c r="G1648" s="12">
        <f>단가대비표!P238</f>
        <v>0</v>
      </c>
      <c r="H1648" s="13">
        <f>TRUNC(G1648*D1648,1)</f>
        <v>0</v>
      </c>
      <c r="I1648" s="12">
        <f>단가대비표!V238</f>
        <v>0</v>
      </c>
      <c r="J1648" s="13">
        <f>TRUNC(I1648*D1648,1)</f>
        <v>0</v>
      </c>
      <c r="K1648" s="12">
        <f t="shared" si="275"/>
        <v>200</v>
      </c>
      <c r="L1648" s="13">
        <f t="shared" si="275"/>
        <v>20</v>
      </c>
      <c r="M1648" s="8" t="s">
        <v>52</v>
      </c>
      <c r="N1648" s="2" t="s">
        <v>2269</v>
      </c>
      <c r="O1648" s="2" t="s">
        <v>3186</v>
      </c>
      <c r="P1648" s="2" t="s">
        <v>63</v>
      </c>
      <c r="Q1648" s="2" t="s">
        <v>63</v>
      </c>
      <c r="R1648" s="2" t="s">
        <v>62</v>
      </c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  <c r="AL1648" s="3"/>
      <c r="AM1648" s="3"/>
      <c r="AN1648" s="3"/>
      <c r="AO1648" s="3"/>
      <c r="AP1648" s="3"/>
      <c r="AQ1648" s="3"/>
      <c r="AR1648" s="3"/>
      <c r="AS1648" s="3"/>
      <c r="AT1648" s="3"/>
      <c r="AU1648" s="3"/>
      <c r="AV1648" s="2" t="s">
        <v>52</v>
      </c>
      <c r="AW1648" s="2" t="s">
        <v>3266</v>
      </c>
      <c r="AX1648" s="2" t="s">
        <v>52</v>
      </c>
      <c r="AY1648" s="2" t="s">
        <v>52</v>
      </c>
    </row>
    <row r="1649" spans="1:51" ht="30" customHeight="1">
      <c r="A1649" s="8" t="s">
        <v>3173</v>
      </c>
      <c r="B1649" s="8" t="s">
        <v>1096</v>
      </c>
      <c r="C1649" s="8" t="s">
        <v>1097</v>
      </c>
      <c r="D1649" s="9">
        <v>0.01</v>
      </c>
      <c r="E1649" s="12">
        <f>단가대비표!O296</f>
        <v>0</v>
      </c>
      <c r="F1649" s="13">
        <f>TRUNC(E1649*D1649,1)</f>
        <v>0</v>
      </c>
      <c r="G1649" s="12">
        <f>단가대비표!P296</f>
        <v>184508</v>
      </c>
      <c r="H1649" s="13">
        <f>TRUNC(G1649*D1649,1)</f>
        <v>1845</v>
      </c>
      <c r="I1649" s="12">
        <f>단가대비표!V296</f>
        <v>0</v>
      </c>
      <c r="J1649" s="13">
        <f>TRUNC(I1649*D1649,1)</f>
        <v>0</v>
      </c>
      <c r="K1649" s="12">
        <f t="shared" si="275"/>
        <v>184508</v>
      </c>
      <c r="L1649" s="13">
        <f t="shared" si="275"/>
        <v>1845</v>
      </c>
      <c r="M1649" s="8" t="s">
        <v>52</v>
      </c>
      <c r="N1649" s="2" t="s">
        <v>2269</v>
      </c>
      <c r="O1649" s="2" t="s">
        <v>3174</v>
      </c>
      <c r="P1649" s="2" t="s">
        <v>63</v>
      </c>
      <c r="Q1649" s="2" t="s">
        <v>63</v>
      </c>
      <c r="R1649" s="2" t="s">
        <v>62</v>
      </c>
      <c r="S1649" s="3"/>
      <c r="T1649" s="3"/>
      <c r="U1649" s="3"/>
      <c r="V1649" s="3">
        <v>1</v>
      </c>
      <c r="W1649" s="3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  <c r="AI1649" s="3"/>
      <c r="AJ1649" s="3"/>
      <c r="AK1649" s="3"/>
      <c r="AL1649" s="3"/>
      <c r="AM1649" s="3"/>
      <c r="AN1649" s="3"/>
      <c r="AO1649" s="3"/>
      <c r="AP1649" s="3"/>
      <c r="AQ1649" s="3"/>
      <c r="AR1649" s="3"/>
      <c r="AS1649" s="3"/>
      <c r="AT1649" s="3"/>
      <c r="AU1649" s="3"/>
      <c r="AV1649" s="2" t="s">
        <v>52</v>
      </c>
      <c r="AW1649" s="2" t="s">
        <v>3267</v>
      </c>
      <c r="AX1649" s="2" t="s">
        <v>52</v>
      </c>
      <c r="AY1649" s="2" t="s">
        <v>52</v>
      </c>
    </row>
    <row r="1650" spans="1:51" ht="30" customHeight="1">
      <c r="A1650" s="8" t="s">
        <v>1100</v>
      </c>
      <c r="B1650" s="8" t="s">
        <v>1096</v>
      </c>
      <c r="C1650" s="8" t="s">
        <v>1097</v>
      </c>
      <c r="D1650" s="9">
        <v>1E-3</v>
      </c>
      <c r="E1650" s="12">
        <f>단가대비표!O278</f>
        <v>0</v>
      </c>
      <c r="F1650" s="13">
        <f>TRUNC(E1650*D1650,1)</f>
        <v>0</v>
      </c>
      <c r="G1650" s="12">
        <f>단가대비표!P278</f>
        <v>125427</v>
      </c>
      <c r="H1650" s="13">
        <f>TRUNC(G1650*D1650,1)</f>
        <v>125.4</v>
      </c>
      <c r="I1650" s="12">
        <f>단가대비표!V278</f>
        <v>0</v>
      </c>
      <c r="J1650" s="13">
        <f>TRUNC(I1650*D1650,1)</f>
        <v>0</v>
      </c>
      <c r="K1650" s="12">
        <f t="shared" si="275"/>
        <v>125427</v>
      </c>
      <c r="L1650" s="13">
        <f t="shared" si="275"/>
        <v>125.4</v>
      </c>
      <c r="M1650" s="8" t="s">
        <v>52</v>
      </c>
      <c r="N1650" s="2" t="s">
        <v>2269</v>
      </c>
      <c r="O1650" s="2" t="s">
        <v>1101</v>
      </c>
      <c r="P1650" s="2" t="s">
        <v>63</v>
      </c>
      <c r="Q1650" s="2" t="s">
        <v>63</v>
      </c>
      <c r="R1650" s="2" t="s">
        <v>62</v>
      </c>
      <c r="S1650" s="3"/>
      <c r="T1650" s="3"/>
      <c r="U1650" s="3"/>
      <c r="V1650" s="3">
        <v>1</v>
      </c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  <c r="AK1650" s="3"/>
      <c r="AL1650" s="3"/>
      <c r="AM1650" s="3"/>
      <c r="AN1650" s="3"/>
      <c r="AO1650" s="3"/>
      <c r="AP1650" s="3"/>
      <c r="AQ1650" s="3"/>
      <c r="AR1650" s="3"/>
      <c r="AS1650" s="3"/>
      <c r="AT1650" s="3"/>
      <c r="AU1650" s="3"/>
      <c r="AV1650" s="2" t="s">
        <v>52</v>
      </c>
      <c r="AW1650" s="2" t="s">
        <v>3268</v>
      </c>
      <c r="AX1650" s="2" t="s">
        <v>52</v>
      </c>
      <c r="AY1650" s="2" t="s">
        <v>52</v>
      </c>
    </row>
    <row r="1651" spans="1:51" ht="30" customHeight="1">
      <c r="A1651" s="8" t="s">
        <v>1943</v>
      </c>
      <c r="B1651" s="8" t="s">
        <v>1944</v>
      </c>
      <c r="C1651" s="8" t="s">
        <v>929</v>
      </c>
      <c r="D1651" s="9">
        <v>1</v>
      </c>
      <c r="E1651" s="12">
        <v>0</v>
      </c>
      <c r="F1651" s="13">
        <f>TRUNC(E1651*D1651,1)</f>
        <v>0</v>
      </c>
      <c r="G1651" s="12">
        <f>TRUNC(SUMIF(V1647:V1651, RIGHTB(O1651, 1), H1647:H1651)*U1651, 2)</f>
        <v>394.08</v>
      </c>
      <c r="H1651" s="13">
        <f>TRUNC(G1651*D1651,1)</f>
        <v>394</v>
      </c>
      <c r="I1651" s="12">
        <v>0</v>
      </c>
      <c r="J1651" s="13">
        <f>TRUNC(I1651*D1651,1)</f>
        <v>0</v>
      </c>
      <c r="K1651" s="12">
        <f t="shared" si="275"/>
        <v>394</v>
      </c>
      <c r="L1651" s="13">
        <f t="shared" si="275"/>
        <v>394</v>
      </c>
      <c r="M1651" s="8" t="s">
        <v>52</v>
      </c>
      <c r="N1651" s="2" t="s">
        <v>2269</v>
      </c>
      <c r="O1651" s="2" t="s">
        <v>930</v>
      </c>
      <c r="P1651" s="2" t="s">
        <v>63</v>
      </c>
      <c r="Q1651" s="2" t="s">
        <v>63</v>
      </c>
      <c r="R1651" s="2" t="s">
        <v>63</v>
      </c>
      <c r="S1651" s="3">
        <v>1</v>
      </c>
      <c r="T1651" s="3">
        <v>1</v>
      </c>
      <c r="U1651" s="3">
        <v>0.2</v>
      </c>
      <c r="V1651" s="3"/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  <c r="AK1651" s="3"/>
      <c r="AL1651" s="3"/>
      <c r="AM1651" s="3"/>
      <c r="AN1651" s="3"/>
      <c r="AO1651" s="3"/>
      <c r="AP1651" s="3"/>
      <c r="AQ1651" s="3"/>
      <c r="AR1651" s="3"/>
      <c r="AS1651" s="3"/>
      <c r="AT1651" s="3"/>
      <c r="AU1651" s="3"/>
      <c r="AV1651" s="2" t="s">
        <v>52</v>
      </c>
      <c r="AW1651" s="2" t="s">
        <v>3269</v>
      </c>
      <c r="AX1651" s="2" t="s">
        <v>52</v>
      </c>
      <c r="AY1651" s="2" t="s">
        <v>52</v>
      </c>
    </row>
    <row r="1652" spans="1:51" ht="30" customHeight="1">
      <c r="A1652" s="8" t="s">
        <v>995</v>
      </c>
      <c r="B1652" s="8" t="s">
        <v>52</v>
      </c>
      <c r="C1652" s="8" t="s">
        <v>52</v>
      </c>
      <c r="D1652" s="9"/>
      <c r="E1652" s="12"/>
      <c r="F1652" s="13">
        <f>TRUNC(SUMIF(N1647:N1651, N1646, F1647:F1651),0)</f>
        <v>126</v>
      </c>
      <c r="G1652" s="12"/>
      <c r="H1652" s="13">
        <f>TRUNC(SUMIF(N1647:N1651, N1646, H1647:H1651),0)</f>
        <v>2364</v>
      </c>
      <c r="I1652" s="12"/>
      <c r="J1652" s="13">
        <f>TRUNC(SUMIF(N1647:N1651, N1646, J1647:J1651),0)</f>
        <v>0</v>
      </c>
      <c r="K1652" s="12"/>
      <c r="L1652" s="13">
        <f>F1652+H1652+J1652</f>
        <v>2490</v>
      </c>
      <c r="M1652" s="8" t="s">
        <v>52</v>
      </c>
      <c r="N1652" s="2" t="s">
        <v>118</v>
      </c>
      <c r="O1652" s="2" t="s">
        <v>118</v>
      </c>
      <c r="P1652" s="2" t="s">
        <v>52</v>
      </c>
      <c r="Q1652" s="2" t="s">
        <v>52</v>
      </c>
      <c r="R1652" s="2" t="s">
        <v>52</v>
      </c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3"/>
      <c r="AM1652" s="3"/>
      <c r="AN1652" s="3"/>
      <c r="AO1652" s="3"/>
      <c r="AP1652" s="3"/>
      <c r="AQ1652" s="3"/>
      <c r="AR1652" s="3"/>
      <c r="AS1652" s="3"/>
      <c r="AT1652" s="3"/>
      <c r="AU1652" s="3"/>
      <c r="AV1652" s="2" t="s">
        <v>52</v>
      </c>
      <c r="AW1652" s="2" t="s">
        <v>52</v>
      </c>
      <c r="AX1652" s="2" t="s">
        <v>52</v>
      </c>
      <c r="AY1652" s="2" t="s">
        <v>52</v>
      </c>
    </row>
    <row r="1653" spans="1:51" ht="30" customHeight="1">
      <c r="A1653" s="9"/>
      <c r="B1653" s="9"/>
      <c r="C1653" s="9"/>
      <c r="D1653" s="9"/>
      <c r="E1653" s="12"/>
      <c r="F1653" s="13"/>
      <c r="G1653" s="12"/>
      <c r="H1653" s="13"/>
      <c r="I1653" s="12"/>
      <c r="J1653" s="13"/>
      <c r="K1653" s="12"/>
      <c r="L1653" s="13"/>
      <c r="M1653" s="9"/>
    </row>
    <row r="1654" spans="1:51" ht="30" customHeight="1">
      <c r="A1654" s="32" t="s">
        <v>3270</v>
      </c>
      <c r="B1654" s="32"/>
      <c r="C1654" s="32"/>
      <c r="D1654" s="32"/>
      <c r="E1654" s="33"/>
      <c r="F1654" s="34"/>
      <c r="G1654" s="33"/>
      <c r="H1654" s="34"/>
      <c r="I1654" s="33"/>
      <c r="J1654" s="34"/>
      <c r="K1654" s="33"/>
      <c r="L1654" s="34"/>
      <c r="M1654" s="32"/>
      <c r="N1654" s="1" t="s">
        <v>2273</v>
      </c>
    </row>
    <row r="1655" spans="1:51" ht="30" customHeight="1">
      <c r="A1655" s="8" t="s">
        <v>3173</v>
      </c>
      <c r="B1655" s="8" t="s">
        <v>1096</v>
      </c>
      <c r="C1655" s="8" t="s">
        <v>1097</v>
      </c>
      <c r="D1655" s="9">
        <v>5.6000000000000001E-2</v>
      </c>
      <c r="E1655" s="12">
        <f>단가대비표!O296</f>
        <v>0</v>
      </c>
      <c r="F1655" s="13">
        <f>TRUNC(E1655*D1655,1)</f>
        <v>0</v>
      </c>
      <c r="G1655" s="12">
        <f>단가대비표!P296</f>
        <v>184508</v>
      </c>
      <c r="H1655" s="13">
        <f>TRUNC(G1655*D1655,1)</f>
        <v>10332.4</v>
      </c>
      <c r="I1655" s="12">
        <f>단가대비표!V296</f>
        <v>0</v>
      </c>
      <c r="J1655" s="13">
        <f>TRUNC(I1655*D1655,1)</f>
        <v>0</v>
      </c>
      <c r="K1655" s="12">
        <f t="shared" ref="K1655:L1658" si="276">TRUNC(E1655+G1655+I1655,1)</f>
        <v>184508</v>
      </c>
      <c r="L1655" s="13">
        <f t="shared" si="276"/>
        <v>10332.4</v>
      </c>
      <c r="M1655" s="8" t="s">
        <v>52</v>
      </c>
      <c r="N1655" s="2" t="s">
        <v>2273</v>
      </c>
      <c r="O1655" s="2" t="s">
        <v>3174</v>
      </c>
      <c r="P1655" s="2" t="s">
        <v>63</v>
      </c>
      <c r="Q1655" s="2" t="s">
        <v>63</v>
      </c>
      <c r="R1655" s="2" t="s">
        <v>62</v>
      </c>
      <c r="S1655" s="3"/>
      <c r="T1655" s="3"/>
      <c r="U1655" s="3"/>
      <c r="V1655" s="3">
        <v>1</v>
      </c>
      <c r="W1655" s="3">
        <v>2</v>
      </c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  <c r="AL1655" s="3"/>
      <c r="AM1655" s="3"/>
      <c r="AN1655" s="3"/>
      <c r="AO1655" s="3"/>
      <c r="AP1655" s="3"/>
      <c r="AQ1655" s="3"/>
      <c r="AR1655" s="3"/>
      <c r="AS1655" s="3"/>
      <c r="AT1655" s="3"/>
      <c r="AU1655" s="3"/>
      <c r="AV1655" s="2" t="s">
        <v>52</v>
      </c>
      <c r="AW1655" s="2" t="s">
        <v>3272</v>
      </c>
      <c r="AX1655" s="2" t="s">
        <v>52</v>
      </c>
      <c r="AY1655" s="2" t="s">
        <v>52</v>
      </c>
    </row>
    <row r="1656" spans="1:51" ht="30" customHeight="1">
      <c r="A1656" s="8" t="s">
        <v>1100</v>
      </c>
      <c r="B1656" s="8" t="s">
        <v>1096</v>
      </c>
      <c r="C1656" s="8" t="s">
        <v>1097</v>
      </c>
      <c r="D1656" s="9">
        <v>1.0999999999999999E-2</v>
      </c>
      <c r="E1656" s="12">
        <f>단가대비표!O278</f>
        <v>0</v>
      </c>
      <c r="F1656" s="13">
        <f>TRUNC(E1656*D1656,1)</f>
        <v>0</v>
      </c>
      <c r="G1656" s="12">
        <f>단가대비표!P278</f>
        <v>125427</v>
      </c>
      <c r="H1656" s="13">
        <f>TRUNC(G1656*D1656,1)</f>
        <v>1379.6</v>
      </c>
      <c r="I1656" s="12">
        <f>단가대비표!V278</f>
        <v>0</v>
      </c>
      <c r="J1656" s="13">
        <f>TRUNC(I1656*D1656,1)</f>
        <v>0</v>
      </c>
      <c r="K1656" s="12">
        <f t="shared" si="276"/>
        <v>125427</v>
      </c>
      <c r="L1656" s="13">
        <f t="shared" si="276"/>
        <v>1379.6</v>
      </c>
      <c r="M1656" s="8" t="s">
        <v>52</v>
      </c>
      <c r="N1656" s="2" t="s">
        <v>2273</v>
      </c>
      <c r="O1656" s="2" t="s">
        <v>1101</v>
      </c>
      <c r="P1656" s="2" t="s">
        <v>63</v>
      </c>
      <c r="Q1656" s="2" t="s">
        <v>63</v>
      </c>
      <c r="R1656" s="2" t="s">
        <v>62</v>
      </c>
      <c r="S1656" s="3"/>
      <c r="T1656" s="3"/>
      <c r="U1656" s="3"/>
      <c r="V1656" s="3">
        <v>1</v>
      </c>
      <c r="W1656" s="3">
        <v>2</v>
      </c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  <c r="AM1656" s="3"/>
      <c r="AN1656" s="3"/>
      <c r="AO1656" s="3"/>
      <c r="AP1656" s="3"/>
      <c r="AQ1656" s="3"/>
      <c r="AR1656" s="3"/>
      <c r="AS1656" s="3"/>
      <c r="AT1656" s="3"/>
      <c r="AU1656" s="3"/>
      <c r="AV1656" s="2" t="s">
        <v>52</v>
      </c>
      <c r="AW1656" s="2" t="s">
        <v>3273</v>
      </c>
      <c r="AX1656" s="2" t="s">
        <v>52</v>
      </c>
      <c r="AY1656" s="2" t="s">
        <v>52</v>
      </c>
    </row>
    <row r="1657" spans="1:51" ht="30" customHeight="1">
      <c r="A1657" s="8" t="s">
        <v>1943</v>
      </c>
      <c r="B1657" s="8" t="s">
        <v>1944</v>
      </c>
      <c r="C1657" s="8" t="s">
        <v>929</v>
      </c>
      <c r="D1657" s="9">
        <v>1</v>
      </c>
      <c r="E1657" s="12">
        <v>0</v>
      </c>
      <c r="F1657" s="13">
        <f>TRUNC(E1657*D1657,1)</f>
        <v>0</v>
      </c>
      <c r="G1657" s="12">
        <f>TRUNC(SUMIF(V1655:V1658, RIGHTB(O1657, 1), H1655:H1658)*U1657, 2)</f>
        <v>2342.4</v>
      </c>
      <c r="H1657" s="13">
        <f>TRUNC(G1657*D1657,1)</f>
        <v>2342.4</v>
      </c>
      <c r="I1657" s="12">
        <v>0</v>
      </c>
      <c r="J1657" s="13">
        <f>TRUNC(I1657*D1657,1)</f>
        <v>0</v>
      </c>
      <c r="K1657" s="12">
        <f t="shared" si="276"/>
        <v>2342.4</v>
      </c>
      <c r="L1657" s="13">
        <f t="shared" si="276"/>
        <v>2342.4</v>
      </c>
      <c r="M1657" s="8" t="s">
        <v>52</v>
      </c>
      <c r="N1657" s="2" t="s">
        <v>2273</v>
      </c>
      <c r="O1657" s="2" t="s">
        <v>930</v>
      </c>
      <c r="P1657" s="2" t="s">
        <v>63</v>
      </c>
      <c r="Q1657" s="2" t="s">
        <v>63</v>
      </c>
      <c r="R1657" s="2" t="s">
        <v>63</v>
      </c>
      <c r="S1657" s="3">
        <v>1</v>
      </c>
      <c r="T1657" s="3">
        <v>1</v>
      </c>
      <c r="U1657" s="3">
        <v>0.2</v>
      </c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  <c r="AO1657" s="3"/>
      <c r="AP1657" s="3"/>
      <c r="AQ1657" s="3"/>
      <c r="AR1657" s="3"/>
      <c r="AS1657" s="3"/>
      <c r="AT1657" s="3"/>
      <c r="AU1657" s="3"/>
      <c r="AV1657" s="2" t="s">
        <v>52</v>
      </c>
      <c r="AW1657" s="2" t="s">
        <v>3274</v>
      </c>
      <c r="AX1657" s="2" t="s">
        <v>52</v>
      </c>
      <c r="AY1657" s="2" t="s">
        <v>52</v>
      </c>
    </row>
    <row r="1658" spans="1:51" ht="30" customHeight="1">
      <c r="A1658" s="8" t="s">
        <v>1272</v>
      </c>
      <c r="B1658" s="8" t="s">
        <v>2679</v>
      </c>
      <c r="C1658" s="8" t="s">
        <v>929</v>
      </c>
      <c r="D1658" s="9">
        <v>1</v>
      </c>
      <c r="E1658" s="12">
        <v>0</v>
      </c>
      <c r="F1658" s="13">
        <f>TRUNC(E1658*D1658,1)</f>
        <v>0</v>
      </c>
      <c r="G1658" s="12">
        <v>0</v>
      </c>
      <c r="H1658" s="13">
        <f>TRUNC(G1658*D1658,1)</f>
        <v>0</v>
      </c>
      <c r="I1658" s="12">
        <f>TRUNC(SUMIF(W1655:W1658, RIGHTB(O1658, 1), H1655:H1658)*U1658, 2)</f>
        <v>117.12</v>
      </c>
      <c r="J1658" s="13">
        <f>TRUNC(I1658*D1658,1)</f>
        <v>117.1</v>
      </c>
      <c r="K1658" s="12">
        <f t="shared" si="276"/>
        <v>117.1</v>
      </c>
      <c r="L1658" s="13">
        <f t="shared" si="276"/>
        <v>117.1</v>
      </c>
      <c r="M1658" s="8" t="s">
        <v>52</v>
      </c>
      <c r="N1658" s="2" t="s">
        <v>2273</v>
      </c>
      <c r="O1658" s="2" t="s">
        <v>2412</v>
      </c>
      <c r="P1658" s="2" t="s">
        <v>63</v>
      </c>
      <c r="Q1658" s="2" t="s">
        <v>63</v>
      </c>
      <c r="R1658" s="2" t="s">
        <v>63</v>
      </c>
      <c r="S1658" s="3">
        <v>1</v>
      </c>
      <c r="T1658" s="3">
        <v>2</v>
      </c>
      <c r="U1658" s="3">
        <v>0.01</v>
      </c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3"/>
      <c r="AM1658" s="3"/>
      <c r="AN1658" s="3"/>
      <c r="AO1658" s="3"/>
      <c r="AP1658" s="3"/>
      <c r="AQ1658" s="3"/>
      <c r="AR1658" s="3"/>
      <c r="AS1658" s="3"/>
      <c r="AT1658" s="3"/>
      <c r="AU1658" s="3"/>
      <c r="AV1658" s="2" t="s">
        <v>52</v>
      </c>
      <c r="AW1658" s="2" t="s">
        <v>3275</v>
      </c>
      <c r="AX1658" s="2" t="s">
        <v>52</v>
      </c>
      <c r="AY1658" s="2" t="s">
        <v>52</v>
      </c>
    </row>
    <row r="1659" spans="1:51" ht="30" customHeight="1">
      <c r="A1659" s="8" t="s">
        <v>995</v>
      </c>
      <c r="B1659" s="8" t="s">
        <v>52</v>
      </c>
      <c r="C1659" s="8" t="s">
        <v>52</v>
      </c>
      <c r="D1659" s="9"/>
      <c r="E1659" s="12"/>
      <c r="F1659" s="13">
        <f>TRUNC(SUMIF(N1655:N1658, N1654, F1655:F1658),0)</f>
        <v>0</v>
      </c>
      <c r="G1659" s="12"/>
      <c r="H1659" s="13">
        <f>TRUNC(SUMIF(N1655:N1658, N1654, H1655:H1658),0)</f>
        <v>14054</v>
      </c>
      <c r="I1659" s="12"/>
      <c r="J1659" s="13">
        <f>TRUNC(SUMIF(N1655:N1658, N1654, J1655:J1658),0)</f>
        <v>117</v>
      </c>
      <c r="K1659" s="12"/>
      <c r="L1659" s="13">
        <f>F1659+H1659+J1659</f>
        <v>14171</v>
      </c>
      <c r="M1659" s="8" t="s">
        <v>52</v>
      </c>
      <c r="N1659" s="2" t="s">
        <v>118</v>
      </c>
      <c r="O1659" s="2" t="s">
        <v>118</v>
      </c>
      <c r="P1659" s="2" t="s">
        <v>52</v>
      </c>
      <c r="Q1659" s="2" t="s">
        <v>52</v>
      </c>
      <c r="R1659" s="2" t="s">
        <v>52</v>
      </c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3"/>
      <c r="AM1659" s="3"/>
      <c r="AN1659" s="3"/>
      <c r="AO1659" s="3"/>
      <c r="AP1659" s="3"/>
      <c r="AQ1659" s="3"/>
      <c r="AR1659" s="3"/>
      <c r="AS1659" s="3"/>
      <c r="AT1659" s="3"/>
      <c r="AU1659" s="3"/>
      <c r="AV1659" s="2" t="s">
        <v>52</v>
      </c>
      <c r="AW1659" s="2" t="s">
        <v>52</v>
      </c>
      <c r="AX1659" s="2" t="s">
        <v>52</v>
      </c>
      <c r="AY1659" s="2" t="s">
        <v>52</v>
      </c>
    </row>
    <row r="1660" spans="1:51" ht="30" customHeight="1">
      <c r="A1660" s="9"/>
      <c r="B1660" s="9"/>
      <c r="C1660" s="9"/>
      <c r="D1660" s="9"/>
      <c r="E1660" s="12"/>
      <c r="F1660" s="13"/>
      <c r="G1660" s="12"/>
      <c r="H1660" s="13"/>
      <c r="I1660" s="12"/>
      <c r="J1660" s="13"/>
      <c r="K1660" s="12"/>
      <c r="L1660" s="13"/>
      <c r="M1660" s="9"/>
    </row>
    <row r="1661" spans="1:51" ht="30" customHeight="1">
      <c r="A1661" s="32" t="s">
        <v>3276</v>
      </c>
      <c r="B1661" s="32"/>
      <c r="C1661" s="32"/>
      <c r="D1661" s="32"/>
      <c r="E1661" s="33"/>
      <c r="F1661" s="34"/>
      <c r="G1661" s="33"/>
      <c r="H1661" s="34"/>
      <c r="I1661" s="33"/>
      <c r="J1661" s="34"/>
      <c r="K1661" s="33"/>
      <c r="L1661" s="34"/>
      <c r="M1661" s="32"/>
      <c r="N1661" s="1" t="s">
        <v>2280</v>
      </c>
    </row>
    <row r="1662" spans="1:51" ht="30" customHeight="1">
      <c r="A1662" s="8" t="s">
        <v>3221</v>
      </c>
      <c r="B1662" s="8" t="s">
        <v>3278</v>
      </c>
      <c r="C1662" s="8" t="s">
        <v>1156</v>
      </c>
      <c r="D1662" s="9">
        <v>0.22</v>
      </c>
      <c r="E1662" s="12">
        <f>단가대비표!O247</f>
        <v>3767</v>
      </c>
      <c r="F1662" s="13">
        <f>TRUNC(E1662*D1662,1)</f>
        <v>828.7</v>
      </c>
      <c r="G1662" s="12">
        <f>단가대비표!P247</f>
        <v>0</v>
      </c>
      <c r="H1662" s="13">
        <f>TRUNC(G1662*D1662,1)</f>
        <v>0</v>
      </c>
      <c r="I1662" s="12">
        <f>단가대비표!V247</f>
        <v>0</v>
      </c>
      <c r="J1662" s="13">
        <f>TRUNC(I1662*D1662,1)</f>
        <v>0</v>
      </c>
      <c r="K1662" s="12">
        <f t="shared" ref="K1662:L1665" si="277">TRUNC(E1662+G1662+I1662,1)</f>
        <v>3767</v>
      </c>
      <c r="L1662" s="13">
        <f t="shared" si="277"/>
        <v>828.7</v>
      </c>
      <c r="M1662" s="8" t="s">
        <v>52</v>
      </c>
      <c r="N1662" s="2" t="s">
        <v>2280</v>
      </c>
      <c r="O1662" s="2" t="s">
        <v>3279</v>
      </c>
      <c r="P1662" s="2" t="s">
        <v>63</v>
      </c>
      <c r="Q1662" s="2" t="s">
        <v>63</v>
      </c>
      <c r="R1662" s="2" t="s">
        <v>62</v>
      </c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  <c r="AN1662" s="3"/>
      <c r="AO1662" s="3"/>
      <c r="AP1662" s="3"/>
      <c r="AQ1662" s="3"/>
      <c r="AR1662" s="3"/>
      <c r="AS1662" s="3"/>
      <c r="AT1662" s="3"/>
      <c r="AU1662" s="3"/>
      <c r="AV1662" s="2" t="s">
        <v>52</v>
      </c>
      <c r="AW1662" s="2" t="s">
        <v>3280</v>
      </c>
      <c r="AX1662" s="2" t="s">
        <v>52</v>
      </c>
      <c r="AY1662" s="2" t="s">
        <v>52</v>
      </c>
    </row>
    <row r="1663" spans="1:51" ht="30" customHeight="1">
      <c r="A1663" s="8" t="s">
        <v>3166</v>
      </c>
      <c r="B1663" s="8" t="s">
        <v>3167</v>
      </c>
      <c r="C1663" s="8" t="s">
        <v>1156</v>
      </c>
      <c r="D1663" s="9">
        <v>0.05</v>
      </c>
      <c r="E1663" s="12">
        <f>단가대비표!O261</f>
        <v>2766.66</v>
      </c>
      <c r="F1663" s="13">
        <f>TRUNC(E1663*D1663,1)</f>
        <v>138.30000000000001</v>
      </c>
      <c r="G1663" s="12">
        <f>단가대비표!P261</f>
        <v>0</v>
      </c>
      <c r="H1663" s="13">
        <f>TRUNC(G1663*D1663,1)</f>
        <v>0</v>
      </c>
      <c r="I1663" s="12">
        <f>단가대비표!V261</f>
        <v>0</v>
      </c>
      <c r="J1663" s="13">
        <f>TRUNC(I1663*D1663,1)</f>
        <v>0</v>
      </c>
      <c r="K1663" s="12">
        <f t="shared" si="277"/>
        <v>2766.6</v>
      </c>
      <c r="L1663" s="13">
        <f t="shared" si="277"/>
        <v>138.30000000000001</v>
      </c>
      <c r="M1663" s="8" t="s">
        <v>52</v>
      </c>
      <c r="N1663" s="2" t="s">
        <v>2280</v>
      </c>
      <c r="O1663" s="2" t="s">
        <v>3168</v>
      </c>
      <c r="P1663" s="2" t="s">
        <v>63</v>
      </c>
      <c r="Q1663" s="2" t="s">
        <v>63</v>
      </c>
      <c r="R1663" s="2" t="s">
        <v>62</v>
      </c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  <c r="AO1663" s="3"/>
      <c r="AP1663" s="3"/>
      <c r="AQ1663" s="3"/>
      <c r="AR1663" s="3"/>
      <c r="AS1663" s="3"/>
      <c r="AT1663" s="3"/>
      <c r="AU1663" s="3"/>
      <c r="AV1663" s="2" t="s">
        <v>52</v>
      </c>
      <c r="AW1663" s="2" t="s">
        <v>3281</v>
      </c>
      <c r="AX1663" s="2" t="s">
        <v>52</v>
      </c>
      <c r="AY1663" s="2" t="s">
        <v>52</v>
      </c>
    </row>
    <row r="1664" spans="1:51" ht="30" customHeight="1">
      <c r="A1664" s="8" t="s">
        <v>3179</v>
      </c>
      <c r="B1664" s="8" t="s">
        <v>3180</v>
      </c>
      <c r="C1664" s="8" t="s">
        <v>221</v>
      </c>
      <c r="D1664" s="9">
        <v>0.06</v>
      </c>
      <c r="E1664" s="12">
        <f>단가대비표!O244</f>
        <v>2139.7800000000002</v>
      </c>
      <c r="F1664" s="13">
        <f>TRUNC(E1664*D1664,1)</f>
        <v>128.30000000000001</v>
      </c>
      <c r="G1664" s="12">
        <f>단가대비표!P244</f>
        <v>0</v>
      </c>
      <c r="H1664" s="13">
        <f>TRUNC(G1664*D1664,1)</f>
        <v>0</v>
      </c>
      <c r="I1664" s="12">
        <f>단가대비표!V244</f>
        <v>0</v>
      </c>
      <c r="J1664" s="13">
        <f>TRUNC(I1664*D1664,1)</f>
        <v>0</v>
      </c>
      <c r="K1664" s="12">
        <f t="shared" si="277"/>
        <v>2139.6999999999998</v>
      </c>
      <c r="L1664" s="13">
        <f t="shared" si="277"/>
        <v>128.30000000000001</v>
      </c>
      <c r="M1664" s="8" t="s">
        <v>3181</v>
      </c>
      <c r="N1664" s="2" t="s">
        <v>2280</v>
      </c>
      <c r="O1664" s="2" t="s">
        <v>3182</v>
      </c>
      <c r="P1664" s="2" t="s">
        <v>63</v>
      </c>
      <c r="Q1664" s="2" t="s">
        <v>63</v>
      </c>
      <c r="R1664" s="2" t="s">
        <v>62</v>
      </c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  <c r="AO1664" s="3"/>
      <c r="AP1664" s="3"/>
      <c r="AQ1664" s="3"/>
      <c r="AR1664" s="3"/>
      <c r="AS1664" s="3"/>
      <c r="AT1664" s="3"/>
      <c r="AU1664" s="3"/>
      <c r="AV1664" s="2" t="s">
        <v>52</v>
      </c>
      <c r="AW1664" s="2" t="s">
        <v>3282</v>
      </c>
      <c r="AX1664" s="2" t="s">
        <v>52</v>
      </c>
      <c r="AY1664" s="2" t="s">
        <v>52</v>
      </c>
    </row>
    <row r="1665" spans="1:51" ht="30" customHeight="1">
      <c r="A1665" s="8" t="s">
        <v>3184</v>
      </c>
      <c r="B1665" s="8" t="s">
        <v>3185</v>
      </c>
      <c r="C1665" s="8" t="s">
        <v>1082</v>
      </c>
      <c r="D1665" s="9">
        <v>0.5</v>
      </c>
      <c r="E1665" s="12">
        <f>단가대비표!O238</f>
        <v>200</v>
      </c>
      <c r="F1665" s="13">
        <f>TRUNC(E1665*D1665,1)</f>
        <v>100</v>
      </c>
      <c r="G1665" s="12">
        <f>단가대비표!P238</f>
        <v>0</v>
      </c>
      <c r="H1665" s="13">
        <f>TRUNC(G1665*D1665,1)</f>
        <v>0</v>
      </c>
      <c r="I1665" s="12">
        <f>단가대비표!V238</f>
        <v>0</v>
      </c>
      <c r="J1665" s="13">
        <f>TRUNC(I1665*D1665,1)</f>
        <v>0</v>
      </c>
      <c r="K1665" s="12">
        <f t="shared" si="277"/>
        <v>200</v>
      </c>
      <c r="L1665" s="13">
        <f t="shared" si="277"/>
        <v>100</v>
      </c>
      <c r="M1665" s="8" t="s">
        <v>52</v>
      </c>
      <c r="N1665" s="2" t="s">
        <v>2280</v>
      </c>
      <c r="O1665" s="2" t="s">
        <v>3186</v>
      </c>
      <c r="P1665" s="2" t="s">
        <v>63</v>
      </c>
      <c r="Q1665" s="2" t="s">
        <v>63</v>
      </c>
      <c r="R1665" s="2" t="s">
        <v>62</v>
      </c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  <c r="AO1665" s="3"/>
      <c r="AP1665" s="3"/>
      <c r="AQ1665" s="3"/>
      <c r="AR1665" s="3"/>
      <c r="AS1665" s="3"/>
      <c r="AT1665" s="3"/>
      <c r="AU1665" s="3"/>
      <c r="AV1665" s="2" t="s">
        <v>52</v>
      </c>
      <c r="AW1665" s="2" t="s">
        <v>3283</v>
      </c>
      <c r="AX1665" s="2" t="s">
        <v>52</v>
      </c>
      <c r="AY1665" s="2" t="s">
        <v>52</v>
      </c>
    </row>
    <row r="1666" spans="1:51" ht="30" customHeight="1">
      <c r="A1666" s="8" t="s">
        <v>995</v>
      </c>
      <c r="B1666" s="8" t="s">
        <v>52</v>
      </c>
      <c r="C1666" s="8" t="s">
        <v>52</v>
      </c>
      <c r="D1666" s="9"/>
      <c r="E1666" s="12"/>
      <c r="F1666" s="13">
        <f>TRUNC(SUMIF(N1662:N1665, N1661, F1662:F1665),0)</f>
        <v>1195</v>
      </c>
      <c r="G1666" s="12"/>
      <c r="H1666" s="13">
        <f>TRUNC(SUMIF(N1662:N1665, N1661, H1662:H1665),0)</f>
        <v>0</v>
      </c>
      <c r="I1666" s="12"/>
      <c r="J1666" s="13">
        <f>TRUNC(SUMIF(N1662:N1665, N1661, J1662:J1665),0)</f>
        <v>0</v>
      </c>
      <c r="K1666" s="12"/>
      <c r="L1666" s="13">
        <f>F1666+H1666+J1666</f>
        <v>1195</v>
      </c>
      <c r="M1666" s="8" t="s">
        <v>52</v>
      </c>
      <c r="N1666" s="2" t="s">
        <v>118</v>
      </c>
      <c r="O1666" s="2" t="s">
        <v>118</v>
      </c>
      <c r="P1666" s="2" t="s">
        <v>52</v>
      </c>
      <c r="Q1666" s="2" t="s">
        <v>52</v>
      </c>
      <c r="R1666" s="2" t="s">
        <v>52</v>
      </c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3"/>
      <c r="AM1666" s="3"/>
      <c r="AN1666" s="3"/>
      <c r="AO1666" s="3"/>
      <c r="AP1666" s="3"/>
      <c r="AQ1666" s="3"/>
      <c r="AR1666" s="3"/>
      <c r="AS1666" s="3"/>
      <c r="AT1666" s="3"/>
      <c r="AU1666" s="3"/>
      <c r="AV1666" s="2" t="s">
        <v>52</v>
      </c>
      <c r="AW1666" s="2" t="s">
        <v>52</v>
      </c>
      <c r="AX1666" s="2" t="s">
        <v>52</v>
      </c>
      <c r="AY1666" s="2" t="s">
        <v>52</v>
      </c>
    </row>
    <row r="1667" spans="1:51" ht="30" customHeight="1">
      <c r="A1667" s="9"/>
      <c r="B1667" s="9"/>
      <c r="C1667" s="9"/>
      <c r="D1667" s="9"/>
      <c r="E1667" s="12"/>
      <c r="F1667" s="13"/>
      <c r="G1667" s="12"/>
      <c r="H1667" s="13"/>
      <c r="I1667" s="12"/>
      <c r="J1667" s="13"/>
      <c r="K1667" s="12"/>
      <c r="L1667" s="13"/>
      <c r="M1667" s="9"/>
    </row>
    <row r="1668" spans="1:51" ht="30" customHeight="1">
      <c r="A1668" s="32" t="s">
        <v>3284</v>
      </c>
      <c r="B1668" s="32"/>
      <c r="C1668" s="32"/>
      <c r="D1668" s="32"/>
      <c r="E1668" s="33"/>
      <c r="F1668" s="34"/>
      <c r="G1668" s="33"/>
      <c r="H1668" s="34"/>
      <c r="I1668" s="33"/>
      <c r="J1668" s="34"/>
      <c r="K1668" s="33"/>
      <c r="L1668" s="34"/>
      <c r="M1668" s="32"/>
      <c r="N1668" s="1" t="s">
        <v>2283</v>
      </c>
    </row>
    <row r="1669" spans="1:51" ht="30" customHeight="1">
      <c r="A1669" s="8" t="s">
        <v>3173</v>
      </c>
      <c r="B1669" s="8" t="s">
        <v>1096</v>
      </c>
      <c r="C1669" s="8" t="s">
        <v>1097</v>
      </c>
      <c r="D1669" s="9">
        <v>3.1E-2</v>
      </c>
      <c r="E1669" s="12">
        <f>단가대비표!O296</f>
        <v>0</v>
      </c>
      <c r="F1669" s="13">
        <f>TRUNC(E1669*D1669,1)</f>
        <v>0</v>
      </c>
      <c r="G1669" s="12">
        <f>단가대비표!P296</f>
        <v>184508</v>
      </c>
      <c r="H1669" s="13">
        <f>TRUNC(G1669*D1669,1)</f>
        <v>5719.7</v>
      </c>
      <c r="I1669" s="12">
        <f>단가대비표!V296</f>
        <v>0</v>
      </c>
      <c r="J1669" s="13">
        <f>TRUNC(I1669*D1669,1)</f>
        <v>0</v>
      </c>
      <c r="K1669" s="12">
        <f>TRUNC(E1669+G1669+I1669,1)</f>
        <v>184508</v>
      </c>
      <c r="L1669" s="13">
        <f>TRUNC(F1669+H1669+J1669,1)</f>
        <v>5719.7</v>
      </c>
      <c r="M1669" s="8" t="s">
        <v>52</v>
      </c>
      <c r="N1669" s="2" t="s">
        <v>2283</v>
      </c>
      <c r="O1669" s="2" t="s">
        <v>3174</v>
      </c>
      <c r="P1669" s="2" t="s">
        <v>63</v>
      </c>
      <c r="Q1669" s="2" t="s">
        <v>63</v>
      </c>
      <c r="R1669" s="2" t="s">
        <v>62</v>
      </c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3"/>
      <c r="AP1669" s="3"/>
      <c r="AQ1669" s="3"/>
      <c r="AR1669" s="3"/>
      <c r="AS1669" s="3"/>
      <c r="AT1669" s="3"/>
      <c r="AU1669" s="3"/>
      <c r="AV1669" s="2" t="s">
        <v>52</v>
      </c>
      <c r="AW1669" s="2" t="s">
        <v>3286</v>
      </c>
      <c r="AX1669" s="2" t="s">
        <v>52</v>
      </c>
      <c r="AY1669" s="2" t="s">
        <v>52</v>
      </c>
    </row>
    <row r="1670" spans="1:51" ht="30" customHeight="1">
      <c r="A1670" s="8" t="s">
        <v>1100</v>
      </c>
      <c r="B1670" s="8" t="s">
        <v>1096</v>
      </c>
      <c r="C1670" s="8" t="s">
        <v>1097</v>
      </c>
      <c r="D1670" s="9">
        <v>7.0000000000000001E-3</v>
      </c>
      <c r="E1670" s="12">
        <f>단가대비표!O278</f>
        <v>0</v>
      </c>
      <c r="F1670" s="13">
        <f>TRUNC(E1670*D1670,1)</f>
        <v>0</v>
      </c>
      <c r="G1670" s="12">
        <f>단가대비표!P278</f>
        <v>125427</v>
      </c>
      <c r="H1670" s="13">
        <f>TRUNC(G1670*D1670,1)</f>
        <v>877.9</v>
      </c>
      <c r="I1670" s="12">
        <f>단가대비표!V278</f>
        <v>0</v>
      </c>
      <c r="J1670" s="13">
        <f>TRUNC(I1670*D1670,1)</f>
        <v>0</v>
      </c>
      <c r="K1670" s="12">
        <f>TRUNC(E1670+G1670+I1670,1)</f>
        <v>125427</v>
      </c>
      <c r="L1670" s="13">
        <f>TRUNC(F1670+H1670+J1670,1)</f>
        <v>877.9</v>
      </c>
      <c r="M1670" s="8" t="s">
        <v>52</v>
      </c>
      <c r="N1670" s="2" t="s">
        <v>2283</v>
      </c>
      <c r="O1670" s="2" t="s">
        <v>1101</v>
      </c>
      <c r="P1670" s="2" t="s">
        <v>63</v>
      </c>
      <c r="Q1670" s="2" t="s">
        <v>63</v>
      </c>
      <c r="R1670" s="2" t="s">
        <v>62</v>
      </c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  <c r="AI1670" s="3"/>
      <c r="AJ1670" s="3"/>
      <c r="AK1670" s="3"/>
      <c r="AL1670" s="3"/>
      <c r="AM1670" s="3"/>
      <c r="AN1670" s="3"/>
      <c r="AO1670" s="3"/>
      <c r="AP1670" s="3"/>
      <c r="AQ1670" s="3"/>
      <c r="AR1670" s="3"/>
      <c r="AS1670" s="3"/>
      <c r="AT1670" s="3"/>
      <c r="AU1670" s="3"/>
      <c r="AV1670" s="2" t="s">
        <v>52</v>
      </c>
      <c r="AW1670" s="2" t="s">
        <v>3287</v>
      </c>
      <c r="AX1670" s="2" t="s">
        <v>52</v>
      </c>
      <c r="AY1670" s="2" t="s">
        <v>52</v>
      </c>
    </row>
    <row r="1671" spans="1:51" ht="30" customHeight="1">
      <c r="A1671" s="8" t="s">
        <v>995</v>
      </c>
      <c r="B1671" s="8" t="s">
        <v>52</v>
      </c>
      <c r="C1671" s="8" t="s">
        <v>52</v>
      </c>
      <c r="D1671" s="9"/>
      <c r="E1671" s="12"/>
      <c r="F1671" s="13">
        <f>TRUNC(SUMIF(N1669:N1670, N1668, F1669:F1670),0)</f>
        <v>0</v>
      </c>
      <c r="G1671" s="12"/>
      <c r="H1671" s="13">
        <f>TRUNC(SUMIF(N1669:N1670, N1668, H1669:H1670),0)</f>
        <v>6597</v>
      </c>
      <c r="I1671" s="12"/>
      <c r="J1671" s="13">
        <f>TRUNC(SUMIF(N1669:N1670, N1668, J1669:J1670),0)</f>
        <v>0</v>
      </c>
      <c r="K1671" s="12"/>
      <c r="L1671" s="13">
        <f>F1671+H1671+J1671</f>
        <v>6597</v>
      </c>
      <c r="M1671" s="8" t="s">
        <v>52</v>
      </c>
      <c r="N1671" s="2" t="s">
        <v>118</v>
      </c>
      <c r="O1671" s="2" t="s">
        <v>118</v>
      </c>
      <c r="P1671" s="2" t="s">
        <v>52</v>
      </c>
      <c r="Q1671" s="2" t="s">
        <v>52</v>
      </c>
      <c r="R1671" s="2" t="s">
        <v>52</v>
      </c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  <c r="AJ1671" s="3"/>
      <c r="AK1671" s="3"/>
      <c r="AL1671" s="3"/>
      <c r="AM1671" s="3"/>
      <c r="AN1671" s="3"/>
      <c r="AO1671" s="3"/>
      <c r="AP1671" s="3"/>
      <c r="AQ1671" s="3"/>
      <c r="AR1671" s="3"/>
      <c r="AS1671" s="3"/>
      <c r="AT1671" s="3"/>
      <c r="AU1671" s="3"/>
      <c r="AV1671" s="2" t="s">
        <v>52</v>
      </c>
      <c r="AW1671" s="2" t="s">
        <v>52</v>
      </c>
      <c r="AX1671" s="2" t="s">
        <v>52</v>
      </c>
      <c r="AY1671" s="2" t="s">
        <v>52</v>
      </c>
    </row>
    <row r="1672" spans="1:51" ht="30" customHeight="1">
      <c r="A1672" s="9"/>
      <c r="B1672" s="9"/>
      <c r="C1672" s="9"/>
      <c r="D1672" s="9"/>
      <c r="E1672" s="12"/>
      <c r="F1672" s="13"/>
      <c r="G1672" s="12"/>
      <c r="H1672" s="13"/>
      <c r="I1672" s="12"/>
      <c r="J1672" s="13"/>
      <c r="K1672" s="12"/>
      <c r="L1672" s="13"/>
      <c r="M1672" s="9"/>
    </row>
    <row r="1673" spans="1:51" ht="30" customHeight="1">
      <c r="A1673" s="32" t="s">
        <v>3288</v>
      </c>
      <c r="B1673" s="32"/>
      <c r="C1673" s="32"/>
      <c r="D1673" s="32"/>
      <c r="E1673" s="33"/>
      <c r="F1673" s="34"/>
      <c r="G1673" s="33"/>
      <c r="H1673" s="34"/>
      <c r="I1673" s="33"/>
      <c r="J1673" s="34"/>
      <c r="K1673" s="33"/>
      <c r="L1673" s="34"/>
      <c r="M1673" s="32"/>
      <c r="N1673" s="1" t="s">
        <v>2294</v>
      </c>
    </row>
    <row r="1674" spans="1:51" ht="30" customHeight="1">
      <c r="A1674" s="8" t="s">
        <v>2292</v>
      </c>
      <c r="B1674" s="8" t="s">
        <v>3290</v>
      </c>
      <c r="C1674" s="8" t="s">
        <v>3291</v>
      </c>
      <c r="D1674" s="9">
        <v>0.1</v>
      </c>
      <c r="E1674" s="12">
        <f>일위대가목록!E266</f>
        <v>34772</v>
      </c>
      <c r="F1674" s="13">
        <f>TRUNC(E1674*D1674,1)</f>
        <v>3477.2</v>
      </c>
      <c r="G1674" s="12">
        <f>일위대가목록!F266</f>
        <v>75860</v>
      </c>
      <c r="H1674" s="13">
        <f>TRUNC(G1674*D1674,1)</f>
        <v>7586</v>
      </c>
      <c r="I1674" s="12">
        <f>일위대가목록!G266</f>
        <v>6500</v>
      </c>
      <c r="J1674" s="13">
        <f>TRUNC(I1674*D1674,1)</f>
        <v>650</v>
      </c>
      <c r="K1674" s="12">
        <f>TRUNC(E1674+G1674+I1674,1)</f>
        <v>117132</v>
      </c>
      <c r="L1674" s="13">
        <f>TRUNC(F1674+H1674+J1674,1)</f>
        <v>11713.2</v>
      </c>
      <c r="M1674" s="8" t="s">
        <v>52</v>
      </c>
      <c r="N1674" s="2" t="s">
        <v>2294</v>
      </c>
      <c r="O1674" s="2" t="s">
        <v>3292</v>
      </c>
      <c r="P1674" s="2" t="s">
        <v>62</v>
      </c>
      <c r="Q1674" s="2" t="s">
        <v>63</v>
      </c>
      <c r="R1674" s="2" t="s">
        <v>63</v>
      </c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  <c r="AI1674" s="3"/>
      <c r="AJ1674" s="3"/>
      <c r="AK1674" s="3"/>
      <c r="AL1674" s="3"/>
      <c r="AM1674" s="3"/>
      <c r="AN1674" s="3"/>
      <c r="AO1674" s="3"/>
      <c r="AP1674" s="3"/>
      <c r="AQ1674" s="3"/>
      <c r="AR1674" s="3"/>
      <c r="AS1674" s="3"/>
      <c r="AT1674" s="3"/>
      <c r="AU1674" s="3"/>
      <c r="AV1674" s="2" t="s">
        <v>52</v>
      </c>
      <c r="AW1674" s="2" t="s">
        <v>3293</v>
      </c>
      <c r="AX1674" s="2" t="s">
        <v>52</v>
      </c>
      <c r="AY1674" s="2" t="s">
        <v>52</v>
      </c>
    </row>
    <row r="1675" spans="1:51" ht="30" customHeight="1">
      <c r="A1675" s="8" t="s">
        <v>995</v>
      </c>
      <c r="B1675" s="8" t="s">
        <v>52</v>
      </c>
      <c r="C1675" s="8" t="s">
        <v>52</v>
      </c>
      <c r="D1675" s="9"/>
      <c r="E1675" s="12"/>
      <c r="F1675" s="13">
        <f>TRUNC(SUMIF(N1674:N1674, N1673, F1674:F1674),0)</f>
        <v>3477</v>
      </c>
      <c r="G1675" s="12"/>
      <c r="H1675" s="13">
        <f>TRUNC(SUMIF(N1674:N1674, N1673, H1674:H1674),0)</f>
        <v>7586</v>
      </c>
      <c r="I1675" s="12"/>
      <c r="J1675" s="13">
        <f>TRUNC(SUMIF(N1674:N1674, N1673, J1674:J1674),0)</f>
        <v>650</v>
      </c>
      <c r="K1675" s="12"/>
      <c r="L1675" s="13">
        <f>F1675+H1675+J1675</f>
        <v>11713</v>
      </c>
      <c r="M1675" s="8" t="s">
        <v>52</v>
      </c>
      <c r="N1675" s="2" t="s">
        <v>118</v>
      </c>
      <c r="O1675" s="2" t="s">
        <v>118</v>
      </c>
      <c r="P1675" s="2" t="s">
        <v>52</v>
      </c>
      <c r="Q1675" s="2" t="s">
        <v>52</v>
      </c>
      <c r="R1675" s="2" t="s">
        <v>52</v>
      </c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  <c r="AI1675" s="3"/>
      <c r="AJ1675" s="3"/>
      <c r="AK1675" s="3"/>
      <c r="AL1675" s="3"/>
      <c r="AM1675" s="3"/>
      <c r="AN1675" s="3"/>
      <c r="AO1675" s="3"/>
      <c r="AP1675" s="3"/>
      <c r="AQ1675" s="3"/>
      <c r="AR1675" s="3"/>
      <c r="AS1675" s="3"/>
      <c r="AT1675" s="3"/>
      <c r="AU1675" s="3"/>
      <c r="AV1675" s="2" t="s">
        <v>52</v>
      </c>
      <c r="AW1675" s="2" t="s">
        <v>52</v>
      </c>
      <c r="AX1675" s="2" t="s">
        <v>52</v>
      </c>
      <c r="AY1675" s="2" t="s">
        <v>52</v>
      </c>
    </row>
    <row r="1676" spans="1:51" ht="30" customHeight="1">
      <c r="A1676" s="9"/>
      <c r="B1676" s="9"/>
      <c r="C1676" s="9"/>
      <c r="D1676" s="9"/>
      <c r="E1676" s="12"/>
      <c r="F1676" s="13"/>
      <c r="G1676" s="12"/>
      <c r="H1676" s="13"/>
      <c r="I1676" s="12"/>
      <c r="J1676" s="13"/>
      <c r="K1676" s="12"/>
      <c r="L1676" s="13"/>
      <c r="M1676" s="9"/>
    </row>
    <row r="1677" spans="1:51" ht="30" customHeight="1">
      <c r="A1677" s="32" t="s">
        <v>3294</v>
      </c>
      <c r="B1677" s="32"/>
      <c r="C1677" s="32"/>
      <c r="D1677" s="32"/>
      <c r="E1677" s="33"/>
      <c r="F1677" s="34"/>
      <c r="G1677" s="33"/>
      <c r="H1677" s="34"/>
      <c r="I1677" s="33"/>
      <c r="J1677" s="34"/>
      <c r="K1677" s="33"/>
      <c r="L1677" s="34"/>
      <c r="M1677" s="32"/>
      <c r="N1677" s="1" t="s">
        <v>3292</v>
      </c>
    </row>
    <row r="1678" spans="1:51" ht="30" customHeight="1">
      <c r="A1678" s="8" t="s">
        <v>3296</v>
      </c>
      <c r="B1678" s="8" t="s">
        <v>3297</v>
      </c>
      <c r="C1678" s="8" t="s">
        <v>1156</v>
      </c>
      <c r="D1678" s="9">
        <v>4.2</v>
      </c>
      <c r="E1678" s="12">
        <f>단가대비표!O255</f>
        <v>5388.88</v>
      </c>
      <c r="F1678" s="13">
        <f>TRUNC(E1678*D1678,1)</f>
        <v>22633.200000000001</v>
      </c>
      <c r="G1678" s="12">
        <f>단가대비표!P255</f>
        <v>0</v>
      </c>
      <c r="H1678" s="13">
        <f>TRUNC(G1678*D1678,1)</f>
        <v>0</v>
      </c>
      <c r="I1678" s="12">
        <f>단가대비표!V255</f>
        <v>0</v>
      </c>
      <c r="J1678" s="13">
        <f>TRUNC(I1678*D1678,1)</f>
        <v>0</v>
      </c>
      <c r="K1678" s="12">
        <f t="shared" ref="K1678:L1681" si="278">TRUNC(E1678+G1678+I1678,1)</f>
        <v>5388.8</v>
      </c>
      <c r="L1678" s="13">
        <f t="shared" si="278"/>
        <v>22633.200000000001</v>
      </c>
      <c r="M1678" s="8" t="s">
        <v>52</v>
      </c>
      <c r="N1678" s="2" t="s">
        <v>3292</v>
      </c>
      <c r="O1678" s="2" t="s">
        <v>3298</v>
      </c>
      <c r="P1678" s="2" t="s">
        <v>63</v>
      </c>
      <c r="Q1678" s="2" t="s">
        <v>63</v>
      </c>
      <c r="R1678" s="2" t="s">
        <v>62</v>
      </c>
      <c r="S1678" s="3"/>
      <c r="T1678" s="3"/>
      <c r="U1678" s="3"/>
      <c r="V1678" s="3">
        <v>1</v>
      </c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  <c r="AL1678" s="3"/>
      <c r="AM1678" s="3"/>
      <c r="AN1678" s="3"/>
      <c r="AO1678" s="3"/>
      <c r="AP1678" s="3"/>
      <c r="AQ1678" s="3"/>
      <c r="AR1678" s="3"/>
      <c r="AS1678" s="3"/>
      <c r="AT1678" s="3"/>
      <c r="AU1678" s="3"/>
      <c r="AV1678" s="2" t="s">
        <v>52</v>
      </c>
      <c r="AW1678" s="2" t="s">
        <v>3299</v>
      </c>
      <c r="AX1678" s="2" t="s">
        <v>52</v>
      </c>
      <c r="AY1678" s="2" t="s">
        <v>52</v>
      </c>
    </row>
    <row r="1679" spans="1:51" ht="30" customHeight="1">
      <c r="A1679" s="8" t="s">
        <v>3300</v>
      </c>
      <c r="B1679" s="8" t="s">
        <v>3301</v>
      </c>
      <c r="C1679" s="8" t="s">
        <v>221</v>
      </c>
      <c r="D1679" s="9">
        <v>3.1</v>
      </c>
      <c r="E1679" s="12">
        <f>단가대비표!O256</f>
        <v>1700</v>
      </c>
      <c r="F1679" s="13">
        <f>TRUNC(E1679*D1679,1)</f>
        <v>5270</v>
      </c>
      <c r="G1679" s="12">
        <f>단가대비표!P256</f>
        <v>0</v>
      </c>
      <c r="H1679" s="13">
        <f>TRUNC(G1679*D1679,1)</f>
        <v>0</v>
      </c>
      <c r="I1679" s="12">
        <f>단가대비표!V256</f>
        <v>0</v>
      </c>
      <c r="J1679" s="13">
        <f>TRUNC(I1679*D1679,1)</f>
        <v>0</v>
      </c>
      <c r="K1679" s="12">
        <f t="shared" si="278"/>
        <v>1700</v>
      </c>
      <c r="L1679" s="13">
        <f t="shared" si="278"/>
        <v>5270</v>
      </c>
      <c r="M1679" s="8" t="s">
        <v>52</v>
      </c>
      <c r="N1679" s="2" t="s">
        <v>3292</v>
      </c>
      <c r="O1679" s="2" t="s">
        <v>3302</v>
      </c>
      <c r="P1679" s="2" t="s">
        <v>63</v>
      </c>
      <c r="Q1679" s="2" t="s">
        <v>63</v>
      </c>
      <c r="R1679" s="2" t="s">
        <v>62</v>
      </c>
      <c r="S1679" s="3"/>
      <c r="T1679" s="3"/>
      <c r="U1679" s="3"/>
      <c r="V1679" s="3">
        <v>1</v>
      </c>
      <c r="W1679" s="3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  <c r="AL1679" s="3"/>
      <c r="AM1679" s="3"/>
      <c r="AN1679" s="3"/>
      <c r="AO1679" s="3"/>
      <c r="AP1679" s="3"/>
      <c r="AQ1679" s="3"/>
      <c r="AR1679" s="3"/>
      <c r="AS1679" s="3"/>
      <c r="AT1679" s="3"/>
      <c r="AU1679" s="3"/>
      <c r="AV1679" s="2" t="s">
        <v>52</v>
      </c>
      <c r="AW1679" s="2" t="s">
        <v>3303</v>
      </c>
      <c r="AX1679" s="2" t="s">
        <v>52</v>
      </c>
      <c r="AY1679" s="2" t="s">
        <v>52</v>
      </c>
    </row>
    <row r="1680" spans="1:51" ht="30" customHeight="1">
      <c r="A1680" s="8" t="s">
        <v>1115</v>
      </c>
      <c r="B1680" s="8" t="s">
        <v>3304</v>
      </c>
      <c r="C1680" s="8" t="s">
        <v>929</v>
      </c>
      <c r="D1680" s="9">
        <v>1</v>
      </c>
      <c r="E1680" s="12">
        <f>TRUNC(SUMIF(V1678:V1681, RIGHTB(O1680, 1), F1678:F1681)*U1680, 2)</f>
        <v>279.02999999999997</v>
      </c>
      <c r="F1680" s="13">
        <f>TRUNC(E1680*D1680,1)</f>
        <v>279</v>
      </c>
      <c r="G1680" s="12">
        <v>0</v>
      </c>
      <c r="H1680" s="13">
        <f>TRUNC(G1680*D1680,1)</f>
        <v>0</v>
      </c>
      <c r="I1680" s="12">
        <v>0</v>
      </c>
      <c r="J1680" s="13">
        <f>TRUNC(I1680*D1680,1)</f>
        <v>0</v>
      </c>
      <c r="K1680" s="12">
        <f t="shared" si="278"/>
        <v>279</v>
      </c>
      <c r="L1680" s="13">
        <f t="shared" si="278"/>
        <v>279</v>
      </c>
      <c r="M1680" s="8" t="s">
        <v>52</v>
      </c>
      <c r="N1680" s="2" t="s">
        <v>3292</v>
      </c>
      <c r="O1680" s="2" t="s">
        <v>930</v>
      </c>
      <c r="P1680" s="2" t="s">
        <v>63</v>
      </c>
      <c r="Q1680" s="2" t="s">
        <v>63</v>
      </c>
      <c r="R1680" s="2" t="s">
        <v>63</v>
      </c>
      <c r="S1680" s="3">
        <v>0</v>
      </c>
      <c r="T1680" s="3">
        <v>0</v>
      </c>
      <c r="U1680" s="3">
        <v>0.01</v>
      </c>
      <c r="V1680" s="3"/>
      <c r="W1680" s="3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3"/>
      <c r="AK1680" s="3"/>
      <c r="AL1680" s="3"/>
      <c r="AM1680" s="3"/>
      <c r="AN1680" s="3"/>
      <c r="AO1680" s="3"/>
      <c r="AP1680" s="3"/>
      <c r="AQ1680" s="3"/>
      <c r="AR1680" s="3"/>
      <c r="AS1680" s="3"/>
      <c r="AT1680" s="3"/>
      <c r="AU1680" s="3"/>
      <c r="AV1680" s="2" t="s">
        <v>52</v>
      </c>
      <c r="AW1680" s="2" t="s">
        <v>3305</v>
      </c>
      <c r="AX1680" s="2" t="s">
        <v>52</v>
      </c>
      <c r="AY1680" s="2" t="s">
        <v>52</v>
      </c>
    </row>
    <row r="1681" spans="1:51" ht="30" customHeight="1">
      <c r="A1681" s="8" t="s">
        <v>3306</v>
      </c>
      <c r="B1681" s="8" t="s">
        <v>3307</v>
      </c>
      <c r="C1681" s="8" t="s">
        <v>70</v>
      </c>
      <c r="D1681" s="9">
        <v>10</v>
      </c>
      <c r="E1681" s="12">
        <f>중기단가목록!E17</f>
        <v>659</v>
      </c>
      <c r="F1681" s="13">
        <f>TRUNC(E1681*D1681,1)</f>
        <v>6590</v>
      </c>
      <c r="G1681" s="12">
        <f>중기단가목록!F17</f>
        <v>7586</v>
      </c>
      <c r="H1681" s="13">
        <f>TRUNC(G1681*D1681,1)</f>
        <v>75860</v>
      </c>
      <c r="I1681" s="12">
        <f>중기단가목록!G17</f>
        <v>650</v>
      </c>
      <c r="J1681" s="13">
        <f>TRUNC(I1681*D1681,1)</f>
        <v>6500</v>
      </c>
      <c r="K1681" s="12">
        <f t="shared" si="278"/>
        <v>8895</v>
      </c>
      <c r="L1681" s="13">
        <f t="shared" si="278"/>
        <v>88950</v>
      </c>
      <c r="M1681" s="8" t="s">
        <v>52</v>
      </c>
      <c r="N1681" s="2" t="s">
        <v>3292</v>
      </c>
      <c r="O1681" s="2" t="s">
        <v>3308</v>
      </c>
      <c r="P1681" s="2" t="s">
        <v>63</v>
      </c>
      <c r="Q1681" s="2" t="s">
        <v>62</v>
      </c>
      <c r="R1681" s="2" t="s">
        <v>63</v>
      </c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  <c r="AJ1681" s="3"/>
      <c r="AK1681" s="3"/>
      <c r="AL1681" s="3"/>
      <c r="AM1681" s="3"/>
      <c r="AN1681" s="3"/>
      <c r="AO1681" s="3"/>
      <c r="AP1681" s="3"/>
      <c r="AQ1681" s="3"/>
      <c r="AR1681" s="3"/>
      <c r="AS1681" s="3"/>
      <c r="AT1681" s="3"/>
      <c r="AU1681" s="3"/>
      <c r="AV1681" s="2" t="s">
        <v>52</v>
      </c>
      <c r="AW1681" s="2" t="s">
        <v>3309</v>
      </c>
      <c r="AX1681" s="2" t="s">
        <v>52</v>
      </c>
      <c r="AY1681" s="2" t="s">
        <v>52</v>
      </c>
    </row>
    <row r="1682" spans="1:51" ht="30" customHeight="1">
      <c r="A1682" s="8" t="s">
        <v>995</v>
      </c>
      <c r="B1682" s="8" t="s">
        <v>52</v>
      </c>
      <c r="C1682" s="8" t="s">
        <v>52</v>
      </c>
      <c r="D1682" s="9"/>
      <c r="E1682" s="12"/>
      <c r="F1682" s="13">
        <f>TRUNC(SUMIF(N1678:N1681, N1677, F1678:F1681),0)</f>
        <v>34772</v>
      </c>
      <c r="G1682" s="12"/>
      <c r="H1682" s="13">
        <f>TRUNC(SUMIF(N1678:N1681, N1677, H1678:H1681),0)</f>
        <v>75860</v>
      </c>
      <c r="I1682" s="12"/>
      <c r="J1682" s="13">
        <f>TRUNC(SUMIF(N1678:N1681, N1677, J1678:J1681),0)</f>
        <v>6500</v>
      </c>
      <c r="K1682" s="12"/>
      <c r="L1682" s="13">
        <f>F1682+H1682+J1682</f>
        <v>117132</v>
      </c>
      <c r="M1682" s="8" t="s">
        <v>52</v>
      </c>
      <c r="N1682" s="2" t="s">
        <v>118</v>
      </c>
      <c r="O1682" s="2" t="s">
        <v>118</v>
      </c>
      <c r="P1682" s="2" t="s">
        <v>52</v>
      </c>
      <c r="Q1682" s="2" t="s">
        <v>52</v>
      </c>
      <c r="R1682" s="2" t="s">
        <v>52</v>
      </c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3"/>
      <c r="AM1682" s="3"/>
      <c r="AN1682" s="3"/>
      <c r="AO1682" s="3"/>
      <c r="AP1682" s="3"/>
      <c r="AQ1682" s="3"/>
      <c r="AR1682" s="3"/>
      <c r="AS1682" s="3"/>
      <c r="AT1682" s="3"/>
      <c r="AU1682" s="3"/>
      <c r="AV1682" s="2" t="s">
        <v>52</v>
      </c>
      <c r="AW1682" s="2" t="s">
        <v>52</v>
      </c>
      <c r="AX1682" s="2" t="s">
        <v>52</v>
      </c>
      <c r="AY1682" s="2" t="s">
        <v>52</v>
      </c>
    </row>
    <row r="1683" spans="1:51" ht="30" customHeight="1">
      <c r="A1683" s="9"/>
      <c r="B1683" s="9"/>
      <c r="C1683" s="9"/>
      <c r="D1683" s="9"/>
      <c r="E1683" s="12"/>
      <c r="F1683" s="13"/>
      <c r="G1683" s="12"/>
      <c r="H1683" s="13"/>
      <c r="I1683" s="12"/>
      <c r="J1683" s="13"/>
      <c r="K1683" s="12"/>
      <c r="L1683" s="13"/>
      <c r="M1683" s="9"/>
    </row>
    <row r="1684" spans="1:51" ht="30" customHeight="1">
      <c r="A1684" s="32" t="s">
        <v>3310</v>
      </c>
      <c r="B1684" s="32"/>
      <c r="C1684" s="32"/>
      <c r="D1684" s="32"/>
      <c r="E1684" s="33"/>
      <c r="F1684" s="34"/>
      <c r="G1684" s="33"/>
      <c r="H1684" s="34"/>
      <c r="I1684" s="33"/>
      <c r="J1684" s="34"/>
      <c r="K1684" s="33"/>
      <c r="L1684" s="34"/>
      <c r="M1684" s="32"/>
      <c r="N1684" s="1" t="s">
        <v>3311</v>
      </c>
    </row>
    <row r="1685" spans="1:51" ht="30" customHeight="1">
      <c r="A1685" s="8" t="s">
        <v>2579</v>
      </c>
      <c r="B1685" s="8" t="s">
        <v>3312</v>
      </c>
      <c r="C1685" s="8" t="s">
        <v>82</v>
      </c>
      <c r="D1685" s="9">
        <v>0.29670000000000002</v>
      </c>
      <c r="E1685" s="12">
        <f>단가대비표!O7</f>
        <v>0</v>
      </c>
      <c r="F1685" s="13">
        <f>TRUNC(E1685*D1685,1)</f>
        <v>0</v>
      </c>
      <c r="G1685" s="12">
        <f>단가대비표!P7</f>
        <v>0</v>
      </c>
      <c r="H1685" s="13">
        <f>TRUNC(G1685*D1685,1)</f>
        <v>0</v>
      </c>
      <c r="I1685" s="12">
        <f>단가대비표!V7</f>
        <v>22600</v>
      </c>
      <c r="J1685" s="13">
        <f>TRUNC(I1685*D1685,1)</f>
        <v>6705.4</v>
      </c>
      <c r="K1685" s="12">
        <f t="shared" ref="K1685:L1688" si="279">TRUNC(E1685+G1685+I1685,1)</f>
        <v>22600</v>
      </c>
      <c r="L1685" s="13">
        <f t="shared" si="279"/>
        <v>6705.4</v>
      </c>
      <c r="M1685" s="8" t="s">
        <v>2520</v>
      </c>
      <c r="N1685" s="2" t="s">
        <v>3311</v>
      </c>
      <c r="O1685" s="2" t="s">
        <v>3314</v>
      </c>
      <c r="P1685" s="2" t="s">
        <v>63</v>
      </c>
      <c r="Q1685" s="2" t="s">
        <v>63</v>
      </c>
      <c r="R1685" s="2" t="s">
        <v>62</v>
      </c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  <c r="AK1685" s="3"/>
      <c r="AL1685" s="3"/>
      <c r="AM1685" s="3"/>
      <c r="AN1685" s="3"/>
      <c r="AO1685" s="3"/>
      <c r="AP1685" s="3"/>
      <c r="AQ1685" s="3"/>
      <c r="AR1685" s="3"/>
      <c r="AS1685" s="3"/>
      <c r="AT1685" s="3"/>
      <c r="AU1685" s="3"/>
      <c r="AV1685" s="2" t="s">
        <v>52</v>
      </c>
      <c r="AW1685" s="2" t="s">
        <v>3315</v>
      </c>
      <c r="AX1685" s="2" t="s">
        <v>52</v>
      </c>
      <c r="AY1685" s="2" t="s">
        <v>52</v>
      </c>
    </row>
    <row r="1686" spans="1:51" ht="30" customHeight="1">
      <c r="A1686" s="8" t="s">
        <v>2523</v>
      </c>
      <c r="B1686" s="8" t="s">
        <v>2524</v>
      </c>
      <c r="C1686" s="8" t="s">
        <v>1156</v>
      </c>
      <c r="D1686" s="9">
        <v>5</v>
      </c>
      <c r="E1686" s="12">
        <f>단가대비표!O43</f>
        <v>1290.9000000000001</v>
      </c>
      <c r="F1686" s="13">
        <f>TRUNC(E1686*D1686,1)</f>
        <v>6454.5</v>
      </c>
      <c r="G1686" s="12">
        <f>단가대비표!P43</f>
        <v>0</v>
      </c>
      <c r="H1686" s="13">
        <f>TRUNC(G1686*D1686,1)</f>
        <v>0</v>
      </c>
      <c r="I1686" s="12">
        <f>단가대비표!V43</f>
        <v>0</v>
      </c>
      <c r="J1686" s="13">
        <f>TRUNC(I1686*D1686,1)</f>
        <v>0</v>
      </c>
      <c r="K1686" s="12">
        <f t="shared" si="279"/>
        <v>1290.9000000000001</v>
      </c>
      <c r="L1686" s="13">
        <f t="shared" si="279"/>
        <v>6454.5</v>
      </c>
      <c r="M1686" s="8" t="s">
        <v>52</v>
      </c>
      <c r="N1686" s="2" t="s">
        <v>3311</v>
      </c>
      <c r="O1686" s="2" t="s">
        <v>2525</v>
      </c>
      <c r="P1686" s="2" t="s">
        <v>63</v>
      </c>
      <c r="Q1686" s="2" t="s">
        <v>63</v>
      </c>
      <c r="R1686" s="2" t="s">
        <v>62</v>
      </c>
      <c r="S1686" s="3"/>
      <c r="T1686" s="3"/>
      <c r="U1686" s="3"/>
      <c r="V1686" s="3">
        <v>1</v>
      </c>
      <c r="W1686" s="3"/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  <c r="AI1686" s="3"/>
      <c r="AJ1686" s="3"/>
      <c r="AK1686" s="3"/>
      <c r="AL1686" s="3"/>
      <c r="AM1686" s="3"/>
      <c r="AN1686" s="3"/>
      <c r="AO1686" s="3"/>
      <c r="AP1686" s="3"/>
      <c r="AQ1686" s="3"/>
      <c r="AR1686" s="3"/>
      <c r="AS1686" s="3"/>
      <c r="AT1686" s="3"/>
      <c r="AU1686" s="3"/>
      <c r="AV1686" s="2" t="s">
        <v>52</v>
      </c>
      <c r="AW1686" s="2" t="s">
        <v>3316</v>
      </c>
      <c r="AX1686" s="2" t="s">
        <v>52</v>
      </c>
      <c r="AY1686" s="2" t="s">
        <v>52</v>
      </c>
    </row>
    <row r="1687" spans="1:51" ht="30" customHeight="1">
      <c r="A1687" s="8" t="s">
        <v>1115</v>
      </c>
      <c r="B1687" s="8" t="s">
        <v>2585</v>
      </c>
      <c r="C1687" s="8" t="s">
        <v>929</v>
      </c>
      <c r="D1687" s="9">
        <v>1</v>
      </c>
      <c r="E1687" s="12">
        <f>TRUNC(SUMIF(V1685:V1688, RIGHTB(O1687, 1), F1685:F1688)*U1687, 2)</f>
        <v>2452.71</v>
      </c>
      <c r="F1687" s="13">
        <f>TRUNC(E1687*D1687,1)</f>
        <v>2452.6999999999998</v>
      </c>
      <c r="G1687" s="12">
        <v>0</v>
      </c>
      <c r="H1687" s="13">
        <f>TRUNC(G1687*D1687,1)</f>
        <v>0</v>
      </c>
      <c r="I1687" s="12">
        <v>0</v>
      </c>
      <c r="J1687" s="13">
        <f>TRUNC(I1687*D1687,1)</f>
        <v>0</v>
      </c>
      <c r="K1687" s="12">
        <f t="shared" si="279"/>
        <v>2452.6999999999998</v>
      </c>
      <c r="L1687" s="13">
        <f t="shared" si="279"/>
        <v>2452.6999999999998</v>
      </c>
      <c r="M1687" s="8" t="s">
        <v>52</v>
      </c>
      <c r="N1687" s="2" t="s">
        <v>3311</v>
      </c>
      <c r="O1687" s="2" t="s">
        <v>930</v>
      </c>
      <c r="P1687" s="2" t="s">
        <v>63</v>
      </c>
      <c r="Q1687" s="2" t="s">
        <v>63</v>
      </c>
      <c r="R1687" s="2" t="s">
        <v>63</v>
      </c>
      <c r="S1687" s="3">
        <v>0</v>
      </c>
      <c r="T1687" s="3">
        <v>0</v>
      </c>
      <c r="U1687" s="3">
        <v>0.38</v>
      </c>
      <c r="V1687" s="3"/>
      <c r="W1687" s="3"/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  <c r="AI1687" s="3"/>
      <c r="AJ1687" s="3"/>
      <c r="AK1687" s="3"/>
      <c r="AL1687" s="3"/>
      <c r="AM1687" s="3"/>
      <c r="AN1687" s="3"/>
      <c r="AO1687" s="3"/>
      <c r="AP1687" s="3"/>
      <c r="AQ1687" s="3"/>
      <c r="AR1687" s="3"/>
      <c r="AS1687" s="3"/>
      <c r="AT1687" s="3"/>
      <c r="AU1687" s="3"/>
      <c r="AV1687" s="2" t="s">
        <v>52</v>
      </c>
      <c r="AW1687" s="2" t="s">
        <v>3317</v>
      </c>
      <c r="AX1687" s="2" t="s">
        <v>52</v>
      </c>
      <c r="AY1687" s="2" t="s">
        <v>52</v>
      </c>
    </row>
    <row r="1688" spans="1:51" ht="30" customHeight="1">
      <c r="A1688" s="8" t="s">
        <v>3318</v>
      </c>
      <c r="B1688" s="8" t="s">
        <v>1096</v>
      </c>
      <c r="C1688" s="8" t="s">
        <v>1097</v>
      </c>
      <c r="D1688" s="9">
        <v>1</v>
      </c>
      <c r="E1688" s="12">
        <f>TRUNC(단가대비표!O302*1/8*16/12*25/20, 1)</f>
        <v>0</v>
      </c>
      <c r="F1688" s="13">
        <f>TRUNC(E1688*D1688,1)</f>
        <v>0</v>
      </c>
      <c r="G1688" s="12">
        <f>TRUNC(단가대비표!P302*1/8*16/12*25/20, 1)</f>
        <v>33064.1</v>
      </c>
      <c r="H1688" s="13">
        <f>TRUNC(G1688*D1688,1)</f>
        <v>33064.1</v>
      </c>
      <c r="I1688" s="12">
        <f>TRUNC(단가대비표!V302*1/8*16/12*25/20, 1)</f>
        <v>0</v>
      </c>
      <c r="J1688" s="13">
        <f>TRUNC(I1688*D1688,1)</f>
        <v>0</v>
      </c>
      <c r="K1688" s="12">
        <f t="shared" si="279"/>
        <v>33064.1</v>
      </c>
      <c r="L1688" s="13">
        <f t="shared" si="279"/>
        <v>33064.1</v>
      </c>
      <c r="M1688" s="8" t="s">
        <v>52</v>
      </c>
      <c r="N1688" s="2" t="s">
        <v>3311</v>
      </c>
      <c r="O1688" s="2" t="s">
        <v>3319</v>
      </c>
      <c r="P1688" s="2" t="s">
        <v>63</v>
      </c>
      <c r="Q1688" s="2" t="s">
        <v>63</v>
      </c>
      <c r="R1688" s="2" t="s">
        <v>62</v>
      </c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  <c r="AE1688" s="3"/>
      <c r="AF1688" s="3"/>
      <c r="AG1688" s="3"/>
      <c r="AH1688" s="3"/>
      <c r="AI1688" s="3"/>
      <c r="AJ1688" s="3"/>
      <c r="AK1688" s="3"/>
      <c r="AL1688" s="3"/>
      <c r="AM1688" s="3"/>
      <c r="AN1688" s="3"/>
      <c r="AO1688" s="3"/>
      <c r="AP1688" s="3"/>
      <c r="AQ1688" s="3"/>
      <c r="AR1688" s="3"/>
      <c r="AS1688" s="3"/>
      <c r="AT1688" s="3"/>
      <c r="AU1688" s="3"/>
      <c r="AV1688" s="2" t="s">
        <v>52</v>
      </c>
      <c r="AW1688" s="2" t="s">
        <v>3320</v>
      </c>
      <c r="AX1688" s="2" t="s">
        <v>62</v>
      </c>
      <c r="AY1688" s="2" t="s">
        <v>52</v>
      </c>
    </row>
    <row r="1689" spans="1:51" ht="30" customHeight="1">
      <c r="A1689" s="8" t="s">
        <v>995</v>
      </c>
      <c r="B1689" s="8" t="s">
        <v>52</v>
      </c>
      <c r="C1689" s="8" t="s">
        <v>52</v>
      </c>
      <c r="D1689" s="9"/>
      <c r="E1689" s="12"/>
      <c r="F1689" s="13">
        <f>TRUNC(SUMIF(N1685:N1688, N1684, F1685:F1688),0)</f>
        <v>8907</v>
      </c>
      <c r="G1689" s="12"/>
      <c r="H1689" s="13">
        <f>TRUNC(SUMIF(N1685:N1688, N1684, H1685:H1688),0)</f>
        <v>33064</v>
      </c>
      <c r="I1689" s="12"/>
      <c r="J1689" s="13">
        <f>TRUNC(SUMIF(N1685:N1688, N1684, J1685:J1688),0)</f>
        <v>6705</v>
      </c>
      <c r="K1689" s="12"/>
      <c r="L1689" s="13">
        <f>F1689+H1689+J1689</f>
        <v>48676</v>
      </c>
      <c r="M1689" s="8" t="s">
        <v>52</v>
      </c>
      <c r="N1689" s="2" t="s">
        <v>118</v>
      </c>
      <c r="O1689" s="2" t="s">
        <v>118</v>
      </c>
      <c r="P1689" s="2" t="s">
        <v>52</v>
      </c>
      <c r="Q1689" s="2" t="s">
        <v>52</v>
      </c>
      <c r="R1689" s="2" t="s">
        <v>52</v>
      </c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  <c r="AE1689" s="3"/>
      <c r="AF1689" s="3"/>
      <c r="AG1689" s="3"/>
      <c r="AH1689" s="3"/>
      <c r="AI1689" s="3"/>
      <c r="AJ1689" s="3"/>
      <c r="AK1689" s="3"/>
      <c r="AL1689" s="3"/>
      <c r="AM1689" s="3"/>
      <c r="AN1689" s="3"/>
      <c r="AO1689" s="3"/>
      <c r="AP1689" s="3"/>
      <c r="AQ1689" s="3"/>
      <c r="AR1689" s="3"/>
      <c r="AS1689" s="3"/>
      <c r="AT1689" s="3"/>
      <c r="AU1689" s="3"/>
      <c r="AV1689" s="2" t="s">
        <v>52</v>
      </c>
      <c r="AW1689" s="2" t="s">
        <v>52</v>
      </c>
      <c r="AX1689" s="2" t="s">
        <v>52</v>
      </c>
      <c r="AY1689" s="2" t="s">
        <v>52</v>
      </c>
    </row>
    <row r="1690" spans="1:51" ht="30" customHeight="1">
      <c r="A1690" s="9"/>
      <c r="B1690" s="9"/>
      <c r="C1690" s="9"/>
      <c r="D1690" s="9"/>
      <c r="E1690" s="12"/>
      <c r="F1690" s="13"/>
      <c r="G1690" s="12"/>
      <c r="H1690" s="13"/>
      <c r="I1690" s="12"/>
      <c r="J1690" s="13"/>
      <c r="K1690" s="12"/>
      <c r="L1690" s="13"/>
      <c r="M1690" s="9"/>
    </row>
    <row r="1691" spans="1:51" ht="30" customHeight="1">
      <c r="A1691" s="32" t="s">
        <v>3321</v>
      </c>
      <c r="B1691" s="32"/>
      <c r="C1691" s="32"/>
      <c r="D1691" s="32"/>
      <c r="E1691" s="33"/>
      <c r="F1691" s="34"/>
      <c r="G1691" s="33"/>
      <c r="H1691" s="34"/>
      <c r="I1691" s="33"/>
      <c r="J1691" s="34"/>
      <c r="K1691" s="33"/>
      <c r="L1691" s="34"/>
      <c r="M1691" s="32"/>
      <c r="N1691" s="1" t="s">
        <v>2304</v>
      </c>
    </row>
    <row r="1692" spans="1:51" ht="30" customHeight="1">
      <c r="A1692" s="8" t="s">
        <v>2292</v>
      </c>
      <c r="B1692" s="8" t="s">
        <v>3323</v>
      </c>
      <c r="C1692" s="8" t="s">
        <v>3291</v>
      </c>
      <c r="D1692" s="9">
        <v>1.4999999999999999E-2</v>
      </c>
      <c r="E1692" s="12">
        <f>일위대가목록!E269</f>
        <v>28890</v>
      </c>
      <c r="F1692" s="13">
        <f>TRUNC(E1692*D1692,1)</f>
        <v>433.3</v>
      </c>
      <c r="G1692" s="12">
        <f>일위대가목록!F269</f>
        <v>13650</v>
      </c>
      <c r="H1692" s="13">
        <f>TRUNC(G1692*D1692,1)</f>
        <v>204.7</v>
      </c>
      <c r="I1692" s="12">
        <f>일위대가목록!G269</f>
        <v>1170</v>
      </c>
      <c r="J1692" s="13">
        <f>TRUNC(I1692*D1692,1)</f>
        <v>17.5</v>
      </c>
      <c r="K1692" s="12">
        <f>TRUNC(E1692+G1692+I1692,1)</f>
        <v>43710</v>
      </c>
      <c r="L1692" s="13">
        <f>TRUNC(F1692+H1692+J1692,1)</f>
        <v>655.5</v>
      </c>
      <c r="M1692" s="8" t="s">
        <v>52</v>
      </c>
      <c r="N1692" s="2" t="s">
        <v>2304</v>
      </c>
      <c r="O1692" s="2" t="s">
        <v>3324</v>
      </c>
      <c r="P1692" s="2" t="s">
        <v>62</v>
      </c>
      <c r="Q1692" s="2" t="s">
        <v>63</v>
      </c>
      <c r="R1692" s="2" t="s">
        <v>63</v>
      </c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  <c r="AI1692" s="3"/>
      <c r="AJ1692" s="3"/>
      <c r="AK1692" s="3"/>
      <c r="AL1692" s="3"/>
      <c r="AM1692" s="3"/>
      <c r="AN1692" s="3"/>
      <c r="AO1692" s="3"/>
      <c r="AP1692" s="3"/>
      <c r="AQ1692" s="3"/>
      <c r="AR1692" s="3"/>
      <c r="AS1692" s="3"/>
      <c r="AT1692" s="3"/>
      <c r="AU1692" s="3"/>
      <c r="AV1692" s="2" t="s">
        <v>52</v>
      </c>
      <c r="AW1692" s="2" t="s">
        <v>3325</v>
      </c>
      <c r="AX1692" s="2" t="s">
        <v>52</v>
      </c>
      <c r="AY1692" s="2" t="s">
        <v>52</v>
      </c>
    </row>
    <row r="1693" spans="1:51" ht="30" customHeight="1">
      <c r="A1693" s="8" t="s">
        <v>995</v>
      </c>
      <c r="B1693" s="8" t="s">
        <v>52</v>
      </c>
      <c r="C1693" s="8" t="s">
        <v>52</v>
      </c>
      <c r="D1693" s="9"/>
      <c r="E1693" s="12"/>
      <c r="F1693" s="13">
        <f>TRUNC(SUMIF(N1692:N1692, N1691, F1692:F1692),0)</f>
        <v>433</v>
      </c>
      <c r="G1693" s="12"/>
      <c r="H1693" s="13">
        <f>TRUNC(SUMIF(N1692:N1692, N1691, H1692:H1692),0)</f>
        <v>204</v>
      </c>
      <c r="I1693" s="12"/>
      <c r="J1693" s="13">
        <f>TRUNC(SUMIF(N1692:N1692, N1691, J1692:J1692),0)</f>
        <v>17</v>
      </c>
      <c r="K1693" s="12"/>
      <c r="L1693" s="13">
        <f>F1693+H1693+J1693</f>
        <v>654</v>
      </c>
      <c r="M1693" s="8" t="s">
        <v>52</v>
      </c>
      <c r="N1693" s="2" t="s">
        <v>118</v>
      </c>
      <c r="O1693" s="2" t="s">
        <v>118</v>
      </c>
      <c r="P1693" s="2" t="s">
        <v>52</v>
      </c>
      <c r="Q1693" s="2" t="s">
        <v>52</v>
      </c>
      <c r="R1693" s="2" t="s">
        <v>52</v>
      </c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  <c r="AI1693" s="3"/>
      <c r="AJ1693" s="3"/>
      <c r="AK1693" s="3"/>
      <c r="AL1693" s="3"/>
      <c r="AM1693" s="3"/>
      <c r="AN1693" s="3"/>
      <c r="AO1693" s="3"/>
      <c r="AP1693" s="3"/>
      <c r="AQ1693" s="3"/>
      <c r="AR1693" s="3"/>
      <c r="AS1693" s="3"/>
      <c r="AT1693" s="3"/>
      <c r="AU1693" s="3"/>
      <c r="AV1693" s="2" t="s">
        <v>52</v>
      </c>
      <c r="AW1693" s="2" t="s">
        <v>52</v>
      </c>
      <c r="AX1693" s="2" t="s">
        <v>52</v>
      </c>
      <c r="AY1693" s="2" t="s">
        <v>52</v>
      </c>
    </row>
    <row r="1694" spans="1:51" ht="30" customHeight="1">
      <c r="A1694" s="9"/>
      <c r="B1694" s="9"/>
      <c r="C1694" s="9"/>
      <c r="D1694" s="9"/>
      <c r="E1694" s="12"/>
      <c r="F1694" s="13"/>
      <c r="G1694" s="12"/>
      <c r="H1694" s="13"/>
      <c r="I1694" s="12"/>
      <c r="J1694" s="13"/>
      <c r="K1694" s="12"/>
      <c r="L1694" s="13"/>
      <c r="M1694" s="9"/>
    </row>
    <row r="1695" spans="1:51" ht="30" customHeight="1">
      <c r="A1695" s="32" t="s">
        <v>3326</v>
      </c>
      <c r="B1695" s="32"/>
      <c r="C1695" s="32"/>
      <c r="D1695" s="32"/>
      <c r="E1695" s="33"/>
      <c r="F1695" s="34"/>
      <c r="G1695" s="33"/>
      <c r="H1695" s="34"/>
      <c r="I1695" s="33"/>
      <c r="J1695" s="34"/>
      <c r="K1695" s="33"/>
      <c r="L1695" s="34"/>
      <c r="M1695" s="32"/>
      <c r="N1695" s="1" t="s">
        <v>3324</v>
      </c>
    </row>
    <row r="1696" spans="1:51" ht="30" customHeight="1">
      <c r="A1696" s="8" t="s">
        <v>3296</v>
      </c>
      <c r="B1696" s="8" t="s">
        <v>3328</v>
      </c>
      <c r="C1696" s="8" t="s">
        <v>1156</v>
      </c>
      <c r="D1696" s="9">
        <v>4.2</v>
      </c>
      <c r="E1696" s="12">
        <f>단가대비표!O254</f>
        <v>5277.77</v>
      </c>
      <c r="F1696" s="13">
        <f>TRUNC(E1696*D1696,1)</f>
        <v>22166.6</v>
      </c>
      <c r="G1696" s="12">
        <f>단가대비표!P254</f>
        <v>0</v>
      </c>
      <c r="H1696" s="13">
        <f>TRUNC(G1696*D1696,1)</f>
        <v>0</v>
      </c>
      <c r="I1696" s="12">
        <f>단가대비표!V254</f>
        <v>0</v>
      </c>
      <c r="J1696" s="13">
        <f>TRUNC(I1696*D1696,1)</f>
        <v>0</v>
      </c>
      <c r="K1696" s="12">
        <f t="shared" ref="K1696:L1699" si="280">TRUNC(E1696+G1696+I1696,1)</f>
        <v>5277.7</v>
      </c>
      <c r="L1696" s="13">
        <f t="shared" si="280"/>
        <v>22166.6</v>
      </c>
      <c r="M1696" s="8" t="s">
        <v>52</v>
      </c>
      <c r="N1696" s="2" t="s">
        <v>3324</v>
      </c>
      <c r="O1696" s="2" t="s">
        <v>3329</v>
      </c>
      <c r="P1696" s="2" t="s">
        <v>63</v>
      </c>
      <c r="Q1696" s="2" t="s">
        <v>63</v>
      </c>
      <c r="R1696" s="2" t="s">
        <v>62</v>
      </c>
      <c r="S1696" s="3"/>
      <c r="T1696" s="3"/>
      <c r="U1696" s="3"/>
      <c r="V1696" s="3">
        <v>1</v>
      </c>
      <c r="W1696" s="3"/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  <c r="AH1696" s="3"/>
      <c r="AI1696" s="3"/>
      <c r="AJ1696" s="3"/>
      <c r="AK1696" s="3"/>
      <c r="AL1696" s="3"/>
      <c r="AM1696" s="3"/>
      <c r="AN1696" s="3"/>
      <c r="AO1696" s="3"/>
      <c r="AP1696" s="3"/>
      <c r="AQ1696" s="3"/>
      <c r="AR1696" s="3"/>
      <c r="AS1696" s="3"/>
      <c r="AT1696" s="3"/>
      <c r="AU1696" s="3"/>
      <c r="AV1696" s="2" t="s">
        <v>52</v>
      </c>
      <c r="AW1696" s="2" t="s">
        <v>3330</v>
      </c>
      <c r="AX1696" s="2" t="s">
        <v>52</v>
      </c>
      <c r="AY1696" s="2" t="s">
        <v>52</v>
      </c>
    </row>
    <row r="1697" spans="1:51" ht="30" customHeight="1">
      <c r="A1697" s="8" t="s">
        <v>3300</v>
      </c>
      <c r="B1697" s="8" t="s">
        <v>3301</v>
      </c>
      <c r="C1697" s="8" t="s">
        <v>221</v>
      </c>
      <c r="D1697" s="9">
        <v>3.1</v>
      </c>
      <c r="E1697" s="12">
        <f>단가대비표!O256</f>
        <v>1700</v>
      </c>
      <c r="F1697" s="13">
        <f>TRUNC(E1697*D1697,1)</f>
        <v>5270</v>
      </c>
      <c r="G1697" s="12">
        <f>단가대비표!P256</f>
        <v>0</v>
      </c>
      <c r="H1697" s="13">
        <f>TRUNC(G1697*D1697,1)</f>
        <v>0</v>
      </c>
      <c r="I1697" s="12">
        <f>단가대비표!V256</f>
        <v>0</v>
      </c>
      <c r="J1697" s="13">
        <f>TRUNC(I1697*D1697,1)</f>
        <v>0</v>
      </c>
      <c r="K1697" s="12">
        <f t="shared" si="280"/>
        <v>1700</v>
      </c>
      <c r="L1697" s="13">
        <f t="shared" si="280"/>
        <v>5270</v>
      </c>
      <c r="M1697" s="8" t="s">
        <v>52</v>
      </c>
      <c r="N1697" s="2" t="s">
        <v>3324</v>
      </c>
      <c r="O1697" s="2" t="s">
        <v>3302</v>
      </c>
      <c r="P1697" s="2" t="s">
        <v>63</v>
      </c>
      <c r="Q1697" s="2" t="s">
        <v>63</v>
      </c>
      <c r="R1697" s="2" t="s">
        <v>62</v>
      </c>
      <c r="S1697" s="3"/>
      <c r="T1697" s="3"/>
      <c r="U1697" s="3"/>
      <c r="V1697" s="3">
        <v>1</v>
      </c>
      <c r="W1697" s="3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  <c r="AJ1697" s="3"/>
      <c r="AK1697" s="3"/>
      <c r="AL1697" s="3"/>
      <c r="AM1697" s="3"/>
      <c r="AN1697" s="3"/>
      <c r="AO1697" s="3"/>
      <c r="AP1697" s="3"/>
      <c r="AQ1697" s="3"/>
      <c r="AR1697" s="3"/>
      <c r="AS1697" s="3"/>
      <c r="AT1697" s="3"/>
      <c r="AU1697" s="3"/>
      <c r="AV1697" s="2" t="s">
        <v>52</v>
      </c>
      <c r="AW1697" s="2" t="s">
        <v>3331</v>
      </c>
      <c r="AX1697" s="2" t="s">
        <v>52</v>
      </c>
      <c r="AY1697" s="2" t="s">
        <v>52</v>
      </c>
    </row>
    <row r="1698" spans="1:51" ht="30" customHeight="1">
      <c r="A1698" s="8" t="s">
        <v>1115</v>
      </c>
      <c r="B1698" s="8" t="s">
        <v>3304</v>
      </c>
      <c r="C1698" s="8" t="s">
        <v>929</v>
      </c>
      <c r="D1698" s="9">
        <v>1</v>
      </c>
      <c r="E1698" s="12">
        <f>TRUNC(SUMIF(V1696:V1699, RIGHTB(O1698, 1), F1696:F1699)*U1698, 2)</f>
        <v>274.36</v>
      </c>
      <c r="F1698" s="13">
        <f>TRUNC(E1698*D1698,1)</f>
        <v>274.3</v>
      </c>
      <c r="G1698" s="12">
        <v>0</v>
      </c>
      <c r="H1698" s="13">
        <f>TRUNC(G1698*D1698,1)</f>
        <v>0</v>
      </c>
      <c r="I1698" s="12">
        <v>0</v>
      </c>
      <c r="J1698" s="13">
        <f>TRUNC(I1698*D1698,1)</f>
        <v>0</v>
      </c>
      <c r="K1698" s="12">
        <f t="shared" si="280"/>
        <v>274.3</v>
      </c>
      <c r="L1698" s="13">
        <f t="shared" si="280"/>
        <v>274.3</v>
      </c>
      <c r="M1698" s="8" t="s">
        <v>52</v>
      </c>
      <c r="N1698" s="2" t="s">
        <v>3324</v>
      </c>
      <c r="O1698" s="2" t="s">
        <v>930</v>
      </c>
      <c r="P1698" s="2" t="s">
        <v>63</v>
      </c>
      <c r="Q1698" s="2" t="s">
        <v>63</v>
      </c>
      <c r="R1698" s="2" t="s">
        <v>63</v>
      </c>
      <c r="S1698" s="3">
        <v>0</v>
      </c>
      <c r="T1698" s="3">
        <v>0</v>
      </c>
      <c r="U1698" s="3">
        <v>0.01</v>
      </c>
      <c r="V1698" s="3"/>
      <c r="W1698" s="3"/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  <c r="AH1698" s="3"/>
      <c r="AI1698" s="3"/>
      <c r="AJ1698" s="3"/>
      <c r="AK1698" s="3"/>
      <c r="AL1698" s="3"/>
      <c r="AM1698" s="3"/>
      <c r="AN1698" s="3"/>
      <c r="AO1698" s="3"/>
      <c r="AP1698" s="3"/>
      <c r="AQ1698" s="3"/>
      <c r="AR1698" s="3"/>
      <c r="AS1698" s="3"/>
      <c r="AT1698" s="3"/>
      <c r="AU1698" s="3"/>
      <c r="AV1698" s="2" t="s">
        <v>52</v>
      </c>
      <c r="AW1698" s="2" t="s">
        <v>3332</v>
      </c>
      <c r="AX1698" s="2" t="s">
        <v>52</v>
      </c>
      <c r="AY1698" s="2" t="s">
        <v>52</v>
      </c>
    </row>
    <row r="1699" spans="1:51" ht="30" customHeight="1">
      <c r="A1699" s="8" t="s">
        <v>3333</v>
      </c>
      <c r="B1699" s="8" t="s">
        <v>3307</v>
      </c>
      <c r="C1699" s="8" t="s">
        <v>70</v>
      </c>
      <c r="D1699" s="9">
        <v>10</v>
      </c>
      <c r="E1699" s="12">
        <f>중기단가목록!E18</f>
        <v>118</v>
      </c>
      <c r="F1699" s="13">
        <f>TRUNC(E1699*D1699,1)</f>
        <v>1180</v>
      </c>
      <c r="G1699" s="12">
        <f>중기단가목록!F18</f>
        <v>1365</v>
      </c>
      <c r="H1699" s="13">
        <f>TRUNC(G1699*D1699,1)</f>
        <v>13650</v>
      </c>
      <c r="I1699" s="12">
        <f>중기단가목록!G18</f>
        <v>117</v>
      </c>
      <c r="J1699" s="13">
        <f>TRUNC(I1699*D1699,1)</f>
        <v>1170</v>
      </c>
      <c r="K1699" s="12">
        <f t="shared" si="280"/>
        <v>1600</v>
      </c>
      <c r="L1699" s="13">
        <f t="shared" si="280"/>
        <v>16000</v>
      </c>
      <c r="M1699" s="8" t="s">
        <v>52</v>
      </c>
      <c r="N1699" s="2" t="s">
        <v>3324</v>
      </c>
      <c r="O1699" s="2" t="s">
        <v>3334</v>
      </c>
      <c r="P1699" s="2" t="s">
        <v>63</v>
      </c>
      <c r="Q1699" s="2" t="s">
        <v>62</v>
      </c>
      <c r="R1699" s="2" t="s">
        <v>63</v>
      </c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  <c r="AE1699" s="3"/>
      <c r="AF1699" s="3"/>
      <c r="AG1699" s="3"/>
      <c r="AH1699" s="3"/>
      <c r="AI1699" s="3"/>
      <c r="AJ1699" s="3"/>
      <c r="AK1699" s="3"/>
      <c r="AL1699" s="3"/>
      <c r="AM1699" s="3"/>
      <c r="AN1699" s="3"/>
      <c r="AO1699" s="3"/>
      <c r="AP1699" s="3"/>
      <c r="AQ1699" s="3"/>
      <c r="AR1699" s="3"/>
      <c r="AS1699" s="3"/>
      <c r="AT1699" s="3"/>
      <c r="AU1699" s="3"/>
      <c r="AV1699" s="2" t="s">
        <v>52</v>
      </c>
      <c r="AW1699" s="2" t="s">
        <v>3335</v>
      </c>
      <c r="AX1699" s="2" t="s">
        <v>52</v>
      </c>
      <c r="AY1699" s="2" t="s">
        <v>52</v>
      </c>
    </row>
    <row r="1700" spans="1:51" ht="30" customHeight="1">
      <c r="A1700" s="8" t="s">
        <v>995</v>
      </c>
      <c r="B1700" s="8" t="s">
        <v>52</v>
      </c>
      <c r="C1700" s="8" t="s">
        <v>52</v>
      </c>
      <c r="D1700" s="9"/>
      <c r="E1700" s="12"/>
      <c r="F1700" s="13">
        <f>TRUNC(SUMIF(N1696:N1699, N1695, F1696:F1699),0)</f>
        <v>28890</v>
      </c>
      <c r="G1700" s="12"/>
      <c r="H1700" s="13">
        <f>TRUNC(SUMIF(N1696:N1699, N1695, H1696:H1699),0)</f>
        <v>13650</v>
      </c>
      <c r="I1700" s="12"/>
      <c r="J1700" s="13">
        <f>TRUNC(SUMIF(N1696:N1699, N1695, J1696:J1699),0)</f>
        <v>1170</v>
      </c>
      <c r="K1700" s="12"/>
      <c r="L1700" s="13">
        <f>F1700+H1700+J1700</f>
        <v>43710</v>
      </c>
      <c r="M1700" s="8" t="s">
        <v>52</v>
      </c>
      <c r="N1700" s="2" t="s">
        <v>118</v>
      </c>
      <c r="O1700" s="2" t="s">
        <v>118</v>
      </c>
      <c r="P1700" s="2" t="s">
        <v>52</v>
      </c>
      <c r="Q1700" s="2" t="s">
        <v>52</v>
      </c>
      <c r="R1700" s="2" t="s">
        <v>52</v>
      </c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  <c r="AH1700" s="3"/>
      <c r="AI1700" s="3"/>
      <c r="AJ1700" s="3"/>
      <c r="AK1700" s="3"/>
      <c r="AL1700" s="3"/>
      <c r="AM1700" s="3"/>
      <c r="AN1700" s="3"/>
      <c r="AO1700" s="3"/>
      <c r="AP1700" s="3"/>
      <c r="AQ1700" s="3"/>
      <c r="AR1700" s="3"/>
      <c r="AS1700" s="3"/>
      <c r="AT1700" s="3"/>
      <c r="AU1700" s="3"/>
      <c r="AV1700" s="2" t="s">
        <v>52</v>
      </c>
      <c r="AW1700" s="2" t="s">
        <v>52</v>
      </c>
      <c r="AX1700" s="2" t="s">
        <v>52</v>
      </c>
      <c r="AY1700" s="2" t="s">
        <v>52</v>
      </c>
    </row>
    <row r="1701" spans="1:51" ht="30" customHeight="1">
      <c r="A1701" s="9"/>
      <c r="B1701" s="9"/>
      <c r="C1701" s="9"/>
      <c r="D1701" s="9"/>
      <c r="E1701" s="12"/>
      <c r="F1701" s="13"/>
      <c r="G1701" s="12"/>
      <c r="H1701" s="13"/>
      <c r="I1701" s="12"/>
      <c r="J1701" s="13"/>
      <c r="K1701" s="12"/>
      <c r="L1701" s="13"/>
      <c r="M1701" s="9"/>
    </row>
    <row r="1702" spans="1:51" ht="30" customHeight="1">
      <c r="A1702" s="32" t="s">
        <v>3336</v>
      </c>
      <c r="B1702" s="32"/>
      <c r="C1702" s="32"/>
      <c r="D1702" s="32"/>
      <c r="E1702" s="33"/>
      <c r="F1702" s="34"/>
      <c r="G1702" s="33"/>
      <c r="H1702" s="34"/>
      <c r="I1702" s="33"/>
      <c r="J1702" s="34"/>
      <c r="K1702" s="33"/>
      <c r="L1702" s="34"/>
      <c r="M1702" s="32"/>
      <c r="N1702" s="1" t="s">
        <v>2313</v>
      </c>
    </row>
    <row r="1703" spans="1:51" ht="30" customHeight="1">
      <c r="A1703" s="8" t="s">
        <v>2341</v>
      </c>
      <c r="B1703" s="8" t="s">
        <v>3338</v>
      </c>
      <c r="C1703" s="8" t="s">
        <v>221</v>
      </c>
      <c r="D1703" s="9">
        <v>0.34499999999999997</v>
      </c>
      <c r="E1703" s="12">
        <f>단가대비표!O239</f>
        <v>2100</v>
      </c>
      <c r="F1703" s="13">
        <f>TRUNC(E1703*D1703,1)</f>
        <v>724.5</v>
      </c>
      <c r="G1703" s="12">
        <f>단가대비표!P239</f>
        <v>0</v>
      </c>
      <c r="H1703" s="13">
        <f>TRUNC(G1703*D1703,1)</f>
        <v>0</v>
      </c>
      <c r="I1703" s="12">
        <f>단가대비표!V239</f>
        <v>0</v>
      </c>
      <c r="J1703" s="13">
        <f>TRUNC(I1703*D1703,1)</f>
        <v>0</v>
      </c>
      <c r="K1703" s="12">
        <f t="shared" ref="K1703:L1705" si="281">TRUNC(E1703+G1703+I1703,1)</f>
        <v>2100</v>
      </c>
      <c r="L1703" s="13">
        <f t="shared" si="281"/>
        <v>724.5</v>
      </c>
      <c r="M1703" s="8" t="s">
        <v>52</v>
      </c>
      <c r="N1703" s="2" t="s">
        <v>2313</v>
      </c>
      <c r="O1703" s="2" t="s">
        <v>3339</v>
      </c>
      <c r="P1703" s="2" t="s">
        <v>63</v>
      </c>
      <c r="Q1703" s="2" t="s">
        <v>63</v>
      </c>
      <c r="R1703" s="2" t="s">
        <v>62</v>
      </c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  <c r="AH1703" s="3"/>
      <c r="AI1703" s="3"/>
      <c r="AJ1703" s="3"/>
      <c r="AK1703" s="3"/>
      <c r="AL1703" s="3"/>
      <c r="AM1703" s="3"/>
      <c r="AN1703" s="3"/>
      <c r="AO1703" s="3"/>
      <c r="AP1703" s="3"/>
      <c r="AQ1703" s="3"/>
      <c r="AR1703" s="3"/>
      <c r="AS1703" s="3"/>
      <c r="AT1703" s="3"/>
      <c r="AU1703" s="3"/>
      <c r="AV1703" s="2" t="s">
        <v>52</v>
      </c>
      <c r="AW1703" s="2" t="s">
        <v>3340</v>
      </c>
      <c r="AX1703" s="2" t="s">
        <v>52</v>
      </c>
      <c r="AY1703" s="2" t="s">
        <v>52</v>
      </c>
    </row>
    <row r="1704" spans="1:51" ht="30" customHeight="1">
      <c r="A1704" s="8" t="s">
        <v>2407</v>
      </c>
      <c r="B1704" s="8" t="s">
        <v>1096</v>
      </c>
      <c r="C1704" s="8" t="s">
        <v>1097</v>
      </c>
      <c r="D1704" s="9">
        <v>5.2999999999999999E-2</v>
      </c>
      <c r="E1704" s="12">
        <f>단가대비표!O297</f>
        <v>0</v>
      </c>
      <c r="F1704" s="13">
        <f>TRUNC(E1704*D1704,1)</f>
        <v>0</v>
      </c>
      <c r="G1704" s="12">
        <f>단가대비표!P297</f>
        <v>189600</v>
      </c>
      <c r="H1704" s="13">
        <f>TRUNC(G1704*D1704,1)</f>
        <v>10048.799999999999</v>
      </c>
      <c r="I1704" s="12">
        <f>단가대비표!V297</f>
        <v>0</v>
      </c>
      <c r="J1704" s="13">
        <f>TRUNC(I1704*D1704,1)</f>
        <v>0</v>
      </c>
      <c r="K1704" s="12">
        <f t="shared" si="281"/>
        <v>189600</v>
      </c>
      <c r="L1704" s="13">
        <f t="shared" si="281"/>
        <v>10048.799999999999</v>
      </c>
      <c r="M1704" s="8" t="s">
        <v>52</v>
      </c>
      <c r="N1704" s="2" t="s">
        <v>2313</v>
      </c>
      <c r="O1704" s="2" t="s">
        <v>2409</v>
      </c>
      <c r="P1704" s="2" t="s">
        <v>63</v>
      </c>
      <c r="Q1704" s="2" t="s">
        <v>63</v>
      </c>
      <c r="R1704" s="2" t="s">
        <v>62</v>
      </c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  <c r="AK1704" s="3"/>
      <c r="AL1704" s="3"/>
      <c r="AM1704" s="3"/>
      <c r="AN1704" s="3"/>
      <c r="AO1704" s="3"/>
      <c r="AP1704" s="3"/>
      <c r="AQ1704" s="3"/>
      <c r="AR1704" s="3"/>
      <c r="AS1704" s="3"/>
      <c r="AT1704" s="3"/>
      <c r="AU1704" s="3"/>
      <c r="AV1704" s="2" t="s">
        <v>52</v>
      </c>
      <c r="AW1704" s="2" t="s">
        <v>3341</v>
      </c>
      <c r="AX1704" s="2" t="s">
        <v>52</v>
      </c>
      <c r="AY1704" s="2" t="s">
        <v>52</v>
      </c>
    </row>
    <row r="1705" spans="1:51" ht="30" customHeight="1">
      <c r="A1705" s="8" t="s">
        <v>1100</v>
      </c>
      <c r="B1705" s="8" t="s">
        <v>1096</v>
      </c>
      <c r="C1705" s="8" t="s">
        <v>1097</v>
      </c>
      <c r="D1705" s="9">
        <v>0.02</v>
      </c>
      <c r="E1705" s="12">
        <f>단가대비표!O278</f>
        <v>0</v>
      </c>
      <c r="F1705" s="13">
        <f>TRUNC(E1705*D1705,1)</f>
        <v>0</v>
      </c>
      <c r="G1705" s="12">
        <f>단가대비표!P278</f>
        <v>125427</v>
      </c>
      <c r="H1705" s="13">
        <f>TRUNC(G1705*D1705,1)</f>
        <v>2508.5</v>
      </c>
      <c r="I1705" s="12">
        <f>단가대비표!V278</f>
        <v>0</v>
      </c>
      <c r="J1705" s="13">
        <f>TRUNC(I1705*D1705,1)</f>
        <v>0</v>
      </c>
      <c r="K1705" s="12">
        <f t="shared" si="281"/>
        <v>125427</v>
      </c>
      <c r="L1705" s="13">
        <f t="shared" si="281"/>
        <v>2508.5</v>
      </c>
      <c r="M1705" s="8" t="s">
        <v>52</v>
      </c>
      <c r="N1705" s="2" t="s">
        <v>2313</v>
      </c>
      <c r="O1705" s="2" t="s">
        <v>1101</v>
      </c>
      <c r="P1705" s="2" t="s">
        <v>63</v>
      </c>
      <c r="Q1705" s="2" t="s">
        <v>63</v>
      </c>
      <c r="R1705" s="2" t="s">
        <v>62</v>
      </c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  <c r="AL1705" s="3"/>
      <c r="AM1705" s="3"/>
      <c r="AN1705" s="3"/>
      <c r="AO1705" s="3"/>
      <c r="AP1705" s="3"/>
      <c r="AQ1705" s="3"/>
      <c r="AR1705" s="3"/>
      <c r="AS1705" s="3"/>
      <c r="AT1705" s="3"/>
      <c r="AU1705" s="3"/>
      <c r="AV1705" s="2" t="s">
        <v>52</v>
      </c>
      <c r="AW1705" s="2" t="s">
        <v>3342</v>
      </c>
      <c r="AX1705" s="2" t="s">
        <v>52</v>
      </c>
      <c r="AY1705" s="2" t="s">
        <v>52</v>
      </c>
    </row>
    <row r="1706" spans="1:51" ht="30" customHeight="1">
      <c r="A1706" s="8" t="s">
        <v>995</v>
      </c>
      <c r="B1706" s="8" t="s">
        <v>52</v>
      </c>
      <c r="C1706" s="8" t="s">
        <v>52</v>
      </c>
      <c r="D1706" s="9"/>
      <c r="E1706" s="12"/>
      <c r="F1706" s="13">
        <f>TRUNC(SUMIF(N1703:N1705, N1702, F1703:F1705),0)</f>
        <v>724</v>
      </c>
      <c r="G1706" s="12"/>
      <c r="H1706" s="13">
        <f>TRUNC(SUMIF(N1703:N1705, N1702, H1703:H1705),0)</f>
        <v>12557</v>
      </c>
      <c r="I1706" s="12"/>
      <c r="J1706" s="13">
        <f>TRUNC(SUMIF(N1703:N1705, N1702, J1703:J1705),0)</f>
        <v>0</v>
      </c>
      <c r="K1706" s="12"/>
      <c r="L1706" s="13">
        <f>F1706+H1706+J1706</f>
        <v>13281</v>
      </c>
      <c r="M1706" s="8" t="s">
        <v>52</v>
      </c>
      <c r="N1706" s="2" t="s">
        <v>118</v>
      </c>
      <c r="O1706" s="2" t="s">
        <v>118</v>
      </c>
      <c r="P1706" s="2" t="s">
        <v>52</v>
      </c>
      <c r="Q1706" s="2" t="s">
        <v>52</v>
      </c>
      <c r="R1706" s="2" t="s">
        <v>52</v>
      </c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  <c r="AK1706" s="3"/>
      <c r="AL1706" s="3"/>
      <c r="AM1706" s="3"/>
      <c r="AN1706" s="3"/>
      <c r="AO1706" s="3"/>
      <c r="AP1706" s="3"/>
      <c r="AQ1706" s="3"/>
      <c r="AR1706" s="3"/>
      <c r="AS1706" s="3"/>
      <c r="AT1706" s="3"/>
      <c r="AU1706" s="3"/>
      <c r="AV1706" s="2" t="s">
        <v>52</v>
      </c>
      <c r="AW1706" s="2" t="s">
        <v>52</v>
      </c>
      <c r="AX1706" s="2" t="s">
        <v>52</v>
      </c>
      <c r="AY1706" s="2" t="s">
        <v>52</v>
      </c>
    </row>
    <row r="1707" spans="1:51" ht="30" customHeight="1">
      <c r="A1707" s="9"/>
      <c r="B1707" s="9"/>
      <c r="C1707" s="9"/>
      <c r="D1707" s="9"/>
      <c r="E1707" s="12"/>
      <c r="F1707" s="13"/>
      <c r="G1707" s="12"/>
      <c r="H1707" s="13"/>
      <c r="I1707" s="12"/>
      <c r="J1707" s="13"/>
      <c r="K1707" s="12"/>
      <c r="L1707" s="13"/>
      <c r="M1707" s="9"/>
    </row>
    <row r="1708" spans="1:51" ht="30" customHeight="1">
      <c r="A1708" s="32" t="s">
        <v>3343</v>
      </c>
      <c r="B1708" s="32"/>
      <c r="C1708" s="32"/>
      <c r="D1708" s="32"/>
      <c r="E1708" s="33"/>
      <c r="F1708" s="34"/>
      <c r="G1708" s="33"/>
      <c r="H1708" s="34"/>
      <c r="I1708" s="33"/>
      <c r="J1708" s="34"/>
      <c r="K1708" s="33"/>
      <c r="L1708" s="34"/>
      <c r="M1708" s="32"/>
      <c r="N1708" s="1" t="s">
        <v>2326</v>
      </c>
    </row>
    <row r="1709" spans="1:51" ht="30" customHeight="1">
      <c r="A1709" s="8" t="s">
        <v>2407</v>
      </c>
      <c r="B1709" s="8" t="s">
        <v>1096</v>
      </c>
      <c r="C1709" s="8" t="s">
        <v>1097</v>
      </c>
      <c r="D1709" s="9">
        <v>0.05</v>
      </c>
      <c r="E1709" s="12">
        <f>단가대비표!O297</f>
        <v>0</v>
      </c>
      <c r="F1709" s="13">
        <f>TRUNC(E1709*D1709,1)</f>
        <v>0</v>
      </c>
      <c r="G1709" s="12">
        <f>단가대비표!P297</f>
        <v>189600</v>
      </c>
      <c r="H1709" s="13">
        <f>TRUNC(G1709*D1709,1)</f>
        <v>9480</v>
      </c>
      <c r="I1709" s="12">
        <f>단가대비표!V297</f>
        <v>0</v>
      </c>
      <c r="J1709" s="13">
        <f>TRUNC(I1709*D1709,1)</f>
        <v>0</v>
      </c>
      <c r="K1709" s="12">
        <f t="shared" ref="K1709:L1711" si="282">TRUNC(E1709+G1709+I1709,1)</f>
        <v>189600</v>
      </c>
      <c r="L1709" s="13">
        <f t="shared" si="282"/>
        <v>9480</v>
      </c>
      <c r="M1709" s="8" t="s">
        <v>52</v>
      </c>
      <c r="N1709" s="2" t="s">
        <v>2326</v>
      </c>
      <c r="O1709" s="2" t="s">
        <v>2409</v>
      </c>
      <c r="P1709" s="2" t="s">
        <v>63</v>
      </c>
      <c r="Q1709" s="2" t="s">
        <v>63</v>
      </c>
      <c r="R1709" s="2" t="s">
        <v>62</v>
      </c>
      <c r="S1709" s="3"/>
      <c r="T1709" s="3"/>
      <c r="U1709" s="3"/>
      <c r="V1709" s="3">
        <v>1</v>
      </c>
      <c r="W1709" s="3"/>
      <c r="X1709" s="3"/>
      <c r="Y1709" s="3"/>
      <c r="Z1709" s="3"/>
      <c r="AA1709" s="3"/>
      <c r="AB1709" s="3"/>
      <c r="AC1709" s="3"/>
      <c r="AD1709" s="3"/>
      <c r="AE1709" s="3"/>
      <c r="AF1709" s="3"/>
      <c r="AG1709" s="3"/>
      <c r="AH1709" s="3"/>
      <c r="AI1709" s="3"/>
      <c r="AJ1709" s="3"/>
      <c r="AK1709" s="3"/>
      <c r="AL1709" s="3"/>
      <c r="AM1709" s="3"/>
      <c r="AN1709" s="3"/>
      <c r="AO1709" s="3"/>
      <c r="AP1709" s="3"/>
      <c r="AQ1709" s="3"/>
      <c r="AR1709" s="3"/>
      <c r="AS1709" s="3"/>
      <c r="AT1709" s="3"/>
      <c r="AU1709" s="3"/>
      <c r="AV1709" s="2" t="s">
        <v>52</v>
      </c>
      <c r="AW1709" s="2" t="s">
        <v>3345</v>
      </c>
      <c r="AX1709" s="2" t="s">
        <v>52</v>
      </c>
      <c r="AY1709" s="2" t="s">
        <v>52</v>
      </c>
    </row>
    <row r="1710" spans="1:51" ht="30" customHeight="1">
      <c r="A1710" s="8" t="s">
        <v>1100</v>
      </c>
      <c r="B1710" s="8" t="s">
        <v>1096</v>
      </c>
      <c r="C1710" s="8" t="s">
        <v>1097</v>
      </c>
      <c r="D1710" s="9">
        <v>0.01</v>
      </c>
      <c r="E1710" s="12">
        <f>단가대비표!O278</f>
        <v>0</v>
      </c>
      <c r="F1710" s="13">
        <f>TRUNC(E1710*D1710,1)</f>
        <v>0</v>
      </c>
      <c r="G1710" s="12">
        <f>단가대비표!P278</f>
        <v>125427</v>
      </c>
      <c r="H1710" s="13">
        <f>TRUNC(G1710*D1710,1)</f>
        <v>1254.2</v>
      </c>
      <c r="I1710" s="12">
        <f>단가대비표!V278</f>
        <v>0</v>
      </c>
      <c r="J1710" s="13">
        <f>TRUNC(I1710*D1710,1)</f>
        <v>0</v>
      </c>
      <c r="K1710" s="12">
        <f t="shared" si="282"/>
        <v>125427</v>
      </c>
      <c r="L1710" s="13">
        <f t="shared" si="282"/>
        <v>1254.2</v>
      </c>
      <c r="M1710" s="8" t="s">
        <v>52</v>
      </c>
      <c r="N1710" s="2" t="s">
        <v>2326</v>
      </c>
      <c r="O1710" s="2" t="s">
        <v>1101</v>
      </c>
      <c r="P1710" s="2" t="s">
        <v>63</v>
      </c>
      <c r="Q1710" s="2" t="s">
        <v>63</v>
      </c>
      <c r="R1710" s="2" t="s">
        <v>62</v>
      </c>
      <c r="S1710" s="3"/>
      <c r="T1710" s="3"/>
      <c r="U1710" s="3"/>
      <c r="V1710" s="3">
        <v>1</v>
      </c>
      <c r="W1710" s="3"/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  <c r="AI1710" s="3"/>
      <c r="AJ1710" s="3"/>
      <c r="AK1710" s="3"/>
      <c r="AL1710" s="3"/>
      <c r="AM1710" s="3"/>
      <c r="AN1710" s="3"/>
      <c r="AO1710" s="3"/>
      <c r="AP1710" s="3"/>
      <c r="AQ1710" s="3"/>
      <c r="AR1710" s="3"/>
      <c r="AS1710" s="3"/>
      <c r="AT1710" s="3"/>
      <c r="AU1710" s="3"/>
      <c r="AV1710" s="2" t="s">
        <v>52</v>
      </c>
      <c r="AW1710" s="2" t="s">
        <v>3346</v>
      </c>
      <c r="AX1710" s="2" t="s">
        <v>52</v>
      </c>
      <c r="AY1710" s="2" t="s">
        <v>52</v>
      </c>
    </row>
    <row r="1711" spans="1:51" ht="30" customHeight="1">
      <c r="A1711" s="8" t="s">
        <v>1272</v>
      </c>
      <c r="B1711" s="8" t="s">
        <v>1935</v>
      </c>
      <c r="C1711" s="8" t="s">
        <v>929</v>
      </c>
      <c r="D1711" s="9">
        <v>1</v>
      </c>
      <c r="E1711" s="12">
        <v>0</v>
      </c>
      <c r="F1711" s="13">
        <f>TRUNC(E1711*D1711,1)</f>
        <v>0</v>
      </c>
      <c r="G1711" s="12">
        <v>0</v>
      </c>
      <c r="H1711" s="13">
        <f>TRUNC(G1711*D1711,1)</f>
        <v>0</v>
      </c>
      <c r="I1711" s="12">
        <f>TRUNC(SUMIF(V1709:V1711, RIGHTB(O1711, 1), H1709:H1711)*U1711, 2)</f>
        <v>322.02</v>
      </c>
      <c r="J1711" s="13">
        <f>TRUNC(I1711*D1711,1)</f>
        <v>322</v>
      </c>
      <c r="K1711" s="12">
        <f t="shared" si="282"/>
        <v>322</v>
      </c>
      <c r="L1711" s="13">
        <f t="shared" si="282"/>
        <v>322</v>
      </c>
      <c r="M1711" s="8" t="s">
        <v>52</v>
      </c>
      <c r="N1711" s="2" t="s">
        <v>2326</v>
      </c>
      <c r="O1711" s="2" t="s">
        <v>930</v>
      </c>
      <c r="P1711" s="2" t="s">
        <v>63</v>
      </c>
      <c r="Q1711" s="2" t="s">
        <v>63</v>
      </c>
      <c r="R1711" s="2" t="s">
        <v>63</v>
      </c>
      <c r="S1711" s="3">
        <v>1</v>
      </c>
      <c r="T1711" s="3">
        <v>2</v>
      </c>
      <c r="U1711" s="3">
        <v>0.03</v>
      </c>
      <c r="V1711" s="3"/>
      <c r="W1711" s="3"/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  <c r="AI1711" s="3"/>
      <c r="AJ1711" s="3"/>
      <c r="AK1711" s="3"/>
      <c r="AL1711" s="3"/>
      <c r="AM1711" s="3"/>
      <c r="AN1711" s="3"/>
      <c r="AO1711" s="3"/>
      <c r="AP1711" s="3"/>
      <c r="AQ1711" s="3"/>
      <c r="AR1711" s="3"/>
      <c r="AS1711" s="3"/>
      <c r="AT1711" s="3"/>
      <c r="AU1711" s="3"/>
      <c r="AV1711" s="2" t="s">
        <v>52</v>
      </c>
      <c r="AW1711" s="2" t="s">
        <v>3347</v>
      </c>
      <c r="AX1711" s="2" t="s">
        <v>52</v>
      </c>
      <c r="AY1711" s="2" t="s">
        <v>52</v>
      </c>
    </row>
    <row r="1712" spans="1:51" ht="30" customHeight="1">
      <c r="A1712" s="8" t="s">
        <v>995</v>
      </c>
      <c r="B1712" s="8" t="s">
        <v>52</v>
      </c>
      <c r="C1712" s="8" t="s">
        <v>52</v>
      </c>
      <c r="D1712" s="9"/>
      <c r="E1712" s="12"/>
      <c r="F1712" s="13">
        <f>TRUNC(SUMIF(N1709:N1711, N1708, F1709:F1711),0)</f>
        <v>0</v>
      </c>
      <c r="G1712" s="12"/>
      <c r="H1712" s="13">
        <f>TRUNC(SUMIF(N1709:N1711, N1708, H1709:H1711),0)</f>
        <v>10734</v>
      </c>
      <c r="I1712" s="12"/>
      <c r="J1712" s="13">
        <f>TRUNC(SUMIF(N1709:N1711, N1708, J1709:J1711),0)</f>
        <v>322</v>
      </c>
      <c r="K1712" s="12"/>
      <c r="L1712" s="13">
        <f>F1712+H1712+J1712</f>
        <v>11056</v>
      </c>
      <c r="M1712" s="8" t="s">
        <v>52</v>
      </c>
      <c r="N1712" s="2" t="s">
        <v>118</v>
      </c>
      <c r="O1712" s="2" t="s">
        <v>118</v>
      </c>
      <c r="P1712" s="2" t="s">
        <v>52</v>
      </c>
      <c r="Q1712" s="2" t="s">
        <v>52</v>
      </c>
      <c r="R1712" s="2" t="s">
        <v>52</v>
      </c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  <c r="AI1712" s="3"/>
      <c r="AJ1712" s="3"/>
      <c r="AK1712" s="3"/>
      <c r="AL1712" s="3"/>
      <c r="AM1712" s="3"/>
      <c r="AN1712" s="3"/>
      <c r="AO1712" s="3"/>
      <c r="AP1712" s="3"/>
      <c r="AQ1712" s="3"/>
      <c r="AR1712" s="3"/>
      <c r="AS1712" s="3"/>
      <c r="AT1712" s="3"/>
      <c r="AU1712" s="3"/>
      <c r="AV1712" s="2" t="s">
        <v>52</v>
      </c>
      <c r="AW1712" s="2" t="s">
        <v>52</v>
      </c>
      <c r="AX1712" s="2" t="s">
        <v>52</v>
      </c>
      <c r="AY1712" s="2" t="s">
        <v>52</v>
      </c>
    </row>
    <row r="1713" spans="1:51" ht="30" customHeight="1">
      <c r="A1713" s="9"/>
      <c r="B1713" s="9"/>
      <c r="C1713" s="9"/>
      <c r="D1713" s="9"/>
      <c r="E1713" s="12"/>
      <c r="F1713" s="13"/>
      <c r="G1713" s="12"/>
      <c r="H1713" s="13"/>
      <c r="I1713" s="12"/>
      <c r="J1713" s="13"/>
      <c r="K1713" s="12"/>
      <c r="L1713" s="13"/>
      <c r="M1713" s="9"/>
    </row>
    <row r="1714" spans="1:51" ht="30" customHeight="1">
      <c r="A1714" s="32" t="s">
        <v>3348</v>
      </c>
      <c r="B1714" s="32"/>
      <c r="C1714" s="32"/>
      <c r="D1714" s="32"/>
      <c r="E1714" s="33"/>
      <c r="F1714" s="34"/>
      <c r="G1714" s="33"/>
      <c r="H1714" s="34"/>
      <c r="I1714" s="33"/>
      <c r="J1714" s="34"/>
      <c r="K1714" s="33"/>
      <c r="L1714" s="34"/>
      <c r="M1714" s="32"/>
      <c r="N1714" s="1" t="s">
        <v>2347</v>
      </c>
    </row>
    <row r="1715" spans="1:51" ht="30" customHeight="1">
      <c r="A1715" s="8" t="s">
        <v>2407</v>
      </c>
      <c r="B1715" s="8" t="s">
        <v>1096</v>
      </c>
      <c r="C1715" s="8" t="s">
        <v>1097</v>
      </c>
      <c r="D1715" s="9">
        <v>5.7000000000000002E-2</v>
      </c>
      <c r="E1715" s="12">
        <f>단가대비표!O297</f>
        <v>0</v>
      </c>
      <c r="F1715" s="13">
        <f>TRUNC(E1715*D1715,1)</f>
        <v>0</v>
      </c>
      <c r="G1715" s="12">
        <f>단가대비표!P297</f>
        <v>189600</v>
      </c>
      <c r="H1715" s="13">
        <f>TRUNC(G1715*D1715,1)</f>
        <v>10807.2</v>
      </c>
      <c r="I1715" s="12">
        <f>단가대비표!V297</f>
        <v>0</v>
      </c>
      <c r="J1715" s="13">
        <f>TRUNC(I1715*D1715,1)</f>
        <v>0</v>
      </c>
      <c r="K1715" s="12">
        <f>TRUNC(E1715+G1715+I1715,1)</f>
        <v>189600</v>
      </c>
      <c r="L1715" s="13">
        <f>TRUNC(F1715+H1715+J1715,1)</f>
        <v>10807.2</v>
      </c>
      <c r="M1715" s="8" t="s">
        <v>52</v>
      </c>
      <c r="N1715" s="2" t="s">
        <v>2347</v>
      </c>
      <c r="O1715" s="2" t="s">
        <v>2409</v>
      </c>
      <c r="P1715" s="2" t="s">
        <v>63</v>
      </c>
      <c r="Q1715" s="2" t="s">
        <v>63</v>
      </c>
      <c r="R1715" s="2" t="s">
        <v>62</v>
      </c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  <c r="AH1715" s="3"/>
      <c r="AI1715" s="3"/>
      <c r="AJ1715" s="3"/>
      <c r="AK1715" s="3"/>
      <c r="AL1715" s="3"/>
      <c r="AM1715" s="3"/>
      <c r="AN1715" s="3"/>
      <c r="AO1715" s="3"/>
      <c r="AP1715" s="3"/>
      <c r="AQ1715" s="3"/>
      <c r="AR1715" s="3"/>
      <c r="AS1715" s="3"/>
      <c r="AT1715" s="3"/>
      <c r="AU1715" s="3"/>
      <c r="AV1715" s="2" t="s">
        <v>52</v>
      </c>
      <c r="AW1715" s="2" t="s">
        <v>3350</v>
      </c>
      <c r="AX1715" s="2" t="s">
        <v>52</v>
      </c>
      <c r="AY1715" s="2" t="s">
        <v>52</v>
      </c>
    </row>
    <row r="1716" spans="1:51" ht="30" customHeight="1">
      <c r="A1716" s="8" t="s">
        <v>1100</v>
      </c>
      <c r="B1716" s="8" t="s">
        <v>1096</v>
      </c>
      <c r="C1716" s="8" t="s">
        <v>1097</v>
      </c>
      <c r="D1716" s="9">
        <v>0.01</v>
      </c>
      <c r="E1716" s="12">
        <f>단가대비표!O278</f>
        <v>0</v>
      </c>
      <c r="F1716" s="13">
        <f>TRUNC(E1716*D1716,1)</f>
        <v>0</v>
      </c>
      <c r="G1716" s="12">
        <f>단가대비표!P278</f>
        <v>125427</v>
      </c>
      <c r="H1716" s="13">
        <f>TRUNC(G1716*D1716,1)</f>
        <v>1254.2</v>
      </c>
      <c r="I1716" s="12">
        <f>단가대비표!V278</f>
        <v>0</v>
      </c>
      <c r="J1716" s="13">
        <f>TRUNC(I1716*D1716,1)</f>
        <v>0</v>
      </c>
      <c r="K1716" s="12">
        <f>TRUNC(E1716+G1716+I1716,1)</f>
        <v>125427</v>
      </c>
      <c r="L1716" s="13">
        <f>TRUNC(F1716+H1716+J1716,1)</f>
        <v>1254.2</v>
      </c>
      <c r="M1716" s="8" t="s">
        <v>52</v>
      </c>
      <c r="N1716" s="2" t="s">
        <v>2347</v>
      </c>
      <c r="O1716" s="2" t="s">
        <v>1101</v>
      </c>
      <c r="P1716" s="2" t="s">
        <v>63</v>
      </c>
      <c r="Q1716" s="2" t="s">
        <v>63</v>
      </c>
      <c r="R1716" s="2" t="s">
        <v>62</v>
      </c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  <c r="AI1716" s="3"/>
      <c r="AJ1716" s="3"/>
      <c r="AK1716" s="3"/>
      <c r="AL1716" s="3"/>
      <c r="AM1716" s="3"/>
      <c r="AN1716" s="3"/>
      <c r="AO1716" s="3"/>
      <c r="AP1716" s="3"/>
      <c r="AQ1716" s="3"/>
      <c r="AR1716" s="3"/>
      <c r="AS1716" s="3"/>
      <c r="AT1716" s="3"/>
      <c r="AU1716" s="3"/>
      <c r="AV1716" s="2" t="s">
        <v>52</v>
      </c>
      <c r="AW1716" s="2" t="s">
        <v>3351</v>
      </c>
      <c r="AX1716" s="2" t="s">
        <v>52</v>
      </c>
      <c r="AY1716" s="2" t="s">
        <v>52</v>
      </c>
    </row>
    <row r="1717" spans="1:51" ht="30" customHeight="1">
      <c r="A1717" s="8" t="s">
        <v>995</v>
      </c>
      <c r="B1717" s="8" t="s">
        <v>52</v>
      </c>
      <c r="C1717" s="8" t="s">
        <v>52</v>
      </c>
      <c r="D1717" s="9"/>
      <c r="E1717" s="12"/>
      <c r="F1717" s="13">
        <f>TRUNC(SUMIF(N1715:N1716, N1714, F1715:F1716),0)</f>
        <v>0</v>
      </c>
      <c r="G1717" s="12"/>
      <c r="H1717" s="13">
        <f>TRUNC(SUMIF(N1715:N1716, N1714, H1715:H1716),0)</f>
        <v>12061</v>
      </c>
      <c r="I1717" s="12"/>
      <c r="J1717" s="13">
        <f>TRUNC(SUMIF(N1715:N1716, N1714, J1715:J1716),0)</f>
        <v>0</v>
      </c>
      <c r="K1717" s="12"/>
      <c r="L1717" s="13">
        <f>F1717+H1717+J1717</f>
        <v>12061</v>
      </c>
      <c r="M1717" s="8" t="s">
        <v>52</v>
      </c>
      <c r="N1717" s="2" t="s">
        <v>118</v>
      </c>
      <c r="O1717" s="2" t="s">
        <v>118</v>
      </c>
      <c r="P1717" s="2" t="s">
        <v>52</v>
      </c>
      <c r="Q1717" s="2" t="s">
        <v>52</v>
      </c>
      <c r="R1717" s="2" t="s">
        <v>52</v>
      </c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  <c r="AJ1717" s="3"/>
      <c r="AK1717" s="3"/>
      <c r="AL1717" s="3"/>
      <c r="AM1717" s="3"/>
      <c r="AN1717" s="3"/>
      <c r="AO1717" s="3"/>
      <c r="AP1717" s="3"/>
      <c r="AQ1717" s="3"/>
      <c r="AR1717" s="3"/>
      <c r="AS1717" s="3"/>
      <c r="AT1717" s="3"/>
      <c r="AU1717" s="3"/>
      <c r="AV1717" s="2" t="s">
        <v>52</v>
      </c>
      <c r="AW1717" s="2" t="s">
        <v>52</v>
      </c>
      <c r="AX1717" s="2" t="s">
        <v>52</v>
      </c>
      <c r="AY1717" s="2" t="s">
        <v>52</v>
      </c>
    </row>
    <row r="1718" spans="1:51" ht="30" customHeight="1">
      <c r="A1718" s="9"/>
      <c r="B1718" s="9"/>
      <c r="C1718" s="9"/>
      <c r="D1718" s="9"/>
      <c r="E1718" s="12"/>
      <c r="F1718" s="13"/>
      <c r="G1718" s="12"/>
      <c r="H1718" s="13"/>
      <c r="I1718" s="12"/>
      <c r="J1718" s="13"/>
      <c r="K1718" s="12"/>
      <c r="L1718" s="13"/>
      <c r="M1718" s="9"/>
    </row>
    <row r="1719" spans="1:51" ht="30" customHeight="1">
      <c r="A1719" s="32" t="s">
        <v>3352</v>
      </c>
      <c r="B1719" s="32"/>
      <c r="C1719" s="32"/>
      <c r="D1719" s="32"/>
      <c r="E1719" s="33"/>
      <c r="F1719" s="34"/>
      <c r="G1719" s="33"/>
      <c r="H1719" s="34"/>
      <c r="I1719" s="33"/>
      <c r="J1719" s="34"/>
      <c r="K1719" s="33"/>
      <c r="L1719" s="34"/>
      <c r="M1719" s="32"/>
      <c r="N1719" s="1" t="s">
        <v>2356</v>
      </c>
    </row>
    <row r="1720" spans="1:51" ht="30" customHeight="1">
      <c r="A1720" s="8" t="s">
        <v>2407</v>
      </c>
      <c r="B1720" s="8" t="s">
        <v>1096</v>
      </c>
      <c r="C1720" s="8" t="s">
        <v>1097</v>
      </c>
      <c r="D1720" s="9">
        <v>3.5999999999999997E-2</v>
      </c>
      <c r="E1720" s="12">
        <f>단가대비표!O297</f>
        <v>0</v>
      </c>
      <c r="F1720" s="13">
        <f>TRUNC(E1720*D1720,1)</f>
        <v>0</v>
      </c>
      <c r="G1720" s="12">
        <f>단가대비표!P297</f>
        <v>189600</v>
      </c>
      <c r="H1720" s="13">
        <f>TRUNC(G1720*D1720,1)</f>
        <v>6825.6</v>
      </c>
      <c r="I1720" s="12">
        <f>단가대비표!V297</f>
        <v>0</v>
      </c>
      <c r="J1720" s="13">
        <f>TRUNC(I1720*D1720,1)</f>
        <v>0</v>
      </c>
      <c r="K1720" s="12">
        <f>TRUNC(E1720+G1720+I1720,1)</f>
        <v>189600</v>
      </c>
      <c r="L1720" s="13">
        <f>TRUNC(F1720+H1720+J1720,1)</f>
        <v>6825.6</v>
      </c>
      <c r="M1720" s="8" t="s">
        <v>52</v>
      </c>
      <c r="N1720" s="2" t="s">
        <v>2356</v>
      </c>
      <c r="O1720" s="2" t="s">
        <v>2409</v>
      </c>
      <c r="P1720" s="2" t="s">
        <v>63</v>
      </c>
      <c r="Q1720" s="2" t="s">
        <v>63</v>
      </c>
      <c r="R1720" s="2" t="s">
        <v>62</v>
      </c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  <c r="AI1720" s="3"/>
      <c r="AJ1720" s="3"/>
      <c r="AK1720" s="3"/>
      <c r="AL1720" s="3"/>
      <c r="AM1720" s="3"/>
      <c r="AN1720" s="3"/>
      <c r="AO1720" s="3"/>
      <c r="AP1720" s="3"/>
      <c r="AQ1720" s="3"/>
      <c r="AR1720" s="3"/>
      <c r="AS1720" s="3"/>
      <c r="AT1720" s="3"/>
      <c r="AU1720" s="3"/>
      <c r="AV1720" s="2" t="s">
        <v>52</v>
      </c>
      <c r="AW1720" s="2" t="s">
        <v>3354</v>
      </c>
      <c r="AX1720" s="2" t="s">
        <v>52</v>
      </c>
      <c r="AY1720" s="2" t="s">
        <v>52</v>
      </c>
    </row>
    <row r="1721" spans="1:51" ht="30" customHeight="1">
      <c r="A1721" s="8" t="s">
        <v>1100</v>
      </c>
      <c r="B1721" s="8" t="s">
        <v>1096</v>
      </c>
      <c r="C1721" s="8" t="s">
        <v>1097</v>
      </c>
      <c r="D1721" s="9">
        <v>7.0000000000000001E-3</v>
      </c>
      <c r="E1721" s="12">
        <f>단가대비표!O278</f>
        <v>0</v>
      </c>
      <c r="F1721" s="13">
        <f>TRUNC(E1721*D1721,1)</f>
        <v>0</v>
      </c>
      <c r="G1721" s="12">
        <f>단가대비표!P278</f>
        <v>125427</v>
      </c>
      <c r="H1721" s="13">
        <f>TRUNC(G1721*D1721,1)</f>
        <v>877.9</v>
      </c>
      <c r="I1721" s="12">
        <f>단가대비표!V278</f>
        <v>0</v>
      </c>
      <c r="J1721" s="13">
        <f>TRUNC(I1721*D1721,1)</f>
        <v>0</v>
      </c>
      <c r="K1721" s="12">
        <f>TRUNC(E1721+G1721+I1721,1)</f>
        <v>125427</v>
      </c>
      <c r="L1721" s="13">
        <f>TRUNC(F1721+H1721+J1721,1)</f>
        <v>877.9</v>
      </c>
      <c r="M1721" s="8" t="s">
        <v>52</v>
      </c>
      <c r="N1721" s="2" t="s">
        <v>2356</v>
      </c>
      <c r="O1721" s="2" t="s">
        <v>1101</v>
      </c>
      <c r="P1721" s="2" t="s">
        <v>63</v>
      </c>
      <c r="Q1721" s="2" t="s">
        <v>63</v>
      </c>
      <c r="R1721" s="2" t="s">
        <v>62</v>
      </c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  <c r="AI1721" s="3"/>
      <c r="AJ1721" s="3"/>
      <c r="AK1721" s="3"/>
      <c r="AL1721" s="3"/>
      <c r="AM1721" s="3"/>
      <c r="AN1721" s="3"/>
      <c r="AO1721" s="3"/>
      <c r="AP1721" s="3"/>
      <c r="AQ1721" s="3"/>
      <c r="AR1721" s="3"/>
      <c r="AS1721" s="3"/>
      <c r="AT1721" s="3"/>
      <c r="AU1721" s="3"/>
      <c r="AV1721" s="2" t="s">
        <v>52</v>
      </c>
      <c r="AW1721" s="2" t="s">
        <v>3355</v>
      </c>
      <c r="AX1721" s="2" t="s">
        <v>52</v>
      </c>
      <c r="AY1721" s="2" t="s">
        <v>52</v>
      </c>
    </row>
    <row r="1722" spans="1:51" ht="30" customHeight="1">
      <c r="A1722" s="8" t="s">
        <v>995</v>
      </c>
      <c r="B1722" s="8" t="s">
        <v>52</v>
      </c>
      <c r="C1722" s="8" t="s">
        <v>52</v>
      </c>
      <c r="D1722" s="9"/>
      <c r="E1722" s="12"/>
      <c r="F1722" s="13">
        <f>TRUNC(SUMIF(N1720:N1721, N1719, F1720:F1721),0)</f>
        <v>0</v>
      </c>
      <c r="G1722" s="12"/>
      <c r="H1722" s="13">
        <f>TRUNC(SUMIF(N1720:N1721, N1719, H1720:H1721),0)</f>
        <v>7703</v>
      </c>
      <c r="I1722" s="12"/>
      <c r="J1722" s="13">
        <f>TRUNC(SUMIF(N1720:N1721, N1719, J1720:J1721),0)</f>
        <v>0</v>
      </c>
      <c r="K1722" s="12"/>
      <c r="L1722" s="13">
        <f>F1722+H1722+J1722</f>
        <v>7703</v>
      </c>
      <c r="M1722" s="8" t="s">
        <v>52</v>
      </c>
      <c r="N1722" s="2" t="s">
        <v>118</v>
      </c>
      <c r="O1722" s="2" t="s">
        <v>118</v>
      </c>
      <c r="P1722" s="2" t="s">
        <v>52</v>
      </c>
      <c r="Q1722" s="2" t="s">
        <v>52</v>
      </c>
      <c r="R1722" s="2" t="s">
        <v>52</v>
      </c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  <c r="AI1722" s="3"/>
      <c r="AJ1722" s="3"/>
      <c r="AK1722" s="3"/>
      <c r="AL1722" s="3"/>
      <c r="AM1722" s="3"/>
      <c r="AN1722" s="3"/>
      <c r="AO1722" s="3"/>
      <c r="AP1722" s="3"/>
      <c r="AQ1722" s="3"/>
      <c r="AR1722" s="3"/>
      <c r="AS1722" s="3"/>
      <c r="AT1722" s="3"/>
      <c r="AU1722" s="3"/>
      <c r="AV1722" s="2" t="s">
        <v>52</v>
      </c>
      <c r="AW1722" s="2" t="s">
        <v>52</v>
      </c>
      <c r="AX1722" s="2" t="s">
        <v>52</v>
      </c>
      <c r="AY1722" s="2" t="s">
        <v>52</v>
      </c>
    </row>
    <row r="1723" spans="1:51" ht="30" customHeight="1">
      <c r="A1723" s="9"/>
      <c r="B1723" s="9"/>
      <c r="C1723" s="9"/>
      <c r="D1723" s="9"/>
      <c r="E1723" s="12"/>
      <c r="F1723" s="13"/>
      <c r="G1723" s="12"/>
      <c r="H1723" s="13"/>
      <c r="I1723" s="12"/>
      <c r="J1723" s="13"/>
      <c r="K1723" s="12"/>
      <c r="L1723" s="13"/>
      <c r="M1723" s="9"/>
    </row>
    <row r="1724" spans="1:51" ht="30" customHeight="1">
      <c r="A1724" s="32" t="s">
        <v>3356</v>
      </c>
      <c r="B1724" s="32"/>
      <c r="C1724" s="32"/>
      <c r="D1724" s="32"/>
      <c r="E1724" s="33"/>
      <c r="F1724" s="34"/>
      <c r="G1724" s="33"/>
      <c r="H1724" s="34"/>
      <c r="I1724" s="33"/>
      <c r="J1724" s="34"/>
      <c r="K1724" s="33"/>
      <c r="L1724" s="34"/>
      <c r="M1724" s="32"/>
      <c r="N1724" s="1" t="s">
        <v>2373</v>
      </c>
    </row>
    <row r="1725" spans="1:51" ht="30" customHeight="1">
      <c r="A1725" s="8" t="s">
        <v>2407</v>
      </c>
      <c r="B1725" s="8" t="s">
        <v>1096</v>
      </c>
      <c r="C1725" s="8" t="s">
        <v>1097</v>
      </c>
      <c r="D1725" s="9">
        <v>8.9999999999999993E-3</v>
      </c>
      <c r="E1725" s="12">
        <f>단가대비표!O297</f>
        <v>0</v>
      </c>
      <c r="F1725" s="13">
        <f>TRUNC(E1725*D1725,1)</f>
        <v>0</v>
      </c>
      <c r="G1725" s="12">
        <f>단가대비표!P297</f>
        <v>189600</v>
      </c>
      <c r="H1725" s="13">
        <f>TRUNC(G1725*D1725,1)</f>
        <v>1706.4</v>
      </c>
      <c r="I1725" s="12">
        <f>단가대비표!V297</f>
        <v>0</v>
      </c>
      <c r="J1725" s="13">
        <f>TRUNC(I1725*D1725,1)</f>
        <v>0</v>
      </c>
      <c r="K1725" s="12">
        <f>TRUNC(E1725+G1725+I1725,1)</f>
        <v>189600</v>
      </c>
      <c r="L1725" s="13">
        <f>TRUNC(F1725+H1725+J1725,1)</f>
        <v>1706.4</v>
      </c>
      <c r="M1725" s="8" t="s">
        <v>52</v>
      </c>
      <c r="N1725" s="2" t="s">
        <v>2373</v>
      </c>
      <c r="O1725" s="2" t="s">
        <v>2409</v>
      </c>
      <c r="P1725" s="2" t="s">
        <v>63</v>
      </c>
      <c r="Q1725" s="2" t="s">
        <v>63</v>
      </c>
      <c r="R1725" s="2" t="s">
        <v>62</v>
      </c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  <c r="AI1725" s="3"/>
      <c r="AJ1725" s="3"/>
      <c r="AK1725" s="3"/>
      <c r="AL1725" s="3"/>
      <c r="AM1725" s="3"/>
      <c r="AN1725" s="3"/>
      <c r="AO1725" s="3"/>
      <c r="AP1725" s="3"/>
      <c r="AQ1725" s="3"/>
      <c r="AR1725" s="3"/>
      <c r="AS1725" s="3"/>
      <c r="AT1725" s="3"/>
      <c r="AU1725" s="3"/>
      <c r="AV1725" s="2" t="s">
        <v>52</v>
      </c>
      <c r="AW1725" s="2" t="s">
        <v>3358</v>
      </c>
      <c r="AX1725" s="2" t="s">
        <v>52</v>
      </c>
      <c r="AY1725" s="2" t="s">
        <v>52</v>
      </c>
    </row>
    <row r="1726" spans="1:51" ht="30" customHeight="1">
      <c r="A1726" s="8" t="s">
        <v>1100</v>
      </c>
      <c r="B1726" s="8" t="s">
        <v>1096</v>
      </c>
      <c r="C1726" s="8" t="s">
        <v>1097</v>
      </c>
      <c r="D1726" s="9">
        <v>2E-3</v>
      </c>
      <c r="E1726" s="12">
        <f>단가대비표!O278</f>
        <v>0</v>
      </c>
      <c r="F1726" s="13">
        <f>TRUNC(E1726*D1726,1)</f>
        <v>0</v>
      </c>
      <c r="G1726" s="12">
        <f>단가대비표!P278</f>
        <v>125427</v>
      </c>
      <c r="H1726" s="13">
        <f>TRUNC(G1726*D1726,1)</f>
        <v>250.8</v>
      </c>
      <c r="I1726" s="12">
        <f>단가대비표!V278</f>
        <v>0</v>
      </c>
      <c r="J1726" s="13">
        <f>TRUNC(I1726*D1726,1)</f>
        <v>0</v>
      </c>
      <c r="K1726" s="12">
        <f>TRUNC(E1726+G1726+I1726,1)</f>
        <v>125427</v>
      </c>
      <c r="L1726" s="13">
        <f>TRUNC(F1726+H1726+J1726,1)</f>
        <v>250.8</v>
      </c>
      <c r="M1726" s="8" t="s">
        <v>52</v>
      </c>
      <c r="N1726" s="2" t="s">
        <v>2373</v>
      </c>
      <c r="O1726" s="2" t="s">
        <v>1101</v>
      </c>
      <c r="P1726" s="2" t="s">
        <v>63</v>
      </c>
      <c r="Q1726" s="2" t="s">
        <v>63</v>
      </c>
      <c r="R1726" s="2" t="s">
        <v>62</v>
      </c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  <c r="AH1726" s="3"/>
      <c r="AI1726" s="3"/>
      <c r="AJ1726" s="3"/>
      <c r="AK1726" s="3"/>
      <c r="AL1726" s="3"/>
      <c r="AM1726" s="3"/>
      <c r="AN1726" s="3"/>
      <c r="AO1726" s="3"/>
      <c r="AP1726" s="3"/>
      <c r="AQ1726" s="3"/>
      <c r="AR1726" s="3"/>
      <c r="AS1726" s="3"/>
      <c r="AT1726" s="3"/>
      <c r="AU1726" s="3"/>
      <c r="AV1726" s="2" t="s">
        <v>52</v>
      </c>
      <c r="AW1726" s="2" t="s">
        <v>3359</v>
      </c>
      <c r="AX1726" s="2" t="s">
        <v>52</v>
      </c>
      <c r="AY1726" s="2" t="s">
        <v>52</v>
      </c>
    </row>
    <row r="1727" spans="1:51" ht="30" customHeight="1">
      <c r="A1727" s="8" t="s">
        <v>995</v>
      </c>
      <c r="B1727" s="8" t="s">
        <v>52</v>
      </c>
      <c r="C1727" s="8" t="s">
        <v>52</v>
      </c>
      <c r="D1727" s="9"/>
      <c r="E1727" s="12"/>
      <c r="F1727" s="13">
        <f>TRUNC(SUMIF(N1725:N1726, N1724, F1725:F1726),0)</f>
        <v>0</v>
      </c>
      <c r="G1727" s="12"/>
      <c r="H1727" s="13">
        <f>TRUNC(SUMIF(N1725:N1726, N1724, H1725:H1726),0)</f>
        <v>1957</v>
      </c>
      <c r="I1727" s="12"/>
      <c r="J1727" s="13">
        <f>TRUNC(SUMIF(N1725:N1726, N1724, J1725:J1726),0)</f>
        <v>0</v>
      </c>
      <c r="K1727" s="12"/>
      <c r="L1727" s="13">
        <f>F1727+H1727+J1727</f>
        <v>1957</v>
      </c>
      <c r="M1727" s="8" t="s">
        <v>52</v>
      </c>
      <c r="N1727" s="2" t="s">
        <v>118</v>
      </c>
      <c r="O1727" s="2" t="s">
        <v>118</v>
      </c>
      <c r="P1727" s="2" t="s">
        <v>52</v>
      </c>
      <c r="Q1727" s="2" t="s">
        <v>52</v>
      </c>
      <c r="R1727" s="2" t="s">
        <v>52</v>
      </c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  <c r="AI1727" s="3"/>
      <c r="AJ1727" s="3"/>
      <c r="AK1727" s="3"/>
      <c r="AL1727" s="3"/>
      <c r="AM1727" s="3"/>
      <c r="AN1727" s="3"/>
      <c r="AO1727" s="3"/>
      <c r="AP1727" s="3"/>
      <c r="AQ1727" s="3"/>
      <c r="AR1727" s="3"/>
      <c r="AS1727" s="3"/>
      <c r="AT1727" s="3"/>
      <c r="AU1727" s="3"/>
      <c r="AV1727" s="2" t="s">
        <v>52</v>
      </c>
      <c r="AW1727" s="2" t="s">
        <v>52</v>
      </c>
      <c r="AX1727" s="2" t="s">
        <v>52</v>
      </c>
      <c r="AY1727" s="2" t="s">
        <v>52</v>
      </c>
    </row>
    <row r="1728" spans="1:51" ht="30" customHeight="1">
      <c r="A1728" s="9"/>
      <c r="B1728" s="9"/>
      <c r="C1728" s="9"/>
      <c r="D1728" s="9"/>
      <c r="E1728" s="12"/>
      <c r="F1728" s="13"/>
      <c r="G1728" s="12"/>
      <c r="H1728" s="13"/>
      <c r="I1728" s="12"/>
      <c r="J1728" s="13"/>
      <c r="K1728" s="12"/>
      <c r="L1728" s="13"/>
      <c r="M1728" s="9"/>
    </row>
    <row r="1729" spans="1:51" ht="30" customHeight="1">
      <c r="A1729" s="32" t="s">
        <v>3360</v>
      </c>
      <c r="B1729" s="32"/>
      <c r="C1729" s="32"/>
      <c r="D1729" s="32"/>
      <c r="E1729" s="33"/>
      <c r="F1729" s="34"/>
      <c r="G1729" s="33"/>
      <c r="H1729" s="34"/>
      <c r="I1729" s="33"/>
      <c r="J1729" s="34"/>
      <c r="K1729" s="33"/>
      <c r="L1729" s="34"/>
      <c r="M1729" s="32"/>
      <c r="N1729" s="1" t="s">
        <v>2378</v>
      </c>
    </row>
    <row r="1730" spans="1:51" ht="30" customHeight="1">
      <c r="A1730" s="8" t="s">
        <v>2407</v>
      </c>
      <c r="B1730" s="8" t="s">
        <v>1096</v>
      </c>
      <c r="C1730" s="8" t="s">
        <v>1097</v>
      </c>
      <c r="D1730" s="9">
        <v>0.01</v>
      </c>
      <c r="E1730" s="12">
        <f>단가대비표!O297</f>
        <v>0</v>
      </c>
      <c r="F1730" s="13">
        <f>TRUNC(E1730*D1730,1)</f>
        <v>0</v>
      </c>
      <c r="G1730" s="12">
        <f>단가대비표!P297</f>
        <v>189600</v>
      </c>
      <c r="H1730" s="13">
        <f>TRUNC(G1730*D1730,1)</f>
        <v>1896</v>
      </c>
      <c r="I1730" s="12">
        <f>단가대비표!V297</f>
        <v>0</v>
      </c>
      <c r="J1730" s="13">
        <f>TRUNC(I1730*D1730,1)</f>
        <v>0</v>
      </c>
      <c r="K1730" s="12">
        <f>TRUNC(E1730+G1730+I1730,1)</f>
        <v>189600</v>
      </c>
      <c r="L1730" s="13">
        <f>TRUNC(F1730+H1730+J1730,1)</f>
        <v>1896</v>
      </c>
      <c r="M1730" s="8" t="s">
        <v>52</v>
      </c>
      <c r="N1730" s="2" t="s">
        <v>2378</v>
      </c>
      <c r="O1730" s="2" t="s">
        <v>2409</v>
      </c>
      <c r="P1730" s="2" t="s">
        <v>63</v>
      </c>
      <c r="Q1730" s="2" t="s">
        <v>63</v>
      </c>
      <c r="R1730" s="2" t="s">
        <v>62</v>
      </c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  <c r="AI1730" s="3"/>
      <c r="AJ1730" s="3"/>
      <c r="AK1730" s="3"/>
      <c r="AL1730" s="3"/>
      <c r="AM1730" s="3"/>
      <c r="AN1730" s="3"/>
      <c r="AO1730" s="3"/>
      <c r="AP1730" s="3"/>
      <c r="AQ1730" s="3"/>
      <c r="AR1730" s="3"/>
      <c r="AS1730" s="3"/>
      <c r="AT1730" s="3"/>
      <c r="AU1730" s="3"/>
      <c r="AV1730" s="2" t="s">
        <v>52</v>
      </c>
      <c r="AW1730" s="2" t="s">
        <v>3362</v>
      </c>
      <c r="AX1730" s="2" t="s">
        <v>52</v>
      </c>
      <c r="AY1730" s="2" t="s">
        <v>52</v>
      </c>
    </row>
    <row r="1731" spans="1:51" ht="30" customHeight="1">
      <c r="A1731" s="8" t="s">
        <v>1100</v>
      </c>
      <c r="B1731" s="8" t="s">
        <v>1096</v>
      </c>
      <c r="C1731" s="8" t="s">
        <v>1097</v>
      </c>
      <c r="D1731" s="9">
        <v>3.0000000000000001E-3</v>
      </c>
      <c r="E1731" s="12">
        <f>단가대비표!O278</f>
        <v>0</v>
      </c>
      <c r="F1731" s="13">
        <f>TRUNC(E1731*D1731,1)</f>
        <v>0</v>
      </c>
      <c r="G1731" s="12">
        <f>단가대비표!P278</f>
        <v>125427</v>
      </c>
      <c r="H1731" s="13">
        <f>TRUNC(G1731*D1731,1)</f>
        <v>376.2</v>
      </c>
      <c r="I1731" s="12">
        <f>단가대비표!V278</f>
        <v>0</v>
      </c>
      <c r="J1731" s="13">
        <f>TRUNC(I1731*D1731,1)</f>
        <v>0</v>
      </c>
      <c r="K1731" s="12">
        <f>TRUNC(E1731+G1731+I1731,1)</f>
        <v>125427</v>
      </c>
      <c r="L1731" s="13">
        <f>TRUNC(F1731+H1731+J1731,1)</f>
        <v>376.2</v>
      </c>
      <c r="M1731" s="8" t="s">
        <v>52</v>
      </c>
      <c r="N1731" s="2" t="s">
        <v>2378</v>
      </c>
      <c r="O1731" s="2" t="s">
        <v>1101</v>
      </c>
      <c r="P1731" s="2" t="s">
        <v>63</v>
      </c>
      <c r="Q1731" s="2" t="s">
        <v>63</v>
      </c>
      <c r="R1731" s="2" t="s">
        <v>62</v>
      </c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  <c r="AH1731" s="3"/>
      <c r="AI1731" s="3"/>
      <c r="AJ1731" s="3"/>
      <c r="AK1731" s="3"/>
      <c r="AL1731" s="3"/>
      <c r="AM1731" s="3"/>
      <c r="AN1731" s="3"/>
      <c r="AO1731" s="3"/>
      <c r="AP1731" s="3"/>
      <c r="AQ1731" s="3"/>
      <c r="AR1731" s="3"/>
      <c r="AS1731" s="3"/>
      <c r="AT1731" s="3"/>
      <c r="AU1731" s="3"/>
      <c r="AV1731" s="2" t="s">
        <v>52</v>
      </c>
      <c r="AW1731" s="2" t="s">
        <v>3363</v>
      </c>
      <c r="AX1731" s="2" t="s">
        <v>52</v>
      </c>
      <c r="AY1731" s="2" t="s">
        <v>52</v>
      </c>
    </row>
    <row r="1732" spans="1:51" ht="30" customHeight="1">
      <c r="A1732" s="8" t="s">
        <v>995</v>
      </c>
      <c r="B1732" s="8" t="s">
        <v>52</v>
      </c>
      <c r="C1732" s="8" t="s">
        <v>52</v>
      </c>
      <c r="D1732" s="9"/>
      <c r="E1732" s="12"/>
      <c r="F1732" s="13">
        <f>TRUNC(SUMIF(N1730:N1731, N1729, F1730:F1731),0)</f>
        <v>0</v>
      </c>
      <c r="G1732" s="12"/>
      <c r="H1732" s="13">
        <f>TRUNC(SUMIF(N1730:N1731, N1729, H1730:H1731),0)</f>
        <v>2272</v>
      </c>
      <c r="I1732" s="12"/>
      <c r="J1732" s="13">
        <f>TRUNC(SUMIF(N1730:N1731, N1729, J1730:J1731),0)</f>
        <v>0</v>
      </c>
      <c r="K1732" s="12"/>
      <c r="L1732" s="13">
        <f>F1732+H1732+J1732</f>
        <v>2272</v>
      </c>
      <c r="M1732" s="8" t="s">
        <v>52</v>
      </c>
      <c r="N1732" s="2" t="s">
        <v>118</v>
      </c>
      <c r="O1732" s="2" t="s">
        <v>118</v>
      </c>
      <c r="P1732" s="2" t="s">
        <v>52</v>
      </c>
      <c r="Q1732" s="2" t="s">
        <v>52</v>
      </c>
      <c r="R1732" s="2" t="s">
        <v>52</v>
      </c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  <c r="AE1732" s="3"/>
      <c r="AF1732" s="3"/>
      <c r="AG1732" s="3"/>
      <c r="AH1732" s="3"/>
      <c r="AI1732" s="3"/>
      <c r="AJ1732" s="3"/>
      <c r="AK1732" s="3"/>
      <c r="AL1732" s="3"/>
      <c r="AM1732" s="3"/>
      <c r="AN1732" s="3"/>
      <c r="AO1732" s="3"/>
      <c r="AP1732" s="3"/>
      <c r="AQ1732" s="3"/>
      <c r="AR1732" s="3"/>
      <c r="AS1732" s="3"/>
      <c r="AT1732" s="3"/>
      <c r="AU1732" s="3"/>
      <c r="AV1732" s="2" t="s">
        <v>52</v>
      </c>
      <c r="AW1732" s="2" t="s">
        <v>52</v>
      </c>
      <c r="AX1732" s="2" t="s">
        <v>52</v>
      </c>
      <c r="AY1732" s="2" t="s">
        <v>52</v>
      </c>
    </row>
    <row r="1733" spans="1:51" ht="30" customHeight="1">
      <c r="A1733" s="9"/>
      <c r="B1733" s="9"/>
      <c r="C1733" s="9"/>
      <c r="D1733" s="9"/>
      <c r="E1733" s="12"/>
      <c r="F1733" s="13"/>
      <c r="G1733" s="12"/>
      <c r="H1733" s="13"/>
      <c r="I1733" s="12"/>
      <c r="J1733" s="13"/>
      <c r="K1733" s="12"/>
      <c r="L1733" s="13"/>
      <c r="M1733" s="9"/>
    </row>
    <row r="1734" spans="1:51" ht="30" customHeight="1">
      <c r="A1734" s="32" t="s">
        <v>3364</v>
      </c>
      <c r="B1734" s="32"/>
      <c r="C1734" s="32"/>
      <c r="D1734" s="32"/>
      <c r="E1734" s="33"/>
      <c r="F1734" s="34"/>
      <c r="G1734" s="33"/>
      <c r="H1734" s="34"/>
      <c r="I1734" s="33"/>
      <c r="J1734" s="34"/>
      <c r="K1734" s="33"/>
      <c r="L1734" s="34"/>
      <c r="M1734" s="32"/>
      <c r="N1734" s="1" t="s">
        <v>2387</v>
      </c>
    </row>
    <row r="1735" spans="1:51" ht="30" customHeight="1">
      <c r="A1735" s="8" t="s">
        <v>2407</v>
      </c>
      <c r="B1735" s="8" t="s">
        <v>1096</v>
      </c>
      <c r="C1735" s="8" t="s">
        <v>1097</v>
      </c>
      <c r="D1735" s="9">
        <v>5.0000000000000001E-3</v>
      </c>
      <c r="E1735" s="12">
        <f>단가대비표!O297</f>
        <v>0</v>
      </c>
      <c r="F1735" s="13">
        <f>TRUNC(E1735*D1735,1)</f>
        <v>0</v>
      </c>
      <c r="G1735" s="12">
        <f>단가대비표!P297</f>
        <v>189600</v>
      </c>
      <c r="H1735" s="13">
        <f>TRUNC(G1735*D1735,1)</f>
        <v>948</v>
      </c>
      <c r="I1735" s="12">
        <f>단가대비표!V297</f>
        <v>0</v>
      </c>
      <c r="J1735" s="13">
        <f>TRUNC(I1735*D1735,1)</f>
        <v>0</v>
      </c>
      <c r="K1735" s="12">
        <f>TRUNC(E1735+G1735+I1735,1)</f>
        <v>189600</v>
      </c>
      <c r="L1735" s="13">
        <f>TRUNC(F1735+H1735+J1735,1)</f>
        <v>948</v>
      </c>
      <c r="M1735" s="8" t="s">
        <v>52</v>
      </c>
      <c r="N1735" s="2" t="s">
        <v>2387</v>
      </c>
      <c r="O1735" s="2" t="s">
        <v>2409</v>
      </c>
      <c r="P1735" s="2" t="s">
        <v>63</v>
      </c>
      <c r="Q1735" s="2" t="s">
        <v>63</v>
      </c>
      <c r="R1735" s="2" t="s">
        <v>62</v>
      </c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  <c r="AI1735" s="3"/>
      <c r="AJ1735" s="3"/>
      <c r="AK1735" s="3"/>
      <c r="AL1735" s="3"/>
      <c r="AM1735" s="3"/>
      <c r="AN1735" s="3"/>
      <c r="AO1735" s="3"/>
      <c r="AP1735" s="3"/>
      <c r="AQ1735" s="3"/>
      <c r="AR1735" s="3"/>
      <c r="AS1735" s="3"/>
      <c r="AT1735" s="3"/>
      <c r="AU1735" s="3"/>
      <c r="AV1735" s="2" t="s">
        <v>52</v>
      </c>
      <c r="AW1735" s="2" t="s">
        <v>3366</v>
      </c>
      <c r="AX1735" s="2" t="s">
        <v>52</v>
      </c>
      <c r="AY1735" s="2" t="s">
        <v>52</v>
      </c>
    </row>
    <row r="1736" spans="1:51" ht="30" customHeight="1">
      <c r="A1736" s="8" t="s">
        <v>1100</v>
      </c>
      <c r="B1736" s="8" t="s">
        <v>1096</v>
      </c>
      <c r="C1736" s="8" t="s">
        <v>1097</v>
      </c>
      <c r="D1736" s="9">
        <v>1E-3</v>
      </c>
      <c r="E1736" s="12">
        <f>단가대비표!O278</f>
        <v>0</v>
      </c>
      <c r="F1736" s="13">
        <f>TRUNC(E1736*D1736,1)</f>
        <v>0</v>
      </c>
      <c r="G1736" s="12">
        <f>단가대비표!P278</f>
        <v>125427</v>
      </c>
      <c r="H1736" s="13">
        <f>TRUNC(G1736*D1736,1)</f>
        <v>125.4</v>
      </c>
      <c r="I1736" s="12">
        <f>단가대비표!V278</f>
        <v>0</v>
      </c>
      <c r="J1736" s="13">
        <f>TRUNC(I1736*D1736,1)</f>
        <v>0</v>
      </c>
      <c r="K1736" s="12">
        <f>TRUNC(E1736+G1736+I1736,1)</f>
        <v>125427</v>
      </c>
      <c r="L1736" s="13">
        <f>TRUNC(F1736+H1736+J1736,1)</f>
        <v>125.4</v>
      </c>
      <c r="M1736" s="8" t="s">
        <v>52</v>
      </c>
      <c r="N1736" s="2" t="s">
        <v>2387</v>
      </c>
      <c r="O1736" s="2" t="s">
        <v>1101</v>
      </c>
      <c r="P1736" s="2" t="s">
        <v>63</v>
      </c>
      <c r="Q1736" s="2" t="s">
        <v>63</v>
      </c>
      <c r="R1736" s="2" t="s">
        <v>62</v>
      </c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  <c r="AH1736" s="3"/>
      <c r="AI1736" s="3"/>
      <c r="AJ1736" s="3"/>
      <c r="AK1736" s="3"/>
      <c r="AL1736" s="3"/>
      <c r="AM1736" s="3"/>
      <c r="AN1736" s="3"/>
      <c r="AO1736" s="3"/>
      <c r="AP1736" s="3"/>
      <c r="AQ1736" s="3"/>
      <c r="AR1736" s="3"/>
      <c r="AS1736" s="3"/>
      <c r="AT1736" s="3"/>
      <c r="AU1736" s="3"/>
      <c r="AV1736" s="2" t="s">
        <v>52</v>
      </c>
      <c r="AW1736" s="2" t="s">
        <v>3367</v>
      </c>
      <c r="AX1736" s="2" t="s">
        <v>52</v>
      </c>
      <c r="AY1736" s="2" t="s">
        <v>52</v>
      </c>
    </row>
    <row r="1737" spans="1:51" ht="30" customHeight="1">
      <c r="A1737" s="8" t="s">
        <v>995</v>
      </c>
      <c r="B1737" s="8" t="s">
        <v>52</v>
      </c>
      <c r="C1737" s="8" t="s">
        <v>52</v>
      </c>
      <c r="D1737" s="9"/>
      <c r="E1737" s="12"/>
      <c r="F1737" s="13">
        <f>TRUNC(SUMIF(N1735:N1736, N1734, F1735:F1736),0)</f>
        <v>0</v>
      </c>
      <c r="G1737" s="12"/>
      <c r="H1737" s="13">
        <f>TRUNC(SUMIF(N1735:N1736, N1734, H1735:H1736),0)</f>
        <v>1073</v>
      </c>
      <c r="I1737" s="12"/>
      <c r="J1737" s="13">
        <f>TRUNC(SUMIF(N1735:N1736, N1734, J1735:J1736),0)</f>
        <v>0</v>
      </c>
      <c r="K1737" s="12"/>
      <c r="L1737" s="13">
        <f>F1737+H1737+J1737</f>
        <v>1073</v>
      </c>
      <c r="M1737" s="8" t="s">
        <v>52</v>
      </c>
      <c r="N1737" s="2" t="s">
        <v>118</v>
      </c>
      <c r="O1737" s="2" t="s">
        <v>118</v>
      </c>
      <c r="P1737" s="2" t="s">
        <v>52</v>
      </c>
      <c r="Q1737" s="2" t="s">
        <v>52</v>
      </c>
      <c r="R1737" s="2" t="s">
        <v>52</v>
      </c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  <c r="AE1737" s="3"/>
      <c r="AF1737" s="3"/>
      <c r="AG1737" s="3"/>
      <c r="AH1737" s="3"/>
      <c r="AI1737" s="3"/>
      <c r="AJ1737" s="3"/>
      <c r="AK1737" s="3"/>
      <c r="AL1737" s="3"/>
      <c r="AM1737" s="3"/>
      <c r="AN1737" s="3"/>
      <c r="AO1737" s="3"/>
      <c r="AP1737" s="3"/>
      <c r="AQ1737" s="3"/>
      <c r="AR1737" s="3"/>
      <c r="AS1737" s="3"/>
      <c r="AT1737" s="3"/>
      <c r="AU1737" s="3"/>
      <c r="AV1737" s="2" t="s">
        <v>52</v>
      </c>
      <c r="AW1737" s="2" t="s">
        <v>52</v>
      </c>
      <c r="AX1737" s="2" t="s">
        <v>52</v>
      </c>
      <c r="AY1737" s="2" t="s">
        <v>52</v>
      </c>
    </row>
    <row r="1738" spans="1:51" ht="30" customHeight="1">
      <c r="A1738" s="9"/>
      <c r="B1738" s="9"/>
      <c r="C1738" s="9"/>
      <c r="D1738" s="9"/>
      <c r="E1738" s="12"/>
      <c r="F1738" s="13"/>
      <c r="G1738" s="12"/>
      <c r="H1738" s="13"/>
      <c r="I1738" s="12"/>
      <c r="J1738" s="13"/>
      <c r="K1738" s="12"/>
      <c r="L1738" s="13"/>
      <c r="M1738" s="9"/>
    </row>
    <row r="1739" spans="1:51" ht="30" customHeight="1">
      <c r="A1739" s="32" t="s">
        <v>3368</v>
      </c>
      <c r="B1739" s="32"/>
      <c r="C1739" s="32"/>
      <c r="D1739" s="32"/>
      <c r="E1739" s="33"/>
      <c r="F1739" s="34"/>
      <c r="G1739" s="33"/>
      <c r="H1739" s="34"/>
      <c r="I1739" s="33"/>
      <c r="J1739" s="34"/>
      <c r="K1739" s="33"/>
      <c r="L1739" s="34"/>
      <c r="M1739" s="32"/>
      <c r="N1739" s="1" t="s">
        <v>2461</v>
      </c>
    </row>
    <row r="1740" spans="1:51" ht="30" customHeight="1">
      <c r="A1740" s="8" t="s">
        <v>2404</v>
      </c>
      <c r="B1740" s="8" t="s">
        <v>1096</v>
      </c>
      <c r="C1740" s="8" t="s">
        <v>1097</v>
      </c>
      <c r="D1740" s="9">
        <v>0.112</v>
      </c>
      <c r="E1740" s="12">
        <f>단가대비표!O283</f>
        <v>0</v>
      </c>
      <c r="F1740" s="13">
        <f>TRUNC(E1740*D1740,1)</f>
        <v>0</v>
      </c>
      <c r="G1740" s="12">
        <f>단가대비표!P283</f>
        <v>178249</v>
      </c>
      <c r="H1740" s="13">
        <f>TRUNC(G1740*D1740,1)</f>
        <v>19963.8</v>
      </c>
      <c r="I1740" s="12">
        <f>단가대비표!V283</f>
        <v>0</v>
      </c>
      <c r="J1740" s="13">
        <f>TRUNC(I1740*D1740,1)</f>
        <v>0</v>
      </c>
      <c r="K1740" s="12">
        <f t="shared" ref="K1740:L1742" si="283">TRUNC(E1740+G1740+I1740,1)</f>
        <v>178249</v>
      </c>
      <c r="L1740" s="13">
        <f t="shared" si="283"/>
        <v>19963.8</v>
      </c>
      <c r="M1740" s="8" t="s">
        <v>52</v>
      </c>
      <c r="N1740" s="2" t="s">
        <v>2461</v>
      </c>
      <c r="O1740" s="2" t="s">
        <v>2405</v>
      </c>
      <c r="P1740" s="2" t="s">
        <v>63</v>
      </c>
      <c r="Q1740" s="2" t="s">
        <v>63</v>
      </c>
      <c r="R1740" s="2" t="s">
        <v>62</v>
      </c>
      <c r="S1740" s="3"/>
      <c r="T1740" s="3"/>
      <c r="U1740" s="3"/>
      <c r="V1740" s="3">
        <v>1</v>
      </c>
      <c r="W1740" s="3"/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  <c r="AI1740" s="3"/>
      <c r="AJ1740" s="3"/>
      <c r="AK1740" s="3"/>
      <c r="AL1740" s="3"/>
      <c r="AM1740" s="3"/>
      <c r="AN1740" s="3"/>
      <c r="AO1740" s="3"/>
      <c r="AP1740" s="3"/>
      <c r="AQ1740" s="3"/>
      <c r="AR1740" s="3"/>
      <c r="AS1740" s="3"/>
      <c r="AT1740" s="3"/>
      <c r="AU1740" s="3"/>
      <c r="AV1740" s="2" t="s">
        <v>52</v>
      </c>
      <c r="AW1740" s="2" t="s">
        <v>3370</v>
      </c>
      <c r="AX1740" s="2" t="s">
        <v>52</v>
      </c>
      <c r="AY1740" s="2" t="s">
        <v>52</v>
      </c>
    </row>
    <row r="1741" spans="1:51" ht="30" customHeight="1">
      <c r="A1741" s="8" t="s">
        <v>1100</v>
      </c>
      <c r="B1741" s="8" t="s">
        <v>1096</v>
      </c>
      <c r="C1741" s="8" t="s">
        <v>1097</v>
      </c>
      <c r="D1741" s="9">
        <v>3.6999999999999998E-2</v>
      </c>
      <c r="E1741" s="12">
        <f>단가대비표!O278</f>
        <v>0</v>
      </c>
      <c r="F1741" s="13">
        <f>TRUNC(E1741*D1741,1)</f>
        <v>0</v>
      </c>
      <c r="G1741" s="12">
        <f>단가대비표!P278</f>
        <v>125427</v>
      </c>
      <c r="H1741" s="13">
        <f>TRUNC(G1741*D1741,1)</f>
        <v>4640.7</v>
      </c>
      <c r="I1741" s="12">
        <f>단가대비표!V278</f>
        <v>0</v>
      </c>
      <c r="J1741" s="13">
        <f>TRUNC(I1741*D1741,1)</f>
        <v>0</v>
      </c>
      <c r="K1741" s="12">
        <f t="shared" si="283"/>
        <v>125427</v>
      </c>
      <c r="L1741" s="13">
        <f t="shared" si="283"/>
        <v>4640.7</v>
      </c>
      <c r="M1741" s="8" t="s">
        <v>52</v>
      </c>
      <c r="N1741" s="2" t="s">
        <v>2461</v>
      </c>
      <c r="O1741" s="2" t="s">
        <v>1101</v>
      </c>
      <c r="P1741" s="2" t="s">
        <v>63</v>
      </c>
      <c r="Q1741" s="2" t="s">
        <v>63</v>
      </c>
      <c r="R1741" s="2" t="s">
        <v>62</v>
      </c>
      <c r="S1741" s="3"/>
      <c r="T1741" s="3"/>
      <c r="U1741" s="3"/>
      <c r="V1741" s="3">
        <v>1</v>
      </c>
      <c r="W1741" s="3"/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  <c r="AH1741" s="3"/>
      <c r="AI1741" s="3"/>
      <c r="AJ1741" s="3"/>
      <c r="AK1741" s="3"/>
      <c r="AL1741" s="3"/>
      <c r="AM1741" s="3"/>
      <c r="AN1741" s="3"/>
      <c r="AO1741" s="3"/>
      <c r="AP1741" s="3"/>
      <c r="AQ1741" s="3"/>
      <c r="AR1741" s="3"/>
      <c r="AS1741" s="3"/>
      <c r="AT1741" s="3"/>
      <c r="AU1741" s="3"/>
      <c r="AV1741" s="2" t="s">
        <v>52</v>
      </c>
      <c r="AW1741" s="2" t="s">
        <v>3371</v>
      </c>
      <c r="AX1741" s="2" t="s">
        <v>52</v>
      </c>
      <c r="AY1741" s="2" t="s">
        <v>52</v>
      </c>
    </row>
    <row r="1742" spans="1:51" ht="30" customHeight="1">
      <c r="A1742" s="8" t="s">
        <v>1272</v>
      </c>
      <c r="B1742" s="8" t="s">
        <v>3084</v>
      </c>
      <c r="C1742" s="8" t="s">
        <v>929</v>
      </c>
      <c r="D1742" s="9">
        <v>1</v>
      </c>
      <c r="E1742" s="12">
        <v>0</v>
      </c>
      <c r="F1742" s="13">
        <f>TRUNC(E1742*D1742,1)</f>
        <v>0</v>
      </c>
      <c r="G1742" s="12">
        <v>0</v>
      </c>
      <c r="H1742" s="13">
        <f>TRUNC(G1742*D1742,1)</f>
        <v>0</v>
      </c>
      <c r="I1742" s="12">
        <f>TRUNC(SUMIF(V1740:V1742, RIGHTB(O1742, 1), H1740:H1742)*U1742, 2)</f>
        <v>984.18</v>
      </c>
      <c r="J1742" s="13">
        <f>TRUNC(I1742*D1742,1)</f>
        <v>984.1</v>
      </c>
      <c r="K1742" s="12">
        <f t="shared" si="283"/>
        <v>984.1</v>
      </c>
      <c r="L1742" s="13">
        <f t="shared" si="283"/>
        <v>984.1</v>
      </c>
      <c r="M1742" s="8" t="s">
        <v>52</v>
      </c>
      <c r="N1742" s="2" t="s">
        <v>2461</v>
      </c>
      <c r="O1742" s="2" t="s">
        <v>930</v>
      </c>
      <c r="P1742" s="2" t="s">
        <v>63</v>
      </c>
      <c r="Q1742" s="2" t="s">
        <v>63</v>
      </c>
      <c r="R1742" s="2" t="s">
        <v>63</v>
      </c>
      <c r="S1742" s="3">
        <v>1</v>
      </c>
      <c r="T1742" s="3">
        <v>2</v>
      </c>
      <c r="U1742" s="3">
        <v>0.04</v>
      </c>
      <c r="V1742" s="3"/>
      <c r="W1742" s="3"/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  <c r="AI1742" s="3"/>
      <c r="AJ1742" s="3"/>
      <c r="AK1742" s="3"/>
      <c r="AL1742" s="3"/>
      <c r="AM1742" s="3"/>
      <c r="AN1742" s="3"/>
      <c r="AO1742" s="3"/>
      <c r="AP1742" s="3"/>
      <c r="AQ1742" s="3"/>
      <c r="AR1742" s="3"/>
      <c r="AS1742" s="3"/>
      <c r="AT1742" s="3"/>
      <c r="AU1742" s="3"/>
      <c r="AV1742" s="2" t="s">
        <v>52</v>
      </c>
      <c r="AW1742" s="2" t="s">
        <v>3372</v>
      </c>
      <c r="AX1742" s="2" t="s">
        <v>52</v>
      </c>
      <c r="AY1742" s="2" t="s">
        <v>52</v>
      </c>
    </row>
    <row r="1743" spans="1:51" ht="30" customHeight="1">
      <c r="A1743" s="8" t="s">
        <v>995</v>
      </c>
      <c r="B1743" s="8" t="s">
        <v>52</v>
      </c>
      <c r="C1743" s="8" t="s">
        <v>52</v>
      </c>
      <c r="D1743" s="9"/>
      <c r="E1743" s="12"/>
      <c r="F1743" s="13">
        <f>TRUNC(SUMIF(N1740:N1742, N1739, F1740:F1742),0)</f>
        <v>0</v>
      </c>
      <c r="G1743" s="12"/>
      <c r="H1743" s="13">
        <f>TRUNC(SUMIF(N1740:N1742, N1739, H1740:H1742),0)</f>
        <v>24604</v>
      </c>
      <c r="I1743" s="12"/>
      <c r="J1743" s="13">
        <f>TRUNC(SUMIF(N1740:N1742, N1739, J1740:J1742),0)</f>
        <v>984</v>
      </c>
      <c r="K1743" s="12"/>
      <c r="L1743" s="13">
        <f>F1743+H1743+J1743</f>
        <v>25588</v>
      </c>
      <c r="M1743" s="8" t="s">
        <v>52</v>
      </c>
      <c r="N1743" s="2" t="s">
        <v>118</v>
      </c>
      <c r="O1743" s="2" t="s">
        <v>118</v>
      </c>
      <c r="P1743" s="2" t="s">
        <v>52</v>
      </c>
      <c r="Q1743" s="2" t="s">
        <v>52</v>
      </c>
      <c r="R1743" s="2" t="s">
        <v>52</v>
      </c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  <c r="AE1743" s="3"/>
      <c r="AF1743" s="3"/>
      <c r="AG1743" s="3"/>
      <c r="AH1743" s="3"/>
      <c r="AI1743" s="3"/>
      <c r="AJ1743" s="3"/>
      <c r="AK1743" s="3"/>
      <c r="AL1743" s="3"/>
      <c r="AM1743" s="3"/>
      <c r="AN1743" s="3"/>
      <c r="AO1743" s="3"/>
      <c r="AP1743" s="3"/>
      <c r="AQ1743" s="3"/>
      <c r="AR1743" s="3"/>
      <c r="AS1743" s="3"/>
      <c r="AT1743" s="3"/>
      <c r="AU1743" s="3"/>
      <c r="AV1743" s="2" t="s">
        <v>52</v>
      </c>
      <c r="AW1743" s="2" t="s">
        <v>52</v>
      </c>
      <c r="AX1743" s="2" t="s">
        <v>52</v>
      </c>
      <c r="AY1743" s="2" t="s">
        <v>52</v>
      </c>
    </row>
    <row r="1744" spans="1:51" ht="30" customHeight="1">
      <c r="A1744" s="9"/>
      <c r="B1744" s="9"/>
      <c r="C1744" s="9"/>
      <c r="D1744" s="9"/>
      <c r="E1744" s="12"/>
      <c r="F1744" s="13"/>
      <c r="G1744" s="12"/>
      <c r="H1744" s="13"/>
      <c r="I1744" s="12"/>
      <c r="J1744" s="13"/>
      <c r="K1744" s="12"/>
      <c r="L1744" s="13"/>
      <c r="M1744" s="9"/>
    </row>
    <row r="1745" spans="1:51" ht="30" customHeight="1">
      <c r="A1745" s="32" t="s">
        <v>3373</v>
      </c>
      <c r="B1745" s="32"/>
      <c r="C1745" s="32"/>
      <c r="D1745" s="32"/>
      <c r="E1745" s="33"/>
      <c r="F1745" s="34"/>
      <c r="G1745" s="33"/>
      <c r="H1745" s="34"/>
      <c r="I1745" s="33"/>
      <c r="J1745" s="34"/>
      <c r="K1745" s="33"/>
      <c r="L1745" s="34"/>
      <c r="M1745" s="32"/>
      <c r="N1745" s="1" t="s">
        <v>2471</v>
      </c>
    </row>
    <row r="1746" spans="1:51" ht="30" customHeight="1">
      <c r="A1746" s="8" t="s">
        <v>1095</v>
      </c>
      <c r="B1746" s="8" t="s">
        <v>1096</v>
      </c>
      <c r="C1746" s="8" t="s">
        <v>1097</v>
      </c>
      <c r="D1746" s="9">
        <v>0.16700000000000001</v>
      </c>
      <c r="E1746" s="12">
        <f>단가대비표!O290</f>
        <v>0</v>
      </c>
      <c r="F1746" s="13">
        <f>TRUNC(E1746*D1746,1)</f>
        <v>0</v>
      </c>
      <c r="G1746" s="12">
        <f>단가대비표!P290</f>
        <v>200925</v>
      </c>
      <c r="H1746" s="13">
        <f>TRUNC(G1746*D1746,1)</f>
        <v>33554.400000000001</v>
      </c>
      <c r="I1746" s="12">
        <f>단가대비표!V290</f>
        <v>0</v>
      </c>
      <c r="J1746" s="13">
        <f>TRUNC(I1746*D1746,1)</f>
        <v>0</v>
      </c>
      <c r="K1746" s="12">
        <f t="shared" ref="K1746:L1748" si="284">TRUNC(E1746+G1746+I1746,1)</f>
        <v>200925</v>
      </c>
      <c r="L1746" s="13">
        <f t="shared" si="284"/>
        <v>33554.400000000001</v>
      </c>
      <c r="M1746" s="8" t="s">
        <v>52</v>
      </c>
      <c r="N1746" s="2" t="s">
        <v>2471</v>
      </c>
      <c r="O1746" s="2" t="s">
        <v>1098</v>
      </c>
      <c r="P1746" s="2" t="s">
        <v>63</v>
      </c>
      <c r="Q1746" s="2" t="s">
        <v>63</v>
      </c>
      <c r="R1746" s="2" t="s">
        <v>62</v>
      </c>
      <c r="S1746" s="3"/>
      <c r="T1746" s="3"/>
      <c r="U1746" s="3"/>
      <c r="V1746" s="3">
        <v>1</v>
      </c>
      <c r="W1746" s="3"/>
      <c r="X1746" s="3"/>
      <c r="Y1746" s="3"/>
      <c r="Z1746" s="3"/>
      <c r="AA1746" s="3"/>
      <c r="AB1746" s="3"/>
      <c r="AC1746" s="3"/>
      <c r="AD1746" s="3"/>
      <c r="AE1746" s="3"/>
      <c r="AF1746" s="3"/>
      <c r="AG1746" s="3"/>
      <c r="AH1746" s="3"/>
      <c r="AI1746" s="3"/>
      <c r="AJ1746" s="3"/>
      <c r="AK1746" s="3"/>
      <c r="AL1746" s="3"/>
      <c r="AM1746" s="3"/>
      <c r="AN1746" s="3"/>
      <c r="AO1746" s="3"/>
      <c r="AP1746" s="3"/>
      <c r="AQ1746" s="3"/>
      <c r="AR1746" s="3"/>
      <c r="AS1746" s="3"/>
      <c r="AT1746" s="3"/>
      <c r="AU1746" s="3"/>
      <c r="AV1746" s="2" t="s">
        <v>52</v>
      </c>
      <c r="AW1746" s="2" t="s">
        <v>3375</v>
      </c>
      <c r="AX1746" s="2" t="s">
        <v>52</v>
      </c>
      <c r="AY1746" s="2" t="s">
        <v>52</v>
      </c>
    </row>
    <row r="1747" spans="1:51" ht="30" customHeight="1">
      <c r="A1747" s="8" t="s">
        <v>1100</v>
      </c>
      <c r="B1747" s="8" t="s">
        <v>1096</v>
      </c>
      <c r="C1747" s="8" t="s">
        <v>1097</v>
      </c>
      <c r="D1747" s="9">
        <v>5.6000000000000001E-2</v>
      </c>
      <c r="E1747" s="12">
        <f>단가대비표!O278</f>
        <v>0</v>
      </c>
      <c r="F1747" s="13">
        <f>TRUNC(E1747*D1747,1)</f>
        <v>0</v>
      </c>
      <c r="G1747" s="12">
        <f>단가대비표!P278</f>
        <v>125427</v>
      </c>
      <c r="H1747" s="13">
        <f>TRUNC(G1747*D1747,1)</f>
        <v>7023.9</v>
      </c>
      <c r="I1747" s="12">
        <f>단가대비표!V278</f>
        <v>0</v>
      </c>
      <c r="J1747" s="13">
        <f>TRUNC(I1747*D1747,1)</f>
        <v>0</v>
      </c>
      <c r="K1747" s="12">
        <f t="shared" si="284"/>
        <v>125427</v>
      </c>
      <c r="L1747" s="13">
        <f t="shared" si="284"/>
        <v>7023.9</v>
      </c>
      <c r="M1747" s="8" t="s">
        <v>52</v>
      </c>
      <c r="N1747" s="2" t="s">
        <v>2471</v>
      </c>
      <c r="O1747" s="2" t="s">
        <v>1101</v>
      </c>
      <c r="P1747" s="2" t="s">
        <v>63</v>
      </c>
      <c r="Q1747" s="2" t="s">
        <v>63</v>
      </c>
      <c r="R1747" s="2" t="s">
        <v>62</v>
      </c>
      <c r="S1747" s="3"/>
      <c r="T1747" s="3"/>
      <c r="U1747" s="3"/>
      <c r="V1747" s="3">
        <v>1</v>
      </c>
      <c r="W1747" s="3"/>
      <c r="X1747" s="3"/>
      <c r="Y1747" s="3"/>
      <c r="Z1747" s="3"/>
      <c r="AA1747" s="3"/>
      <c r="AB1747" s="3"/>
      <c r="AC1747" s="3"/>
      <c r="AD1747" s="3"/>
      <c r="AE1747" s="3"/>
      <c r="AF1747" s="3"/>
      <c r="AG1747" s="3"/>
      <c r="AH1747" s="3"/>
      <c r="AI1747" s="3"/>
      <c r="AJ1747" s="3"/>
      <c r="AK1747" s="3"/>
      <c r="AL1747" s="3"/>
      <c r="AM1747" s="3"/>
      <c r="AN1747" s="3"/>
      <c r="AO1747" s="3"/>
      <c r="AP1747" s="3"/>
      <c r="AQ1747" s="3"/>
      <c r="AR1747" s="3"/>
      <c r="AS1747" s="3"/>
      <c r="AT1747" s="3"/>
      <c r="AU1747" s="3"/>
      <c r="AV1747" s="2" t="s">
        <v>52</v>
      </c>
      <c r="AW1747" s="2" t="s">
        <v>3376</v>
      </c>
      <c r="AX1747" s="2" t="s">
        <v>52</v>
      </c>
      <c r="AY1747" s="2" t="s">
        <v>52</v>
      </c>
    </row>
    <row r="1748" spans="1:51" ht="30" customHeight="1">
      <c r="A1748" s="8" t="s">
        <v>1272</v>
      </c>
      <c r="B1748" s="8" t="s">
        <v>1256</v>
      </c>
      <c r="C1748" s="8" t="s">
        <v>929</v>
      </c>
      <c r="D1748" s="9">
        <v>1</v>
      </c>
      <c r="E1748" s="12">
        <v>0</v>
      </c>
      <c r="F1748" s="13">
        <f>TRUNC(E1748*D1748,1)</f>
        <v>0</v>
      </c>
      <c r="G1748" s="12">
        <v>0</v>
      </c>
      <c r="H1748" s="13">
        <f>TRUNC(G1748*D1748,1)</f>
        <v>0</v>
      </c>
      <c r="I1748" s="12">
        <f>TRUNC(SUMIF(V1746:V1748, RIGHTB(O1748, 1), H1746:H1748)*U1748, 2)</f>
        <v>811.56</v>
      </c>
      <c r="J1748" s="13">
        <f>TRUNC(I1748*D1748,1)</f>
        <v>811.5</v>
      </c>
      <c r="K1748" s="12">
        <f t="shared" si="284"/>
        <v>811.5</v>
      </c>
      <c r="L1748" s="13">
        <f t="shared" si="284"/>
        <v>811.5</v>
      </c>
      <c r="M1748" s="8" t="s">
        <v>52</v>
      </c>
      <c r="N1748" s="2" t="s">
        <v>2471</v>
      </c>
      <c r="O1748" s="2" t="s">
        <v>930</v>
      </c>
      <c r="P1748" s="2" t="s">
        <v>63</v>
      </c>
      <c r="Q1748" s="2" t="s">
        <v>63</v>
      </c>
      <c r="R1748" s="2" t="s">
        <v>63</v>
      </c>
      <c r="S1748" s="3">
        <v>1</v>
      </c>
      <c r="T1748" s="3">
        <v>2</v>
      </c>
      <c r="U1748" s="3">
        <v>0.02</v>
      </c>
      <c r="V1748" s="3"/>
      <c r="W1748" s="3"/>
      <c r="X1748" s="3"/>
      <c r="Y1748" s="3"/>
      <c r="Z1748" s="3"/>
      <c r="AA1748" s="3"/>
      <c r="AB1748" s="3"/>
      <c r="AC1748" s="3"/>
      <c r="AD1748" s="3"/>
      <c r="AE1748" s="3"/>
      <c r="AF1748" s="3"/>
      <c r="AG1748" s="3"/>
      <c r="AH1748" s="3"/>
      <c r="AI1748" s="3"/>
      <c r="AJ1748" s="3"/>
      <c r="AK1748" s="3"/>
      <c r="AL1748" s="3"/>
      <c r="AM1748" s="3"/>
      <c r="AN1748" s="3"/>
      <c r="AO1748" s="3"/>
      <c r="AP1748" s="3"/>
      <c r="AQ1748" s="3"/>
      <c r="AR1748" s="3"/>
      <c r="AS1748" s="3"/>
      <c r="AT1748" s="3"/>
      <c r="AU1748" s="3"/>
      <c r="AV1748" s="2" t="s">
        <v>52</v>
      </c>
      <c r="AW1748" s="2" t="s">
        <v>3377</v>
      </c>
      <c r="AX1748" s="2" t="s">
        <v>52</v>
      </c>
      <c r="AY1748" s="2" t="s">
        <v>52</v>
      </c>
    </row>
    <row r="1749" spans="1:51" ht="30" customHeight="1">
      <c r="A1749" s="8" t="s">
        <v>995</v>
      </c>
      <c r="B1749" s="8" t="s">
        <v>52</v>
      </c>
      <c r="C1749" s="8" t="s">
        <v>52</v>
      </c>
      <c r="D1749" s="9"/>
      <c r="E1749" s="12"/>
      <c r="F1749" s="13">
        <f>TRUNC(SUMIF(N1746:N1748, N1745, F1746:F1748),0)</f>
        <v>0</v>
      </c>
      <c r="G1749" s="12"/>
      <c r="H1749" s="13">
        <f>TRUNC(SUMIF(N1746:N1748, N1745, H1746:H1748),0)</f>
        <v>40578</v>
      </c>
      <c r="I1749" s="12"/>
      <c r="J1749" s="13">
        <f>TRUNC(SUMIF(N1746:N1748, N1745, J1746:J1748),0)</f>
        <v>811</v>
      </c>
      <c r="K1749" s="12"/>
      <c r="L1749" s="13">
        <f>F1749+H1749+J1749</f>
        <v>41389</v>
      </c>
      <c r="M1749" s="8" t="s">
        <v>52</v>
      </c>
      <c r="N1749" s="2" t="s">
        <v>118</v>
      </c>
      <c r="O1749" s="2" t="s">
        <v>118</v>
      </c>
      <c r="P1749" s="2" t="s">
        <v>52</v>
      </c>
      <c r="Q1749" s="2" t="s">
        <v>52</v>
      </c>
      <c r="R1749" s="2" t="s">
        <v>52</v>
      </c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  <c r="AI1749" s="3"/>
      <c r="AJ1749" s="3"/>
      <c r="AK1749" s="3"/>
      <c r="AL1749" s="3"/>
      <c r="AM1749" s="3"/>
      <c r="AN1749" s="3"/>
      <c r="AO1749" s="3"/>
      <c r="AP1749" s="3"/>
      <c r="AQ1749" s="3"/>
      <c r="AR1749" s="3"/>
      <c r="AS1749" s="3"/>
      <c r="AT1749" s="3"/>
      <c r="AU1749" s="3"/>
      <c r="AV1749" s="2" t="s">
        <v>52</v>
      </c>
      <c r="AW1749" s="2" t="s">
        <v>52</v>
      </c>
      <c r="AX1749" s="2" t="s">
        <v>52</v>
      </c>
      <c r="AY1749" s="2" t="s">
        <v>52</v>
      </c>
    </row>
    <row r="1750" spans="1:51" ht="30" customHeight="1">
      <c r="A1750" s="9"/>
      <c r="B1750" s="9"/>
      <c r="C1750" s="9"/>
      <c r="D1750" s="9"/>
      <c r="E1750" s="12"/>
      <c r="F1750" s="13"/>
      <c r="G1750" s="12"/>
      <c r="H1750" s="13"/>
      <c r="I1750" s="12"/>
      <c r="J1750" s="13"/>
      <c r="K1750" s="12"/>
      <c r="L1750" s="13"/>
      <c r="M1750" s="9"/>
    </row>
    <row r="1751" spans="1:51" ht="30" customHeight="1">
      <c r="A1751" s="32" t="s">
        <v>3378</v>
      </c>
      <c r="B1751" s="32"/>
      <c r="C1751" s="32"/>
      <c r="D1751" s="32"/>
      <c r="E1751" s="33"/>
      <c r="F1751" s="34"/>
      <c r="G1751" s="33"/>
      <c r="H1751" s="34"/>
      <c r="I1751" s="33"/>
      <c r="J1751" s="34"/>
      <c r="K1751" s="33"/>
      <c r="L1751" s="34"/>
      <c r="M1751" s="32"/>
      <c r="N1751" s="1" t="s">
        <v>3379</v>
      </c>
    </row>
    <row r="1752" spans="1:51" ht="30" customHeight="1">
      <c r="A1752" s="8" t="s">
        <v>2579</v>
      </c>
      <c r="B1752" s="8" t="s">
        <v>3380</v>
      </c>
      <c r="C1752" s="8" t="s">
        <v>82</v>
      </c>
      <c r="D1752" s="9">
        <v>0.28199999999999997</v>
      </c>
      <c r="E1752" s="12">
        <f>단가대비표!O8</f>
        <v>0</v>
      </c>
      <c r="F1752" s="13">
        <f>TRUNC(E1752*D1752,1)</f>
        <v>0</v>
      </c>
      <c r="G1752" s="12">
        <f>단가대비표!P8</f>
        <v>0</v>
      </c>
      <c r="H1752" s="13">
        <f>TRUNC(G1752*D1752,1)</f>
        <v>0</v>
      </c>
      <c r="I1752" s="12">
        <f>단가대비표!V8</f>
        <v>32928</v>
      </c>
      <c r="J1752" s="13">
        <f>TRUNC(I1752*D1752,1)</f>
        <v>9285.6</v>
      </c>
      <c r="K1752" s="12">
        <f t="shared" ref="K1752:L1755" si="285">TRUNC(E1752+G1752+I1752,1)</f>
        <v>32928</v>
      </c>
      <c r="L1752" s="13">
        <f t="shared" si="285"/>
        <v>9285.6</v>
      </c>
      <c r="M1752" s="8" t="s">
        <v>2520</v>
      </c>
      <c r="N1752" s="2" t="s">
        <v>3379</v>
      </c>
      <c r="O1752" s="2" t="s">
        <v>3382</v>
      </c>
      <c r="P1752" s="2" t="s">
        <v>63</v>
      </c>
      <c r="Q1752" s="2" t="s">
        <v>63</v>
      </c>
      <c r="R1752" s="2" t="s">
        <v>62</v>
      </c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  <c r="AH1752" s="3"/>
      <c r="AI1752" s="3"/>
      <c r="AJ1752" s="3"/>
      <c r="AK1752" s="3"/>
      <c r="AL1752" s="3"/>
      <c r="AM1752" s="3"/>
      <c r="AN1752" s="3"/>
      <c r="AO1752" s="3"/>
      <c r="AP1752" s="3"/>
      <c r="AQ1752" s="3"/>
      <c r="AR1752" s="3"/>
      <c r="AS1752" s="3"/>
      <c r="AT1752" s="3"/>
      <c r="AU1752" s="3"/>
      <c r="AV1752" s="2" t="s">
        <v>52</v>
      </c>
      <c r="AW1752" s="2" t="s">
        <v>3383</v>
      </c>
      <c r="AX1752" s="2" t="s">
        <v>52</v>
      </c>
      <c r="AY1752" s="2" t="s">
        <v>52</v>
      </c>
    </row>
    <row r="1753" spans="1:51" ht="30" customHeight="1">
      <c r="A1753" s="8" t="s">
        <v>2523</v>
      </c>
      <c r="B1753" s="8" t="s">
        <v>2524</v>
      </c>
      <c r="C1753" s="8" t="s">
        <v>1156</v>
      </c>
      <c r="D1753" s="9">
        <v>9.3000000000000007</v>
      </c>
      <c r="E1753" s="12">
        <f>단가대비표!O43</f>
        <v>1290.9000000000001</v>
      </c>
      <c r="F1753" s="13">
        <f>TRUNC(E1753*D1753,1)</f>
        <v>12005.3</v>
      </c>
      <c r="G1753" s="12">
        <f>단가대비표!P43</f>
        <v>0</v>
      </c>
      <c r="H1753" s="13">
        <f>TRUNC(G1753*D1753,1)</f>
        <v>0</v>
      </c>
      <c r="I1753" s="12">
        <f>단가대비표!V43</f>
        <v>0</v>
      </c>
      <c r="J1753" s="13">
        <f>TRUNC(I1753*D1753,1)</f>
        <v>0</v>
      </c>
      <c r="K1753" s="12">
        <f t="shared" si="285"/>
        <v>1290.9000000000001</v>
      </c>
      <c r="L1753" s="13">
        <f t="shared" si="285"/>
        <v>12005.3</v>
      </c>
      <c r="M1753" s="8" t="s">
        <v>52</v>
      </c>
      <c r="N1753" s="2" t="s">
        <v>3379</v>
      </c>
      <c r="O1753" s="2" t="s">
        <v>2525</v>
      </c>
      <c r="P1753" s="2" t="s">
        <v>63</v>
      </c>
      <c r="Q1753" s="2" t="s">
        <v>63</v>
      </c>
      <c r="R1753" s="2" t="s">
        <v>62</v>
      </c>
      <c r="S1753" s="3"/>
      <c r="T1753" s="3"/>
      <c r="U1753" s="3"/>
      <c r="V1753" s="3">
        <v>1</v>
      </c>
      <c r="W1753" s="3"/>
      <c r="X1753" s="3"/>
      <c r="Y1753" s="3"/>
      <c r="Z1753" s="3"/>
      <c r="AA1753" s="3"/>
      <c r="AB1753" s="3"/>
      <c r="AC1753" s="3"/>
      <c r="AD1753" s="3"/>
      <c r="AE1753" s="3"/>
      <c r="AF1753" s="3"/>
      <c r="AG1753" s="3"/>
      <c r="AH1753" s="3"/>
      <c r="AI1753" s="3"/>
      <c r="AJ1753" s="3"/>
      <c r="AK1753" s="3"/>
      <c r="AL1753" s="3"/>
      <c r="AM1753" s="3"/>
      <c r="AN1753" s="3"/>
      <c r="AO1753" s="3"/>
      <c r="AP1753" s="3"/>
      <c r="AQ1753" s="3"/>
      <c r="AR1753" s="3"/>
      <c r="AS1753" s="3"/>
      <c r="AT1753" s="3"/>
      <c r="AU1753" s="3"/>
      <c r="AV1753" s="2" t="s">
        <v>52</v>
      </c>
      <c r="AW1753" s="2" t="s">
        <v>3384</v>
      </c>
      <c r="AX1753" s="2" t="s">
        <v>52</v>
      </c>
      <c r="AY1753" s="2" t="s">
        <v>52</v>
      </c>
    </row>
    <row r="1754" spans="1:51" ht="30" customHeight="1">
      <c r="A1754" s="8" t="s">
        <v>1115</v>
      </c>
      <c r="B1754" s="8" t="s">
        <v>2585</v>
      </c>
      <c r="C1754" s="8" t="s">
        <v>929</v>
      </c>
      <c r="D1754" s="9">
        <v>1</v>
      </c>
      <c r="E1754" s="12">
        <f>TRUNC(SUMIF(V1752:V1755, RIGHTB(O1754, 1), F1752:F1755)*U1754, 2)</f>
        <v>4562.01</v>
      </c>
      <c r="F1754" s="13">
        <f>TRUNC(E1754*D1754,1)</f>
        <v>4562</v>
      </c>
      <c r="G1754" s="12">
        <v>0</v>
      </c>
      <c r="H1754" s="13">
        <f>TRUNC(G1754*D1754,1)</f>
        <v>0</v>
      </c>
      <c r="I1754" s="12">
        <v>0</v>
      </c>
      <c r="J1754" s="13">
        <f>TRUNC(I1754*D1754,1)</f>
        <v>0</v>
      </c>
      <c r="K1754" s="12">
        <f t="shared" si="285"/>
        <v>4562</v>
      </c>
      <c r="L1754" s="13">
        <f t="shared" si="285"/>
        <v>4562</v>
      </c>
      <c r="M1754" s="8" t="s">
        <v>52</v>
      </c>
      <c r="N1754" s="2" t="s">
        <v>3379</v>
      </c>
      <c r="O1754" s="2" t="s">
        <v>930</v>
      </c>
      <c r="P1754" s="2" t="s">
        <v>63</v>
      </c>
      <c r="Q1754" s="2" t="s">
        <v>63</v>
      </c>
      <c r="R1754" s="2" t="s">
        <v>63</v>
      </c>
      <c r="S1754" s="3">
        <v>0</v>
      </c>
      <c r="T1754" s="3">
        <v>0</v>
      </c>
      <c r="U1754" s="3">
        <v>0.38</v>
      </c>
      <c r="V1754" s="3"/>
      <c r="W1754" s="3"/>
      <c r="X1754" s="3"/>
      <c r="Y1754" s="3"/>
      <c r="Z1754" s="3"/>
      <c r="AA1754" s="3"/>
      <c r="AB1754" s="3"/>
      <c r="AC1754" s="3"/>
      <c r="AD1754" s="3"/>
      <c r="AE1754" s="3"/>
      <c r="AF1754" s="3"/>
      <c r="AG1754" s="3"/>
      <c r="AH1754" s="3"/>
      <c r="AI1754" s="3"/>
      <c r="AJ1754" s="3"/>
      <c r="AK1754" s="3"/>
      <c r="AL1754" s="3"/>
      <c r="AM1754" s="3"/>
      <c r="AN1754" s="3"/>
      <c r="AO1754" s="3"/>
      <c r="AP1754" s="3"/>
      <c r="AQ1754" s="3"/>
      <c r="AR1754" s="3"/>
      <c r="AS1754" s="3"/>
      <c r="AT1754" s="3"/>
      <c r="AU1754" s="3"/>
      <c r="AV1754" s="2" t="s">
        <v>52</v>
      </c>
      <c r="AW1754" s="2" t="s">
        <v>3385</v>
      </c>
      <c r="AX1754" s="2" t="s">
        <v>52</v>
      </c>
      <c r="AY1754" s="2" t="s">
        <v>52</v>
      </c>
    </row>
    <row r="1755" spans="1:51" ht="30" customHeight="1">
      <c r="A1755" s="8" t="s">
        <v>3318</v>
      </c>
      <c r="B1755" s="8" t="s">
        <v>1096</v>
      </c>
      <c r="C1755" s="8" t="s">
        <v>1097</v>
      </c>
      <c r="D1755" s="9">
        <v>1</v>
      </c>
      <c r="E1755" s="12">
        <f>TRUNC(단가대비표!O302*1/8*16/12*25/20, 1)</f>
        <v>0</v>
      </c>
      <c r="F1755" s="13">
        <f>TRUNC(E1755*D1755,1)</f>
        <v>0</v>
      </c>
      <c r="G1755" s="12">
        <f>TRUNC(단가대비표!P302*1/8*16/12*25/20, 1)</f>
        <v>33064.1</v>
      </c>
      <c r="H1755" s="13">
        <f>TRUNC(G1755*D1755,1)</f>
        <v>33064.1</v>
      </c>
      <c r="I1755" s="12">
        <f>TRUNC(단가대비표!V302*1/8*16/12*25/20, 1)</f>
        <v>0</v>
      </c>
      <c r="J1755" s="13">
        <f>TRUNC(I1755*D1755,1)</f>
        <v>0</v>
      </c>
      <c r="K1755" s="12">
        <f t="shared" si="285"/>
        <v>33064.1</v>
      </c>
      <c r="L1755" s="13">
        <f t="shared" si="285"/>
        <v>33064.1</v>
      </c>
      <c r="M1755" s="8" t="s">
        <v>52</v>
      </c>
      <c r="N1755" s="2" t="s">
        <v>3379</v>
      </c>
      <c r="O1755" s="2" t="s">
        <v>3319</v>
      </c>
      <c r="P1755" s="2" t="s">
        <v>63</v>
      </c>
      <c r="Q1755" s="2" t="s">
        <v>63</v>
      </c>
      <c r="R1755" s="2" t="s">
        <v>62</v>
      </c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  <c r="AI1755" s="3"/>
      <c r="AJ1755" s="3"/>
      <c r="AK1755" s="3"/>
      <c r="AL1755" s="3"/>
      <c r="AM1755" s="3"/>
      <c r="AN1755" s="3"/>
      <c r="AO1755" s="3"/>
      <c r="AP1755" s="3"/>
      <c r="AQ1755" s="3"/>
      <c r="AR1755" s="3"/>
      <c r="AS1755" s="3"/>
      <c r="AT1755" s="3"/>
      <c r="AU1755" s="3"/>
      <c r="AV1755" s="2" t="s">
        <v>52</v>
      </c>
      <c r="AW1755" s="2" t="s">
        <v>3386</v>
      </c>
      <c r="AX1755" s="2" t="s">
        <v>62</v>
      </c>
      <c r="AY1755" s="2" t="s">
        <v>52</v>
      </c>
    </row>
    <row r="1756" spans="1:51" ht="30" customHeight="1">
      <c r="A1756" s="8" t="s">
        <v>995</v>
      </c>
      <c r="B1756" s="8" t="s">
        <v>52</v>
      </c>
      <c r="C1756" s="8" t="s">
        <v>52</v>
      </c>
      <c r="D1756" s="9"/>
      <c r="E1756" s="12"/>
      <c r="F1756" s="13">
        <f>TRUNC(SUMIF(N1752:N1755, N1751, F1752:F1755),0)</f>
        <v>16567</v>
      </c>
      <c r="G1756" s="12"/>
      <c r="H1756" s="13">
        <f>TRUNC(SUMIF(N1752:N1755, N1751, H1752:H1755),0)</f>
        <v>33064</v>
      </c>
      <c r="I1756" s="12"/>
      <c r="J1756" s="13">
        <f>TRUNC(SUMIF(N1752:N1755, N1751, J1752:J1755),0)</f>
        <v>9285</v>
      </c>
      <c r="K1756" s="12"/>
      <c r="L1756" s="13">
        <f>F1756+H1756+J1756</f>
        <v>58916</v>
      </c>
      <c r="M1756" s="8" t="s">
        <v>52</v>
      </c>
      <c r="N1756" s="2" t="s">
        <v>118</v>
      </c>
      <c r="O1756" s="2" t="s">
        <v>118</v>
      </c>
      <c r="P1756" s="2" t="s">
        <v>52</v>
      </c>
      <c r="Q1756" s="2" t="s">
        <v>52</v>
      </c>
      <c r="R1756" s="2" t="s">
        <v>52</v>
      </c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  <c r="AI1756" s="3"/>
      <c r="AJ1756" s="3"/>
      <c r="AK1756" s="3"/>
      <c r="AL1756" s="3"/>
      <c r="AM1756" s="3"/>
      <c r="AN1756" s="3"/>
      <c r="AO1756" s="3"/>
      <c r="AP1756" s="3"/>
      <c r="AQ1756" s="3"/>
      <c r="AR1756" s="3"/>
      <c r="AS1756" s="3"/>
      <c r="AT1756" s="3"/>
      <c r="AU1756" s="3"/>
      <c r="AV1756" s="2" t="s">
        <v>52</v>
      </c>
      <c r="AW1756" s="2" t="s">
        <v>52</v>
      </c>
      <c r="AX1756" s="2" t="s">
        <v>52</v>
      </c>
      <c r="AY1756" s="2" t="s">
        <v>52</v>
      </c>
    </row>
    <row r="1757" spans="1:51" ht="30" customHeight="1">
      <c r="A1757" s="9"/>
      <c r="B1757" s="9"/>
      <c r="C1757" s="9"/>
      <c r="D1757" s="9"/>
      <c r="E1757" s="12"/>
      <c r="F1757" s="13"/>
      <c r="G1757" s="12"/>
      <c r="H1757" s="13"/>
      <c r="I1757" s="12"/>
      <c r="J1757" s="13"/>
      <c r="K1757" s="12"/>
      <c r="L1757" s="13"/>
      <c r="M1757" s="9"/>
    </row>
    <row r="1758" spans="1:51" ht="30" customHeight="1">
      <c r="A1758" s="32" t="s">
        <v>3387</v>
      </c>
      <c r="B1758" s="32"/>
      <c r="C1758" s="32"/>
      <c r="D1758" s="32"/>
      <c r="E1758" s="33"/>
      <c r="F1758" s="34"/>
      <c r="G1758" s="33"/>
      <c r="H1758" s="34"/>
      <c r="I1758" s="33"/>
      <c r="J1758" s="34"/>
      <c r="K1758" s="33"/>
      <c r="L1758" s="34"/>
      <c r="M1758" s="32"/>
      <c r="N1758" s="1" t="s">
        <v>3388</v>
      </c>
    </row>
    <row r="1759" spans="1:51" ht="30" customHeight="1">
      <c r="A1759" s="8" t="s">
        <v>3389</v>
      </c>
      <c r="B1759" s="8" t="s">
        <v>3390</v>
      </c>
      <c r="C1759" s="8" t="s">
        <v>82</v>
      </c>
      <c r="D1759" s="9">
        <v>0.2576</v>
      </c>
      <c r="E1759" s="12">
        <f>단가대비표!O15</f>
        <v>0</v>
      </c>
      <c r="F1759" s="13">
        <f>TRUNC(E1759*D1759,1)</f>
        <v>0</v>
      </c>
      <c r="G1759" s="12">
        <f>단가대비표!P15</f>
        <v>0</v>
      </c>
      <c r="H1759" s="13">
        <f>TRUNC(G1759*D1759,1)</f>
        <v>0</v>
      </c>
      <c r="I1759" s="12">
        <f>단가대비표!V15</f>
        <v>59916</v>
      </c>
      <c r="J1759" s="13">
        <f>TRUNC(I1759*D1759,1)</f>
        <v>15434.3</v>
      </c>
      <c r="K1759" s="12">
        <f t="shared" ref="K1759:L1762" si="286">TRUNC(E1759+G1759+I1759,1)</f>
        <v>59916</v>
      </c>
      <c r="L1759" s="13">
        <f t="shared" si="286"/>
        <v>15434.3</v>
      </c>
      <c r="M1759" s="8" t="s">
        <v>2520</v>
      </c>
      <c r="N1759" s="2" t="s">
        <v>3388</v>
      </c>
      <c r="O1759" s="2" t="s">
        <v>3392</v>
      </c>
      <c r="P1759" s="2" t="s">
        <v>63</v>
      </c>
      <c r="Q1759" s="2" t="s">
        <v>63</v>
      </c>
      <c r="R1759" s="2" t="s">
        <v>62</v>
      </c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  <c r="AI1759" s="3"/>
      <c r="AJ1759" s="3"/>
      <c r="AK1759" s="3"/>
      <c r="AL1759" s="3"/>
      <c r="AM1759" s="3"/>
      <c r="AN1759" s="3"/>
      <c r="AO1759" s="3"/>
      <c r="AP1759" s="3"/>
      <c r="AQ1759" s="3"/>
      <c r="AR1759" s="3"/>
      <c r="AS1759" s="3"/>
      <c r="AT1759" s="3"/>
      <c r="AU1759" s="3"/>
      <c r="AV1759" s="2" t="s">
        <v>52</v>
      </c>
      <c r="AW1759" s="2" t="s">
        <v>3393</v>
      </c>
      <c r="AX1759" s="2" t="s">
        <v>52</v>
      </c>
      <c r="AY1759" s="2" t="s">
        <v>52</v>
      </c>
    </row>
    <row r="1760" spans="1:51" ht="30" customHeight="1">
      <c r="A1760" s="8" t="s">
        <v>2523</v>
      </c>
      <c r="B1760" s="8" t="s">
        <v>2524</v>
      </c>
      <c r="C1760" s="8" t="s">
        <v>1156</v>
      </c>
      <c r="D1760" s="9">
        <v>16.5</v>
      </c>
      <c r="E1760" s="12">
        <f>단가대비표!O43</f>
        <v>1290.9000000000001</v>
      </c>
      <c r="F1760" s="13">
        <f>TRUNC(E1760*D1760,1)</f>
        <v>21299.8</v>
      </c>
      <c r="G1760" s="12">
        <f>단가대비표!P43</f>
        <v>0</v>
      </c>
      <c r="H1760" s="13">
        <f>TRUNC(G1760*D1760,1)</f>
        <v>0</v>
      </c>
      <c r="I1760" s="12">
        <f>단가대비표!V43</f>
        <v>0</v>
      </c>
      <c r="J1760" s="13">
        <f>TRUNC(I1760*D1760,1)</f>
        <v>0</v>
      </c>
      <c r="K1760" s="12">
        <f t="shared" si="286"/>
        <v>1290.9000000000001</v>
      </c>
      <c r="L1760" s="13">
        <f t="shared" si="286"/>
        <v>21299.8</v>
      </c>
      <c r="M1760" s="8" t="s">
        <v>52</v>
      </c>
      <c r="N1760" s="2" t="s">
        <v>3388</v>
      </c>
      <c r="O1760" s="2" t="s">
        <v>2525</v>
      </c>
      <c r="P1760" s="2" t="s">
        <v>63</v>
      </c>
      <c r="Q1760" s="2" t="s">
        <v>63</v>
      </c>
      <c r="R1760" s="2" t="s">
        <v>62</v>
      </c>
      <c r="S1760" s="3"/>
      <c r="T1760" s="3"/>
      <c r="U1760" s="3"/>
      <c r="V1760" s="3">
        <v>1</v>
      </c>
      <c r="W1760" s="3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  <c r="AI1760" s="3"/>
      <c r="AJ1760" s="3"/>
      <c r="AK1760" s="3"/>
      <c r="AL1760" s="3"/>
      <c r="AM1760" s="3"/>
      <c r="AN1760" s="3"/>
      <c r="AO1760" s="3"/>
      <c r="AP1760" s="3"/>
      <c r="AQ1760" s="3"/>
      <c r="AR1760" s="3"/>
      <c r="AS1760" s="3"/>
      <c r="AT1760" s="3"/>
      <c r="AU1760" s="3"/>
      <c r="AV1760" s="2" t="s">
        <v>52</v>
      </c>
      <c r="AW1760" s="2" t="s">
        <v>3394</v>
      </c>
      <c r="AX1760" s="2" t="s">
        <v>52</v>
      </c>
      <c r="AY1760" s="2" t="s">
        <v>52</v>
      </c>
    </row>
    <row r="1761" spans="1:51" ht="30" customHeight="1">
      <c r="A1761" s="8" t="s">
        <v>1115</v>
      </c>
      <c r="B1761" s="8" t="s">
        <v>2527</v>
      </c>
      <c r="C1761" s="8" t="s">
        <v>929</v>
      </c>
      <c r="D1761" s="9">
        <v>1</v>
      </c>
      <c r="E1761" s="12">
        <f>TRUNC(SUMIF(V1759:V1762, RIGHTB(O1761, 1), F1759:F1762)*U1761, 2)</f>
        <v>8306.92</v>
      </c>
      <c r="F1761" s="13">
        <f>TRUNC(E1761*D1761,1)</f>
        <v>8306.9</v>
      </c>
      <c r="G1761" s="12">
        <v>0</v>
      </c>
      <c r="H1761" s="13">
        <f>TRUNC(G1761*D1761,1)</f>
        <v>0</v>
      </c>
      <c r="I1761" s="12">
        <v>0</v>
      </c>
      <c r="J1761" s="13">
        <f>TRUNC(I1761*D1761,1)</f>
        <v>0</v>
      </c>
      <c r="K1761" s="12">
        <f t="shared" si="286"/>
        <v>8306.9</v>
      </c>
      <c r="L1761" s="13">
        <f t="shared" si="286"/>
        <v>8306.9</v>
      </c>
      <c r="M1761" s="8" t="s">
        <v>52</v>
      </c>
      <c r="N1761" s="2" t="s">
        <v>3388</v>
      </c>
      <c r="O1761" s="2" t="s">
        <v>930</v>
      </c>
      <c r="P1761" s="2" t="s">
        <v>63</v>
      </c>
      <c r="Q1761" s="2" t="s">
        <v>63</v>
      </c>
      <c r="R1761" s="2" t="s">
        <v>63</v>
      </c>
      <c r="S1761" s="3">
        <v>0</v>
      </c>
      <c r="T1761" s="3">
        <v>0</v>
      </c>
      <c r="U1761" s="3">
        <v>0.39</v>
      </c>
      <c r="V1761" s="3"/>
      <c r="W1761" s="3"/>
      <c r="X1761" s="3"/>
      <c r="Y1761" s="3"/>
      <c r="Z1761" s="3"/>
      <c r="AA1761" s="3"/>
      <c r="AB1761" s="3"/>
      <c r="AC1761" s="3"/>
      <c r="AD1761" s="3"/>
      <c r="AE1761" s="3"/>
      <c r="AF1761" s="3"/>
      <c r="AG1761" s="3"/>
      <c r="AH1761" s="3"/>
      <c r="AI1761" s="3"/>
      <c r="AJ1761" s="3"/>
      <c r="AK1761" s="3"/>
      <c r="AL1761" s="3"/>
      <c r="AM1761" s="3"/>
      <c r="AN1761" s="3"/>
      <c r="AO1761" s="3"/>
      <c r="AP1761" s="3"/>
      <c r="AQ1761" s="3"/>
      <c r="AR1761" s="3"/>
      <c r="AS1761" s="3"/>
      <c r="AT1761" s="3"/>
      <c r="AU1761" s="3"/>
      <c r="AV1761" s="2" t="s">
        <v>52</v>
      </c>
      <c r="AW1761" s="2" t="s">
        <v>3395</v>
      </c>
      <c r="AX1761" s="2" t="s">
        <v>52</v>
      </c>
      <c r="AY1761" s="2" t="s">
        <v>52</v>
      </c>
    </row>
    <row r="1762" spans="1:51" ht="30" customHeight="1">
      <c r="A1762" s="8" t="s">
        <v>2529</v>
      </c>
      <c r="B1762" s="8" t="s">
        <v>1096</v>
      </c>
      <c r="C1762" s="8" t="s">
        <v>1097</v>
      </c>
      <c r="D1762" s="9">
        <v>1</v>
      </c>
      <c r="E1762" s="12">
        <f>TRUNC(단가대비표!O301*1/8*16/12*25/20, 1)</f>
        <v>0</v>
      </c>
      <c r="F1762" s="13">
        <f>TRUNC(E1762*D1762,1)</f>
        <v>0</v>
      </c>
      <c r="G1762" s="12">
        <f>TRUNC(단가대비표!P301*1/8*16/12*25/20, 1)</f>
        <v>38972.699999999997</v>
      </c>
      <c r="H1762" s="13">
        <f>TRUNC(G1762*D1762,1)</f>
        <v>38972.699999999997</v>
      </c>
      <c r="I1762" s="12">
        <f>TRUNC(단가대비표!V301*1/8*16/12*25/20, 1)</f>
        <v>0</v>
      </c>
      <c r="J1762" s="13">
        <f>TRUNC(I1762*D1762,1)</f>
        <v>0</v>
      </c>
      <c r="K1762" s="12">
        <f t="shared" si="286"/>
        <v>38972.699999999997</v>
      </c>
      <c r="L1762" s="13">
        <f t="shared" si="286"/>
        <v>38972.699999999997</v>
      </c>
      <c r="M1762" s="8" t="s">
        <v>52</v>
      </c>
      <c r="N1762" s="2" t="s">
        <v>3388</v>
      </c>
      <c r="O1762" s="2" t="s">
        <v>2530</v>
      </c>
      <c r="P1762" s="2" t="s">
        <v>63</v>
      </c>
      <c r="Q1762" s="2" t="s">
        <v>63</v>
      </c>
      <c r="R1762" s="2" t="s">
        <v>62</v>
      </c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  <c r="AH1762" s="3"/>
      <c r="AI1762" s="3"/>
      <c r="AJ1762" s="3"/>
      <c r="AK1762" s="3"/>
      <c r="AL1762" s="3"/>
      <c r="AM1762" s="3"/>
      <c r="AN1762" s="3"/>
      <c r="AO1762" s="3"/>
      <c r="AP1762" s="3"/>
      <c r="AQ1762" s="3"/>
      <c r="AR1762" s="3"/>
      <c r="AS1762" s="3"/>
      <c r="AT1762" s="3"/>
      <c r="AU1762" s="3"/>
      <c r="AV1762" s="2" t="s">
        <v>52</v>
      </c>
      <c r="AW1762" s="2" t="s">
        <v>3396</v>
      </c>
      <c r="AX1762" s="2" t="s">
        <v>62</v>
      </c>
      <c r="AY1762" s="2" t="s">
        <v>52</v>
      </c>
    </row>
    <row r="1763" spans="1:51" ht="30" customHeight="1">
      <c r="A1763" s="8" t="s">
        <v>995</v>
      </c>
      <c r="B1763" s="8" t="s">
        <v>52</v>
      </c>
      <c r="C1763" s="8" t="s">
        <v>52</v>
      </c>
      <c r="D1763" s="9"/>
      <c r="E1763" s="12"/>
      <c r="F1763" s="13">
        <f>TRUNC(SUMIF(N1759:N1762, N1758, F1759:F1762),0)</f>
        <v>29606</v>
      </c>
      <c r="G1763" s="12"/>
      <c r="H1763" s="13">
        <f>TRUNC(SUMIF(N1759:N1762, N1758, H1759:H1762),0)</f>
        <v>38972</v>
      </c>
      <c r="I1763" s="12"/>
      <c r="J1763" s="13">
        <f>TRUNC(SUMIF(N1759:N1762, N1758, J1759:J1762),0)</f>
        <v>15434</v>
      </c>
      <c r="K1763" s="12"/>
      <c r="L1763" s="13">
        <f>F1763+H1763+J1763</f>
        <v>84012</v>
      </c>
      <c r="M1763" s="8" t="s">
        <v>52</v>
      </c>
      <c r="N1763" s="2" t="s">
        <v>118</v>
      </c>
      <c r="O1763" s="2" t="s">
        <v>118</v>
      </c>
      <c r="P1763" s="2" t="s">
        <v>52</v>
      </c>
      <c r="Q1763" s="2" t="s">
        <v>52</v>
      </c>
      <c r="R1763" s="2" t="s">
        <v>52</v>
      </c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  <c r="AE1763" s="3"/>
      <c r="AF1763" s="3"/>
      <c r="AG1763" s="3"/>
      <c r="AH1763" s="3"/>
      <c r="AI1763" s="3"/>
      <c r="AJ1763" s="3"/>
      <c r="AK1763" s="3"/>
      <c r="AL1763" s="3"/>
      <c r="AM1763" s="3"/>
      <c r="AN1763" s="3"/>
      <c r="AO1763" s="3"/>
      <c r="AP1763" s="3"/>
      <c r="AQ1763" s="3"/>
      <c r="AR1763" s="3"/>
      <c r="AS1763" s="3"/>
      <c r="AT1763" s="3"/>
      <c r="AU1763" s="3"/>
      <c r="AV1763" s="2" t="s">
        <v>52</v>
      </c>
      <c r="AW1763" s="2" t="s">
        <v>52</v>
      </c>
      <c r="AX1763" s="2" t="s">
        <v>52</v>
      </c>
      <c r="AY1763" s="2" t="s">
        <v>52</v>
      </c>
    </row>
    <row r="1764" spans="1:51" ht="30" customHeight="1">
      <c r="A1764" s="9"/>
      <c r="B1764" s="9"/>
      <c r="C1764" s="9"/>
      <c r="D1764" s="9"/>
      <c r="E1764" s="12"/>
      <c r="F1764" s="13"/>
      <c r="G1764" s="12"/>
      <c r="H1764" s="13"/>
      <c r="I1764" s="12"/>
      <c r="J1764" s="13"/>
      <c r="K1764" s="12"/>
      <c r="L1764" s="13"/>
      <c r="M1764" s="9"/>
    </row>
    <row r="1765" spans="1:51" ht="30" customHeight="1">
      <c r="A1765" s="32" t="s">
        <v>3397</v>
      </c>
      <c r="B1765" s="32"/>
      <c r="C1765" s="32"/>
      <c r="D1765" s="32"/>
      <c r="E1765" s="33"/>
      <c r="F1765" s="34"/>
      <c r="G1765" s="33"/>
      <c r="H1765" s="34"/>
      <c r="I1765" s="33"/>
      <c r="J1765" s="34"/>
      <c r="K1765" s="33"/>
      <c r="L1765" s="34"/>
      <c r="M1765" s="32"/>
      <c r="N1765" s="1" t="s">
        <v>3398</v>
      </c>
    </row>
    <row r="1766" spans="1:51" ht="30" customHeight="1">
      <c r="A1766" s="8" t="s">
        <v>3399</v>
      </c>
      <c r="B1766" s="8" t="s">
        <v>2507</v>
      </c>
      <c r="C1766" s="8" t="s">
        <v>82</v>
      </c>
      <c r="D1766" s="9">
        <v>0.25979999999999998</v>
      </c>
      <c r="E1766" s="12">
        <f>단가대비표!O14</f>
        <v>0</v>
      </c>
      <c r="F1766" s="13">
        <f>TRUNC(E1766*D1766,1)</f>
        <v>0</v>
      </c>
      <c r="G1766" s="12">
        <f>단가대비표!P14</f>
        <v>0</v>
      </c>
      <c r="H1766" s="13">
        <f>TRUNC(G1766*D1766,1)</f>
        <v>0</v>
      </c>
      <c r="I1766" s="12">
        <f>단가대비표!V14</f>
        <v>68667</v>
      </c>
      <c r="J1766" s="13">
        <f>TRUNC(I1766*D1766,1)</f>
        <v>17839.599999999999</v>
      </c>
      <c r="K1766" s="12">
        <f t="shared" ref="K1766:L1769" si="287">TRUNC(E1766+G1766+I1766,1)</f>
        <v>68667</v>
      </c>
      <c r="L1766" s="13">
        <f t="shared" si="287"/>
        <v>17839.599999999999</v>
      </c>
      <c r="M1766" s="8" t="s">
        <v>2520</v>
      </c>
      <c r="N1766" s="2" t="s">
        <v>3398</v>
      </c>
      <c r="O1766" s="2" t="s">
        <v>3401</v>
      </c>
      <c r="P1766" s="2" t="s">
        <v>63</v>
      </c>
      <c r="Q1766" s="2" t="s">
        <v>63</v>
      </c>
      <c r="R1766" s="2" t="s">
        <v>62</v>
      </c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  <c r="AH1766" s="3"/>
      <c r="AI1766" s="3"/>
      <c r="AJ1766" s="3"/>
      <c r="AK1766" s="3"/>
      <c r="AL1766" s="3"/>
      <c r="AM1766" s="3"/>
      <c r="AN1766" s="3"/>
      <c r="AO1766" s="3"/>
      <c r="AP1766" s="3"/>
      <c r="AQ1766" s="3"/>
      <c r="AR1766" s="3"/>
      <c r="AS1766" s="3"/>
      <c r="AT1766" s="3"/>
      <c r="AU1766" s="3"/>
      <c r="AV1766" s="2" t="s">
        <v>52</v>
      </c>
      <c r="AW1766" s="2" t="s">
        <v>3402</v>
      </c>
      <c r="AX1766" s="2" t="s">
        <v>52</v>
      </c>
      <c r="AY1766" s="2" t="s">
        <v>52</v>
      </c>
    </row>
    <row r="1767" spans="1:51" ht="30" customHeight="1">
      <c r="A1767" s="8" t="s">
        <v>2523</v>
      </c>
      <c r="B1767" s="8" t="s">
        <v>2524</v>
      </c>
      <c r="C1767" s="8" t="s">
        <v>1156</v>
      </c>
      <c r="D1767" s="9">
        <v>10.3</v>
      </c>
      <c r="E1767" s="12">
        <f>단가대비표!O43</f>
        <v>1290.9000000000001</v>
      </c>
      <c r="F1767" s="13">
        <f>TRUNC(E1767*D1767,1)</f>
        <v>13296.2</v>
      </c>
      <c r="G1767" s="12">
        <f>단가대비표!P43</f>
        <v>0</v>
      </c>
      <c r="H1767" s="13">
        <f>TRUNC(G1767*D1767,1)</f>
        <v>0</v>
      </c>
      <c r="I1767" s="12">
        <f>단가대비표!V43</f>
        <v>0</v>
      </c>
      <c r="J1767" s="13">
        <f>TRUNC(I1767*D1767,1)</f>
        <v>0</v>
      </c>
      <c r="K1767" s="12">
        <f t="shared" si="287"/>
        <v>1290.9000000000001</v>
      </c>
      <c r="L1767" s="13">
        <f t="shared" si="287"/>
        <v>13296.2</v>
      </c>
      <c r="M1767" s="8" t="s">
        <v>52</v>
      </c>
      <c r="N1767" s="2" t="s">
        <v>3398</v>
      </c>
      <c r="O1767" s="2" t="s">
        <v>2525</v>
      </c>
      <c r="P1767" s="2" t="s">
        <v>63</v>
      </c>
      <c r="Q1767" s="2" t="s">
        <v>63</v>
      </c>
      <c r="R1767" s="2" t="s">
        <v>62</v>
      </c>
      <c r="S1767" s="3"/>
      <c r="T1767" s="3"/>
      <c r="U1767" s="3"/>
      <c r="V1767" s="3">
        <v>1</v>
      </c>
      <c r="W1767" s="3"/>
      <c r="X1767" s="3"/>
      <c r="Y1767" s="3"/>
      <c r="Z1767" s="3"/>
      <c r="AA1767" s="3"/>
      <c r="AB1767" s="3"/>
      <c r="AC1767" s="3"/>
      <c r="AD1767" s="3"/>
      <c r="AE1767" s="3"/>
      <c r="AF1767" s="3"/>
      <c r="AG1767" s="3"/>
      <c r="AH1767" s="3"/>
      <c r="AI1767" s="3"/>
      <c r="AJ1767" s="3"/>
      <c r="AK1767" s="3"/>
      <c r="AL1767" s="3"/>
      <c r="AM1767" s="3"/>
      <c r="AN1767" s="3"/>
      <c r="AO1767" s="3"/>
      <c r="AP1767" s="3"/>
      <c r="AQ1767" s="3"/>
      <c r="AR1767" s="3"/>
      <c r="AS1767" s="3"/>
      <c r="AT1767" s="3"/>
      <c r="AU1767" s="3"/>
      <c r="AV1767" s="2" t="s">
        <v>52</v>
      </c>
      <c r="AW1767" s="2" t="s">
        <v>3403</v>
      </c>
      <c r="AX1767" s="2" t="s">
        <v>52</v>
      </c>
      <c r="AY1767" s="2" t="s">
        <v>52</v>
      </c>
    </row>
    <row r="1768" spans="1:51" ht="30" customHeight="1">
      <c r="A1768" s="8" t="s">
        <v>1115</v>
      </c>
      <c r="B1768" s="8" t="s">
        <v>2605</v>
      </c>
      <c r="C1768" s="8" t="s">
        <v>929</v>
      </c>
      <c r="D1768" s="9">
        <v>1</v>
      </c>
      <c r="E1768" s="12">
        <f>TRUNC(SUMIF(V1766:V1769, RIGHTB(O1768, 1), F1766:F1769)*U1768, 2)</f>
        <v>2659.24</v>
      </c>
      <c r="F1768" s="13">
        <f>TRUNC(E1768*D1768,1)</f>
        <v>2659.2</v>
      </c>
      <c r="G1768" s="12">
        <v>0</v>
      </c>
      <c r="H1768" s="13">
        <f>TRUNC(G1768*D1768,1)</f>
        <v>0</v>
      </c>
      <c r="I1768" s="12">
        <v>0</v>
      </c>
      <c r="J1768" s="13">
        <f>TRUNC(I1768*D1768,1)</f>
        <v>0</v>
      </c>
      <c r="K1768" s="12">
        <f t="shared" si="287"/>
        <v>2659.2</v>
      </c>
      <c r="L1768" s="13">
        <f t="shared" si="287"/>
        <v>2659.2</v>
      </c>
      <c r="M1768" s="8" t="s">
        <v>52</v>
      </c>
      <c r="N1768" s="2" t="s">
        <v>3398</v>
      </c>
      <c r="O1768" s="2" t="s">
        <v>930</v>
      </c>
      <c r="P1768" s="2" t="s">
        <v>63</v>
      </c>
      <c r="Q1768" s="2" t="s">
        <v>63</v>
      </c>
      <c r="R1768" s="2" t="s">
        <v>63</v>
      </c>
      <c r="S1768" s="3">
        <v>0</v>
      </c>
      <c r="T1768" s="3">
        <v>0</v>
      </c>
      <c r="U1768" s="3">
        <v>0.2</v>
      </c>
      <c r="V1768" s="3"/>
      <c r="W1768" s="3"/>
      <c r="X1768" s="3"/>
      <c r="Y1768" s="3"/>
      <c r="Z1768" s="3"/>
      <c r="AA1768" s="3"/>
      <c r="AB1768" s="3"/>
      <c r="AC1768" s="3"/>
      <c r="AD1768" s="3"/>
      <c r="AE1768" s="3"/>
      <c r="AF1768" s="3"/>
      <c r="AG1768" s="3"/>
      <c r="AH1768" s="3"/>
      <c r="AI1768" s="3"/>
      <c r="AJ1768" s="3"/>
      <c r="AK1768" s="3"/>
      <c r="AL1768" s="3"/>
      <c r="AM1768" s="3"/>
      <c r="AN1768" s="3"/>
      <c r="AO1768" s="3"/>
      <c r="AP1768" s="3"/>
      <c r="AQ1768" s="3"/>
      <c r="AR1768" s="3"/>
      <c r="AS1768" s="3"/>
      <c r="AT1768" s="3"/>
      <c r="AU1768" s="3"/>
      <c r="AV1768" s="2" t="s">
        <v>52</v>
      </c>
      <c r="AW1768" s="2" t="s">
        <v>3404</v>
      </c>
      <c r="AX1768" s="2" t="s">
        <v>52</v>
      </c>
      <c r="AY1768" s="2" t="s">
        <v>52</v>
      </c>
    </row>
    <row r="1769" spans="1:51" ht="30" customHeight="1">
      <c r="A1769" s="8" t="s">
        <v>3318</v>
      </c>
      <c r="B1769" s="8" t="s">
        <v>1096</v>
      </c>
      <c r="C1769" s="8" t="s">
        <v>1097</v>
      </c>
      <c r="D1769" s="9">
        <v>1</v>
      </c>
      <c r="E1769" s="12">
        <f>TRUNC(단가대비표!O302*1/8*16/12*25/20, 1)</f>
        <v>0</v>
      </c>
      <c r="F1769" s="13">
        <f>TRUNC(E1769*D1769,1)</f>
        <v>0</v>
      </c>
      <c r="G1769" s="12">
        <f>TRUNC(단가대비표!P302*1/8*16/12*25/20, 1)</f>
        <v>33064.1</v>
      </c>
      <c r="H1769" s="13">
        <f>TRUNC(G1769*D1769,1)</f>
        <v>33064.1</v>
      </c>
      <c r="I1769" s="12">
        <f>TRUNC(단가대비표!V302*1/8*16/12*25/20, 1)</f>
        <v>0</v>
      </c>
      <c r="J1769" s="13">
        <f>TRUNC(I1769*D1769,1)</f>
        <v>0</v>
      </c>
      <c r="K1769" s="12">
        <f t="shared" si="287"/>
        <v>33064.1</v>
      </c>
      <c r="L1769" s="13">
        <f t="shared" si="287"/>
        <v>33064.1</v>
      </c>
      <c r="M1769" s="8" t="s">
        <v>52</v>
      </c>
      <c r="N1769" s="2" t="s">
        <v>3398</v>
      </c>
      <c r="O1769" s="2" t="s">
        <v>3319</v>
      </c>
      <c r="P1769" s="2" t="s">
        <v>63</v>
      </c>
      <c r="Q1769" s="2" t="s">
        <v>63</v>
      </c>
      <c r="R1769" s="2" t="s">
        <v>62</v>
      </c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  <c r="AE1769" s="3"/>
      <c r="AF1769" s="3"/>
      <c r="AG1769" s="3"/>
      <c r="AH1769" s="3"/>
      <c r="AI1769" s="3"/>
      <c r="AJ1769" s="3"/>
      <c r="AK1769" s="3"/>
      <c r="AL1769" s="3"/>
      <c r="AM1769" s="3"/>
      <c r="AN1769" s="3"/>
      <c r="AO1769" s="3"/>
      <c r="AP1769" s="3"/>
      <c r="AQ1769" s="3"/>
      <c r="AR1769" s="3"/>
      <c r="AS1769" s="3"/>
      <c r="AT1769" s="3"/>
      <c r="AU1769" s="3"/>
      <c r="AV1769" s="2" t="s">
        <v>52</v>
      </c>
      <c r="AW1769" s="2" t="s">
        <v>3405</v>
      </c>
      <c r="AX1769" s="2" t="s">
        <v>62</v>
      </c>
      <c r="AY1769" s="2" t="s">
        <v>52</v>
      </c>
    </row>
    <row r="1770" spans="1:51" ht="30" customHeight="1">
      <c r="A1770" s="8" t="s">
        <v>995</v>
      </c>
      <c r="B1770" s="8" t="s">
        <v>52</v>
      </c>
      <c r="C1770" s="8" t="s">
        <v>52</v>
      </c>
      <c r="D1770" s="9"/>
      <c r="E1770" s="12"/>
      <c r="F1770" s="13">
        <f>TRUNC(SUMIF(N1766:N1769, N1765, F1766:F1769),0)</f>
        <v>15955</v>
      </c>
      <c r="G1770" s="12"/>
      <c r="H1770" s="13">
        <f>TRUNC(SUMIF(N1766:N1769, N1765, H1766:H1769),0)</f>
        <v>33064</v>
      </c>
      <c r="I1770" s="12"/>
      <c r="J1770" s="13">
        <f>TRUNC(SUMIF(N1766:N1769, N1765, J1766:J1769),0)</f>
        <v>17839</v>
      </c>
      <c r="K1770" s="12"/>
      <c r="L1770" s="13">
        <f>F1770+H1770+J1770</f>
        <v>66858</v>
      </c>
      <c r="M1770" s="8" t="s">
        <v>52</v>
      </c>
      <c r="N1770" s="2" t="s">
        <v>118</v>
      </c>
      <c r="O1770" s="2" t="s">
        <v>118</v>
      </c>
      <c r="P1770" s="2" t="s">
        <v>52</v>
      </c>
      <c r="Q1770" s="2" t="s">
        <v>52</v>
      </c>
      <c r="R1770" s="2" t="s">
        <v>52</v>
      </c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  <c r="AE1770" s="3"/>
      <c r="AF1770" s="3"/>
      <c r="AG1770" s="3"/>
      <c r="AH1770" s="3"/>
      <c r="AI1770" s="3"/>
      <c r="AJ1770" s="3"/>
      <c r="AK1770" s="3"/>
      <c r="AL1770" s="3"/>
      <c r="AM1770" s="3"/>
      <c r="AN1770" s="3"/>
      <c r="AO1770" s="3"/>
      <c r="AP1770" s="3"/>
      <c r="AQ1770" s="3"/>
      <c r="AR1770" s="3"/>
      <c r="AS1770" s="3"/>
      <c r="AT1770" s="3"/>
      <c r="AU1770" s="3"/>
      <c r="AV1770" s="2" t="s">
        <v>52</v>
      </c>
      <c r="AW1770" s="2" t="s">
        <v>52</v>
      </c>
      <c r="AX1770" s="2" t="s">
        <v>52</v>
      </c>
      <c r="AY1770" s="2" t="s">
        <v>52</v>
      </c>
    </row>
  </sheetData>
  <mergeCells count="324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T2:T3"/>
    <mergeCell ref="U2:U3"/>
    <mergeCell ref="V2:V3"/>
    <mergeCell ref="W2:W3"/>
    <mergeCell ref="X2:X3"/>
    <mergeCell ref="Y2:Y3"/>
    <mergeCell ref="N2:N3"/>
    <mergeCell ref="O2:O3"/>
    <mergeCell ref="P2:P3"/>
    <mergeCell ref="Q2:Q3"/>
    <mergeCell ref="R2:R3"/>
    <mergeCell ref="S2:S3"/>
    <mergeCell ref="AF2:AF3"/>
    <mergeCell ref="AG2:AG3"/>
    <mergeCell ref="AH2:AH3"/>
    <mergeCell ref="AI2:AI3"/>
    <mergeCell ref="AJ2:AJ3"/>
    <mergeCell ref="AK2:AK3"/>
    <mergeCell ref="Z2:Z3"/>
    <mergeCell ref="AA2:AA3"/>
    <mergeCell ref="AB2:AB3"/>
    <mergeCell ref="AC2:AC3"/>
    <mergeCell ref="AD2:AD3"/>
    <mergeCell ref="AE2:AE3"/>
    <mergeCell ref="AR2:AR3"/>
    <mergeCell ref="AS2:AS3"/>
    <mergeCell ref="AT2:AT3"/>
    <mergeCell ref="AU2:AU3"/>
    <mergeCell ref="AV2:AV3"/>
    <mergeCell ref="AW2:AW3"/>
    <mergeCell ref="AL2:AL3"/>
    <mergeCell ref="AM2:AM3"/>
    <mergeCell ref="AN2:AN3"/>
    <mergeCell ref="AO2:AO3"/>
    <mergeCell ref="AP2:AP3"/>
    <mergeCell ref="AQ2:AQ3"/>
    <mergeCell ref="A58:M58"/>
    <mergeCell ref="A64:M64"/>
    <mergeCell ref="A70:M70"/>
    <mergeCell ref="A76:M76"/>
    <mergeCell ref="A82:M82"/>
    <mergeCell ref="A86:M86"/>
    <mergeCell ref="A4:M4"/>
    <mergeCell ref="A11:M11"/>
    <mergeCell ref="A18:M18"/>
    <mergeCell ref="A28:M28"/>
    <mergeCell ref="A38:M38"/>
    <mergeCell ref="A45:M45"/>
    <mergeCell ref="A130:M130"/>
    <mergeCell ref="A135:M135"/>
    <mergeCell ref="A140:M140"/>
    <mergeCell ref="A145:M145"/>
    <mergeCell ref="A150:M150"/>
    <mergeCell ref="A159:M159"/>
    <mergeCell ref="A91:M91"/>
    <mergeCell ref="A95:M95"/>
    <mergeCell ref="A101:M101"/>
    <mergeCell ref="A106:M106"/>
    <mergeCell ref="A113:M113"/>
    <mergeCell ref="A125:M125"/>
    <mergeCell ref="A199:M199"/>
    <mergeCell ref="A209:M209"/>
    <mergeCell ref="A215:M215"/>
    <mergeCell ref="A222:M222"/>
    <mergeCell ref="A229:M229"/>
    <mergeCell ref="A234:M234"/>
    <mergeCell ref="A166:M166"/>
    <mergeCell ref="A173:M173"/>
    <mergeCell ref="A177:M177"/>
    <mergeCell ref="A181:M181"/>
    <mergeCell ref="A185:M185"/>
    <mergeCell ref="A189:M189"/>
    <mergeCell ref="A279:M279"/>
    <mergeCell ref="A285:M285"/>
    <mergeCell ref="A291:M291"/>
    <mergeCell ref="A295:M295"/>
    <mergeCell ref="A299:M299"/>
    <mergeCell ref="A304:M304"/>
    <mergeCell ref="A239:M239"/>
    <mergeCell ref="A245:M245"/>
    <mergeCell ref="A251:M251"/>
    <mergeCell ref="A258:M258"/>
    <mergeCell ref="A265:M265"/>
    <mergeCell ref="A272:M272"/>
    <mergeCell ref="A354:M354"/>
    <mergeCell ref="A359:M359"/>
    <mergeCell ref="A364:M364"/>
    <mergeCell ref="A369:M369"/>
    <mergeCell ref="A375:M375"/>
    <mergeCell ref="A381:M381"/>
    <mergeCell ref="A308:M308"/>
    <mergeCell ref="A315:M315"/>
    <mergeCell ref="A322:M322"/>
    <mergeCell ref="A329:M329"/>
    <mergeCell ref="A334:M334"/>
    <mergeCell ref="A344:M344"/>
    <mergeCell ref="A427:M427"/>
    <mergeCell ref="A435:M435"/>
    <mergeCell ref="A443:M443"/>
    <mergeCell ref="A451:M451"/>
    <mergeCell ref="A459:M459"/>
    <mergeCell ref="A463:M463"/>
    <mergeCell ref="A385:M385"/>
    <mergeCell ref="A389:M389"/>
    <mergeCell ref="A394:M394"/>
    <mergeCell ref="A403:M403"/>
    <mergeCell ref="A411:M411"/>
    <mergeCell ref="A419:M419"/>
    <mergeCell ref="A545:M545"/>
    <mergeCell ref="A552:M552"/>
    <mergeCell ref="A562:M562"/>
    <mergeCell ref="A568:M568"/>
    <mergeCell ref="A573:M573"/>
    <mergeCell ref="A579:M579"/>
    <mergeCell ref="A469:M469"/>
    <mergeCell ref="A483:M483"/>
    <mergeCell ref="A498:M498"/>
    <mergeCell ref="A512:M512"/>
    <mergeCell ref="A526:M526"/>
    <mergeCell ref="A540:M540"/>
    <mergeCell ref="A615:M615"/>
    <mergeCell ref="A625:M625"/>
    <mergeCell ref="A635:M635"/>
    <mergeCell ref="A645:M645"/>
    <mergeCell ref="A654:M654"/>
    <mergeCell ref="A659:M659"/>
    <mergeCell ref="A584:M584"/>
    <mergeCell ref="A589:M589"/>
    <mergeCell ref="A594:M594"/>
    <mergeCell ref="A600:M600"/>
    <mergeCell ref="A604:M604"/>
    <mergeCell ref="A609:M609"/>
    <mergeCell ref="A696:M696"/>
    <mergeCell ref="A705:M705"/>
    <mergeCell ref="A712:M712"/>
    <mergeCell ref="A717:M717"/>
    <mergeCell ref="A722:M722"/>
    <mergeCell ref="A728:M728"/>
    <mergeCell ref="A663:M663"/>
    <mergeCell ref="A669:M669"/>
    <mergeCell ref="A674:M674"/>
    <mergeCell ref="A678:M678"/>
    <mergeCell ref="A682:M682"/>
    <mergeCell ref="A686:M686"/>
    <mergeCell ref="A767:M767"/>
    <mergeCell ref="A771:M771"/>
    <mergeCell ref="A775:M775"/>
    <mergeCell ref="A779:M779"/>
    <mergeCell ref="A783:M783"/>
    <mergeCell ref="A787:M787"/>
    <mergeCell ref="A734:M734"/>
    <mergeCell ref="A741:M741"/>
    <mergeCell ref="A747:M747"/>
    <mergeCell ref="A755:M755"/>
    <mergeCell ref="A759:M759"/>
    <mergeCell ref="A763:M763"/>
    <mergeCell ref="A831:M831"/>
    <mergeCell ref="A837:M837"/>
    <mergeCell ref="A843:M843"/>
    <mergeCell ref="A847:M847"/>
    <mergeCell ref="A851:M851"/>
    <mergeCell ref="A855:M855"/>
    <mergeCell ref="A793:M793"/>
    <mergeCell ref="A799:M799"/>
    <mergeCell ref="A805:M805"/>
    <mergeCell ref="A811:M811"/>
    <mergeCell ref="A817:M817"/>
    <mergeCell ref="A824:M824"/>
    <mergeCell ref="A894:M894"/>
    <mergeCell ref="A899:M899"/>
    <mergeCell ref="A904:M904"/>
    <mergeCell ref="A915:M915"/>
    <mergeCell ref="A921:M921"/>
    <mergeCell ref="A925:M925"/>
    <mergeCell ref="A860:M860"/>
    <mergeCell ref="A866:M866"/>
    <mergeCell ref="A872:M872"/>
    <mergeCell ref="A878:M878"/>
    <mergeCell ref="A883:M883"/>
    <mergeCell ref="A888:M888"/>
    <mergeCell ref="A962:M962"/>
    <mergeCell ref="A967:M967"/>
    <mergeCell ref="A972:M972"/>
    <mergeCell ref="A979:M979"/>
    <mergeCell ref="A986:M986"/>
    <mergeCell ref="A993:M993"/>
    <mergeCell ref="A929:M929"/>
    <mergeCell ref="A933:M933"/>
    <mergeCell ref="A937:M937"/>
    <mergeCell ref="A941:M941"/>
    <mergeCell ref="A947:M947"/>
    <mergeCell ref="A956:M956"/>
    <mergeCell ref="A1033:M1033"/>
    <mergeCell ref="A1037:M1037"/>
    <mergeCell ref="A1041:M1041"/>
    <mergeCell ref="A1048:M1048"/>
    <mergeCell ref="A1055:M1055"/>
    <mergeCell ref="A1059:M1059"/>
    <mergeCell ref="A1000:M1000"/>
    <mergeCell ref="A1006:M1006"/>
    <mergeCell ref="A1012:M1012"/>
    <mergeCell ref="A1018:M1018"/>
    <mergeCell ref="A1023:M1023"/>
    <mergeCell ref="A1028:M1028"/>
    <mergeCell ref="A1104:M1104"/>
    <mergeCell ref="A1108:M1108"/>
    <mergeCell ref="A1115:M1115"/>
    <mergeCell ref="A1121:M1121"/>
    <mergeCell ref="A1128:M1128"/>
    <mergeCell ref="A1134:M1134"/>
    <mergeCell ref="A1066:M1066"/>
    <mergeCell ref="A1073:M1073"/>
    <mergeCell ref="A1080:M1080"/>
    <mergeCell ref="A1087:M1087"/>
    <mergeCell ref="A1092:M1092"/>
    <mergeCell ref="A1099:M1099"/>
    <mergeCell ref="A1179:M1179"/>
    <mergeCell ref="A1185:M1185"/>
    <mergeCell ref="A1190:M1190"/>
    <mergeCell ref="A1195:M1195"/>
    <mergeCell ref="A1200:M1200"/>
    <mergeCell ref="A1205:M1205"/>
    <mergeCell ref="A1144:M1144"/>
    <mergeCell ref="A1150:M1150"/>
    <mergeCell ref="A1156:M1156"/>
    <mergeCell ref="A1162:M1162"/>
    <mergeCell ref="A1167:M1167"/>
    <mergeCell ref="A1173:M1173"/>
    <mergeCell ref="A1247:M1247"/>
    <mergeCell ref="A1251:M1251"/>
    <mergeCell ref="A1256:M1256"/>
    <mergeCell ref="A1263:M1263"/>
    <mergeCell ref="A1268:M1268"/>
    <mergeCell ref="A1274:M1274"/>
    <mergeCell ref="A1211:M1211"/>
    <mergeCell ref="A1217:M1217"/>
    <mergeCell ref="A1223:M1223"/>
    <mergeCell ref="A1229:M1229"/>
    <mergeCell ref="A1236:M1236"/>
    <mergeCell ref="A1241:M1241"/>
    <mergeCell ref="A1312:M1312"/>
    <mergeCell ref="A1318:M1318"/>
    <mergeCell ref="A1323:M1323"/>
    <mergeCell ref="A1329:M1329"/>
    <mergeCell ref="A1334:M1334"/>
    <mergeCell ref="A1340:M1340"/>
    <mergeCell ref="A1278:M1278"/>
    <mergeCell ref="A1284:M1284"/>
    <mergeCell ref="A1290:M1290"/>
    <mergeCell ref="A1296:M1296"/>
    <mergeCell ref="A1301:M1301"/>
    <mergeCell ref="A1308:M1308"/>
    <mergeCell ref="A1392:M1392"/>
    <mergeCell ref="A1400:M1400"/>
    <mergeCell ref="A1404:M1404"/>
    <mergeCell ref="A1410:M1410"/>
    <mergeCell ref="A1415:M1415"/>
    <mergeCell ref="A1420:M1420"/>
    <mergeCell ref="A1346:M1346"/>
    <mergeCell ref="A1351:M1351"/>
    <mergeCell ref="A1364:M1364"/>
    <mergeCell ref="A1377:M1377"/>
    <mergeCell ref="A1381:M1381"/>
    <mergeCell ref="A1386:M1386"/>
    <mergeCell ref="A1488:M1488"/>
    <mergeCell ref="A1493:M1493"/>
    <mergeCell ref="A1497:M1497"/>
    <mergeCell ref="A1502:M1502"/>
    <mergeCell ref="A1507:M1507"/>
    <mergeCell ref="A1513:M1513"/>
    <mergeCell ref="A1425:M1425"/>
    <mergeCell ref="A1438:M1438"/>
    <mergeCell ref="A1451:M1451"/>
    <mergeCell ref="A1464:M1464"/>
    <mergeCell ref="A1477:M1477"/>
    <mergeCell ref="A1482:M1482"/>
    <mergeCell ref="A1568:M1568"/>
    <mergeCell ref="A1575:M1575"/>
    <mergeCell ref="A1582:M1582"/>
    <mergeCell ref="A1587:M1587"/>
    <mergeCell ref="A1597:M1597"/>
    <mergeCell ref="A1602:M1602"/>
    <mergeCell ref="A1519:M1519"/>
    <mergeCell ref="A1524:M1524"/>
    <mergeCell ref="A1529:M1529"/>
    <mergeCell ref="A1542:M1542"/>
    <mergeCell ref="A1555:M1555"/>
    <mergeCell ref="A1561:M1561"/>
    <mergeCell ref="A1654:M1654"/>
    <mergeCell ref="A1661:M1661"/>
    <mergeCell ref="A1668:M1668"/>
    <mergeCell ref="A1673:M1673"/>
    <mergeCell ref="A1677:M1677"/>
    <mergeCell ref="A1684:M1684"/>
    <mergeCell ref="A1611:M1611"/>
    <mergeCell ref="A1618:M1618"/>
    <mergeCell ref="A1623:M1623"/>
    <mergeCell ref="A1630:M1630"/>
    <mergeCell ref="A1640:M1640"/>
    <mergeCell ref="A1646:M1646"/>
    <mergeCell ref="A1758:M1758"/>
    <mergeCell ref="A1765:M1765"/>
    <mergeCell ref="A1724:M1724"/>
    <mergeCell ref="A1729:M1729"/>
    <mergeCell ref="A1734:M1734"/>
    <mergeCell ref="A1739:M1739"/>
    <mergeCell ref="A1745:M1745"/>
    <mergeCell ref="A1751:M1751"/>
    <mergeCell ref="A1691:M1691"/>
    <mergeCell ref="A1695:M1695"/>
    <mergeCell ref="A1702:M1702"/>
    <mergeCell ref="A1708:M1708"/>
    <mergeCell ref="A1714:M1714"/>
    <mergeCell ref="A1719:M1719"/>
  </mergeCells>
  <phoneticPr fontId="3" type="noConversion"/>
  <pageMargins left="0.78740157480314954" right="0" top="0.39370078740157477" bottom="0.39370078740157477" header="0" footer="0"/>
  <pageSetup paperSize="9" scale="6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opLeftCell="B1" workbookViewId="0">
      <selection sqref="A1:J1"/>
    </sheetView>
  </sheetViews>
  <sheetFormatPr defaultRowHeight="16.5"/>
  <cols>
    <col min="1" max="1" width="11.625" hidden="1" customWidth="1"/>
    <col min="2" max="3" width="30.625" customWidth="1"/>
    <col min="4" max="4" width="4.625" customWidth="1"/>
    <col min="5" max="8" width="13.625" customWidth="1"/>
    <col min="9" max="9" width="8.625" customWidth="1"/>
    <col min="10" max="10" width="12.625" customWidth="1"/>
    <col min="11" max="11" width="11.625" hidden="1" customWidth="1"/>
  </cols>
  <sheetData>
    <row r="1" spans="1:11" ht="30" customHeight="1">
      <c r="A1" s="30" t="s">
        <v>3406</v>
      </c>
      <c r="B1" s="30"/>
      <c r="C1" s="30"/>
      <c r="D1" s="30"/>
      <c r="E1" s="30"/>
      <c r="F1" s="30"/>
      <c r="G1" s="30"/>
      <c r="H1" s="30"/>
      <c r="I1" s="30"/>
      <c r="J1" s="30"/>
    </row>
    <row r="2" spans="1:11" ht="30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</row>
    <row r="3" spans="1:11" ht="30" customHeight="1">
      <c r="A3" s="4" t="s">
        <v>958</v>
      </c>
      <c r="B3" s="4" t="s">
        <v>2</v>
      </c>
      <c r="C3" s="4" t="s">
        <v>3</v>
      </c>
      <c r="D3" s="4" t="s">
        <v>4</v>
      </c>
      <c r="E3" s="4" t="s">
        <v>959</v>
      </c>
      <c r="F3" s="4" t="s">
        <v>960</v>
      </c>
      <c r="G3" s="4" t="s">
        <v>961</v>
      </c>
      <c r="H3" s="4" t="s">
        <v>962</v>
      </c>
      <c r="I3" s="4" t="s">
        <v>963</v>
      </c>
      <c r="J3" s="4" t="s">
        <v>3407</v>
      </c>
      <c r="K3" s="1" t="s">
        <v>3408</v>
      </c>
    </row>
    <row r="4" spans="1:11" ht="30" customHeight="1">
      <c r="A4" s="8" t="s">
        <v>124</v>
      </c>
      <c r="B4" s="8" t="s">
        <v>121</v>
      </c>
      <c r="C4" s="8" t="s">
        <v>122</v>
      </c>
      <c r="D4" s="8" t="s">
        <v>123</v>
      </c>
      <c r="E4" s="14">
        <v>278</v>
      </c>
      <c r="F4" s="14">
        <v>3103</v>
      </c>
      <c r="G4" s="14">
        <v>323</v>
      </c>
      <c r="H4" s="14">
        <v>3704</v>
      </c>
      <c r="I4" s="8" t="s">
        <v>3414</v>
      </c>
      <c r="J4" s="8" t="s">
        <v>52</v>
      </c>
      <c r="K4" s="2" t="s">
        <v>124</v>
      </c>
    </row>
    <row r="5" spans="1:11" ht="30" customHeight="1">
      <c r="A5" s="8" t="s">
        <v>128</v>
      </c>
      <c r="B5" s="8" t="s">
        <v>126</v>
      </c>
      <c r="C5" s="8" t="s">
        <v>127</v>
      </c>
      <c r="D5" s="8" t="s">
        <v>123</v>
      </c>
      <c r="E5" s="14">
        <v>3860</v>
      </c>
      <c r="F5" s="14">
        <v>3672</v>
      </c>
      <c r="G5" s="14">
        <v>2678</v>
      </c>
      <c r="H5" s="14">
        <v>10210</v>
      </c>
      <c r="I5" s="8" t="s">
        <v>3452</v>
      </c>
      <c r="J5" s="8" t="s">
        <v>52</v>
      </c>
      <c r="K5" s="2" t="s">
        <v>128</v>
      </c>
    </row>
    <row r="6" spans="1:11" ht="30" customHeight="1">
      <c r="A6" s="8" t="s">
        <v>131</v>
      </c>
      <c r="B6" s="8" t="s">
        <v>130</v>
      </c>
      <c r="C6" s="8" t="s">
        <v>127</v>
      </c>
      <c r="D6" s="8" t="s">
        <v>123</v>
      </c>
      <c r="E6" s="14">
        <v>3860</v>
      </c>
      <c r="F6" s="14">
        <v>3672</v>
      </c>
      <c r="G6" s="14">
        <v>2678</v>
      </c>
      <c r="H6" s="14">
        <v>10210</v>
      </c>
      <c r="I6" s="8" t="s">
        <v>3532</v>
      </c>
      <c r="J6" s="8" t="s">
        <v>52</v>
      </c>
      <c r="K6" s="2" t="s">
        <v>131</v>
      </c>
    </row>
    <row r="7" spans="1:11" ht="30" customHeight="1">
      <c r="A7" s="8" t="s">
        <v>135</v>
      </c>
      <c r="B7" s="8" t="s">
        <v>133</v>
      </c>
      <c r="C7" s="8" t="s">
        <v>134</v>
      </c>
      <c r="D7" s="8" t="s">
        <v>123</v>
      </c>
      <c r="E7" s="14">
        <v>379</v>
      </c>
      <c r="F7" s="14">
        <v>6012</v>
      </c>
      <c r="G7" s="14">
        <v>290</v>
      </c>
      <c r="H7" s="14">
        <v>6681</v>
      </c>
      <c r="I7" s="8" t="s">
        <v>3534</v>
      </c>
      <c r="J7" s="8" t="s">
        <v>52</v>
      </c>
      <c r="K7" s="2" t="s">
        <v>135</v>
      </c>
    </row>
    <row r="8" spans="1:11" ht="30" customHeight="1">
      <c r="A8" s="8" t="s">
        <v>158</v>
      </c>
      <c r="B8" s="8" t="s">
        <v>155</v>
      </c>
      <c r="C8" s="8" t="s">
        <v>156</v>
      </c>
      <c r="D8" s="8" t="s">
        <v>157</v>
      </c>
      <c r="E8" s="14">
        <v>42927</v>
      </c>
      <c r="F8" s="14">
        <v>330777</v>
      </c>
      <c r="G8" s="14">
        <v>98848</v>
      </c>
      <c r="H8" s="14">
        <v>472552</v>
      </c>
      <c r="I8" s="8" t="s">
        <v>3585</v>
      </c>
      <c r="J8" s="8" t="s">
        <v>52</v>
      </c>
      <c r="K8" s="2" t="s">
        <v>158</v>
      </c>
    </row>
    <row r="9" spans="1:11" ht="30" customHeight="1">
      <c r="A9" s="8" t="s">
        <v>162</v>
      </c>
      <c r="B9" s="8" t="s">
        <v>160</v>
      </c>
      <c r="C9" s="8" t="s">
        <v>161</v>
      </c>
      <c r="D9" s="8" t="s">
        <v>157</v>
      </c>
      <c r="E9" s="14">
        <v>68988</v>
      </c>
      <c r="F9" s="14">
        <v>611512</v>
      </c>
      <c r="G9" s="14">
        <v>162855</v>
      </c>
      <c r="H9" s="14">
        <v>843355</v>
      </c>
      <c r="I9" s="8" t="s">
        <v>3662</v>
      </c>
      <c r="J9" s="8" t="s">
        <v>52</v>
      </c>
      <c r="K9" s="2" t="s">
        <v>162</v>
      </c>
    </row>
    <row r="10" spans="1:11" ht="30" customHeight="1">
      <c r="A10" s="8" t="s">
        <v>166</v>
      </c>
      <c r="B10" s="8" t="s">
        <v>164</v>
      </c>
      <c r="C10" s="8" t="s">
        <v>165</v>
      </c>
      <c r="D10" s="8" t="s">
        <v>157</v>
      </c>
      <c r="E10" s="14">
        <v>176613</v>
      </c>
      <c r="F10" s="14">
        <v>1798143</v>
      </c>
      <c r="G10" s="14">
        <v>397153</v>
      </c>
      <c r="H10" s="14">
        <v>2371909</v>
      </c>
      <c r="I10" s="8" t="s">
        <v>3686</v>
      </c>
      <c r="J10" s="8" t="s">
        <v>52</v>
      </c>
      <c r="K10" s="2" t="s">
        <v>166</v>
      </c>
    </row>
    <row r="11" spans="1:11" ht="30" customHeight="1">
      <c r="A11" s="8" t="s">
        <v>170</v>
      </c>
      <c r="B11" s="8" t="s">
        <v>168</v>
      </c>
      <c r="C11" s="8" t="s">
        <v>169</v>
      </c>
      <c r="D11" s="8" t="s">
        <v>157</v>
      </c>
      <c r="E11" s="14">
        <v>103034</v>
      </c>
      <c r="F11" s="14">
        <v>873662</v>
      </c>
      <c r="G11" s="14">
        <v>241244</v>
      </c>
      <c r="H11" s="14">
        <v>1217940</v>
      </c>
      <c r="I11" s="8" t="s">
        <v>3717</v>
      </c>
      <c r="J11" s="8" t="s">
        <v>52</v>
      </c>
      <c r="K11" s="2" t="s">
        <v>170</v>
      </c>
    </row>
    <row r="12" spans="1:11" ht="30" customHeight="1">
      <c r="A12" s="8" t="s">
        <v>173</v>
      </c>
      <c r="B12" s="8" t="s">
        <v>168</v>
      </c>
      <c r="C12" s="8" t="s">
        <v>172</v>
      </c>
      <c r="D12" s="8" t="s">
        <v>157</v>
      </c>
      <c r="E12" s="14">
        <v>173065</v>
      </c>
      <c r="F12" s="14">
        <v>1603738</v>
      </c>
      <c r="G12" s="14">
        <v>398225</v>
      </c>
      <c r="H12" s="14">
        <v>2175028</v>
      </c>
      <c r="I12" s="8" t="s">
        <v>3738</v>
      </c>
      <c r="J12" s="8" t="s">
        <v>52</v>
      </c>
      <c r="K12" s="2" t="s">
        <v>173</v>
      </c>
    </row>
    <row r="13" spans="1:11" ht="30" customHeight="1">
      <c r="A13" s="8" t="s">
        <v>176</v>
      </c>
      <c r="B13" s="8" t="s">
        <v>168</v>
      </c>
      <c r="C13" s="8" t="s">
        <v>175</v>
      </c>
      <c r="D13" s="8" t="s">
        <v>157</v>
      </c>
      <c r="E13" s="14">
        <v>187254</v>
      </c>
      <c r="F13" s="14">
        <v>1725347</v>
      </c>
      <c r="G13" s="14">
        <v>430480</v>
      </c>
      <c r="H13" s="14">
        <v>2343081</v>
      </c>
      <c r="I13" s="8" t="s">
        <v>3761</v>
      </c>
      <c r="J13" s="8" t="s">
        <v>52</v>
      </c>
      <c r="K13" s="2" t="s">
        <v>176</v>
      </c>
    </row>
    <row r="14" spans="1:11" ht="30" customHeight="1">
      <c r="A14" s="8" t="s">
        <v>179</v>
      </c>
      <c r="B14" s="8" t="s">
        <v>168</v>
      </c>
      <c r="C14" s="8" t="s">
        <v>178</v>
      </c>
      <c r="D14" s="8" t="s">
        <v>157</v>
      </c>
      <c r="E14" s="14">
        <v>199523</v>
      </c>
      <c r="F14" s="14">
        <v>1826576</v>
      </c>
      <c r="G14" s="14">
        <v>458212</v>
      </c>
      <c r="H14" s="14">
        <v>2484311</v>
      </c>
      <c r="I14" s="8" t="s">
        <v>3779</v>
      </c>
      <c r="J14" s="8" t="s">
        <v>52</v>
      </c>
      <c r="K14" s="2" t="s">
        <v>179</v>
      </c>
    </row>
    <row r="15" spans="1:11" ht="30" customHeight="1">
      <c r="A15" s="8" t="s">
        <v>905</v>
      </c>
      <c r="B15" s="8" t="s">
        <v>903</v>
      </c>
      <c r="C15" s="8" t="s">
        <v>904</v>
      </c>
      <c r="D15" s="8" t="s">
        <v>900</v>
      </c>
      <c r="E15" s="14">
        <v>0</v>
      </c>
      <c r="F15" s="14">
        <v>0</v>
      </c>
      <c r="G15" s="14">
        <v>1257</v>
      </c>
      <c r="H15" s="14">
        <v>1257</v>
      </c>
      <c r="I15" s="8" t="s">
        <v>3797</v>
      </c>
      <c r="J15" s="8" t="s">
        <v>52</v>
      </c>
      <c r="K15" s="2" t="s">
        <v>905</v>
      </c>
    </row>
    <row r="16" spans="1:11" ht="30" customHeight="1">
      <c r="A16" s="8" t="s">
        <v>909</v>
      </c>
      <c r="B16" s="8" t="s">
        <v>907</v>
      </c>
      <c r="C16" s="8" t="s">
        <v>908</v>
      </c>
      <c r="D16" s="8" t="s">
        <v>203</v>
      </c>
      <c r="E16" s="14">
        <v>0</v>
      </c>
      <c r="F16" s="14">
        <v>0</v>
      </c>
      <c r="G16" s="14">
        <v>9843</v>
      </c>
      <c r="H16" s="14">
        <v>9843</v>
      </c>
      <c r="I16" s="8" t="s">
        <v>3891</v>
      </c>
      <c r="J16" s="8" t="s">
        <v>52</v>
      </c>
      <c r="K16" s="2" t="s">
        <v>909</v>
      </c>
    </row>
    <row r="17" spans="1:11" ht="30" customHeight="1">
      <c r="A17" s="8" t="s">
        <v>3308</v>
      </c>
      <c r="B17" s="8" t="s">
        <v>3306</v>
      </c>
      <c r="C17" s="8" t="s">
        <v>3307</v>
      </c>
      <c r="D17" s="8" t="s">
        <v>70</v>
      </c>
      <c r="E17" s="14">
        <v>659</v>
      </c>
      <c r="F17" s="14">
        <v>7586</v>
      </c>
      <c r="G17" s="14">
        <v>650</v>
      </c>
      <c r="H17" s="14">
        <v>8895</v>
      </c>
      <c r="I17" s="8" t="s">
        <v>3965</v>
      </c>
      <c r="J17" s="8" t="s">
        <v>52</v>
      </c>
      <c r="K17" s="2" t="s">
        <v>3308</v>
      </c>
    </row>
    <row r="18" spans="1:11" ht="30" customHeight="1">
      <c r="A18" s="8" t="s">
        <v>3334</v>
      </c>
      <c r="B18" s="8" t="s">
        <v>3333</v>
      </c>
      <c r="C18" s="8" t="s">
        <v>3307</v>
      </c>
      <c r="D18" s="8" t="s">
        <v>70</v>
      </c>
      <c r="E18" s="14">
        <v>118</v>
      </c>
      <c r="F18" s="14">
        <v>1365</v>
      </c>
      <c r="G18" s="14">
        <v>117</v>
      </c>
      <c r="H18" s="14">
        <v>1600</v>
      </c>
      <c r="I18" s="8" t="s">
        <v>3997</v>
      </c>
      <c r="J18" s="8" t="s">
        <v>52</v>
      </c>
      <c r="K18" s="2" t="s">
        <v>3334</v>
      </c>
    </row>
  </sheetData>
  <mergeCells count="2">
    <mergeCell ref="A1:J1"/>
    <mergeCell ref="A2:J2"/>
  </mergeCells>
  <phoneticPr fontId="3" type="noConversion"/>
  <pageMargins left="0.78740157480314954" right="0" top="0.39370078740157477" bottom="0.39370078740157477" header="0" footer="0"/>
  <pageSetup paperSize="9" scale="8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0"/>
  <sheetViews>
    <sheetView workbookViewId="0">
      <selection sqref="A1:F1"/>
    </sheetView>
  </sheetViews>
  <sheetFormatPr defaultRowHeight="16.5"/>
  <cols>
    <col min="1" max="1" width="77.625" customWidth="1"/>
    <col min="2" max="5" width="13.625" customWidth="1"/>
    <col min="6" max="6" width="12.625" customWidth="1"/>
    <col min="7" max="8" width="11.625" hidden="1" customWidth="1"/>
    <col min="9" max="10" width="30.625" hidden="1" customWidth="1"/>
    <col min="11" max="11" width="6.625" hidden="1" customWidth="1"/>
    <col min="12" max="12" width="13.625" hidden="1" customWidth="1"/>
  </cols>
  <sheetData>
    <row r="1" spans="1:12" ht="30" customHeight="1">
      <c r="A1" s="30" t="s">
        <v>3409</v>
      </c>
      <c r="B1" s="30"/>
      <c r="C1" s="30"/>
      <c r="D1" s="30"/>
      <c r="E1" s="30"/>
      <c r="F1" s="30"/>
    </row>
    <row r="2" spans="1:12" ht="30" customHeight="1">
      <c r="A2" s="35" t="s">
        <v>1</v>
      </c>
      <c r="B2" s="35"/>
      <c r="C2" s="35"/>
      <c r="D2" s="35"/>
      <c r="E2" s="35"/>
      <c r="F2" s="35"/>
    </row>
    <row r="3" spans="1:12" ht="30" customHeight="1">
      <c r="A3" s="4" t="s">
        <v>3410</v>
      </c>
      <c r="B3" s="4" t="s">
        <v>959</v>
      </c>
      <c r="C3" s="4" t="s">
        <v>960</v>
      </c>
      <c r="D3" s="4" t="s">
        <v>961</v>
      </c>
      <c r="E3" s="4" t="s">
        <v>962</v>
      </c>
      <c r="F3" s="4" t="s">
        <v>3407</v>
      </c>
      <c r="G3" s="1" t="s">
        <v>3408</v>
      </c>
      <c r="H3" s="1" t="s">
        <v>3411</v>
      </c>
      <c r="I3" s="1" t="s">
        <v>3412</v>
      </c>
      <c r="J3" s="1" t="s">
        <v>3413</v>
      </c>
      <c r="K3" s="1" t="s">
        <v>4</v>
      </c>
      <c r="L3" s="1" t="s">
        <v>5</v>
      </c>
    </row>
    <row r="4" spans="1:12" ht="20.100000000000001" customHeight="1">
      <c r="A4" s="15" t="s">
        <v>3415</v>
      </c>
      <c r="B4" s="15"/>
      <c r="C4" s="15"/>
      <c r="D4" s="15"/>
      <c r="E4" s="15"/>
      <c r="F4" s="16" t="s">
        <v>52</v>
      </c>
      <c r="G4" s="1" t="s">
        <v>124</v>
      </c>
      <c r="I4" s="1" t="s">
        <v>121</v>
      </c>
      <c r="J4" s="1" t="s">
        <v>122</v>
      </c>
      <c r="K4" s="1" t="s">
        <v>123</v>
      </c>
    </row>
    <row r="5" spans="1:12" ht="20.100000000000001" customHeight="1">
      <c r="A5" s="17" t="s">
        <v>52</v>
      </c>
      <c r="B5" s="18"/>
      <c r="C5" s="18"/>
      <c r="D5" s="18"/>
      <c r="E5" s="18"/>
      <c r="F5" s="17" t="s">
        <v>52</v>
      </c>
      <c r="G5" s="1" t="s">
        <v>124</v>
      </c>
      <c r="H5" s="1" t="s">
        <v>3416</v>
      </c>
      <c r="I5" s="1" t="s">
        <v>52</v>
      </c>
      <c r="J5" s="1" t="s">
        <v>52</v>
      </c>
      <c r="K5" s="1" t="s">
        <v>52</v>
      </c>
      <c r="L5">
        <v>1</v>
      </c>
    </row>
    <row r="6" spans="1:12" ht="20.100000000000001" customHeight="1">
      <c r="A6" s="17" t="s">
        <v>3417</v>
      </c>
      <c r="B6" s="18">
        <v>0</v>
      </c>
      <c r="C6" s="18">
        <v>0</v>
      </c>
      <c r="D6" s="18">
        <v>0</v>
      </c>
      <c r="E6" s="18">
        <v>0</v>
      </c>
      <c r="F6" s="17" t="s">
        <v>52</v>
      </c>
      <c r="G6" s="1" t="s">
        <v>124</v>
      </c>
      <c r="H6" s="1" t="s">
        <v>3418</v>
      </c>
      <c r="I6" s="1" t="s">
        <v>3419</v>
      </c>
      <c r="J6" s="1" t="s">
        <v>52</v>
      </c>
      <c r="K6" s="1" t="s">
        <v>52</v>
      </c>
    </row>
    <row r="7" spans="1:12" ht="20.100000000000001" customHeight="1">
      <c r="A7" s="17" t="s">
        <v>3420</v>
      </c>
      <c r="B7" s="18">
        <v>0</v>
      </c>
      <c r="C7" s="18">
        <v>0</v>
      </c>
      <c r="D7" s="18">
        <v>0</v>
      </c>
      <c r="E7" s="18">
        <v>0</v>
      </c>
      <c r="F7" s="17" t="s">
        <v>52</v>
      </c>
      <c r="G7" s="1" t="s">
        <v>124</v>
      </c>
      <c r="H7" s="1" t="s">
        <v>3418</v>
      </c>
      <c r="I7" s="1" t="s">
        <v>52</v>
      </c>
      <c r="J7" s="1" t="s">
        <v>52</v>
      </c>
      <c r="K7" s="1" t="s">
        <v>52</v>
      </c>
    </row>
    <row r="8" spans="1:12" ht="20.100000000000001" customHeight="1">
      <c r="A8" s="17" t="s">
        <v>3421</v>
      </c>
      <c r="B8" s="18">
        <v>0</v>
      </c>
      <c r="C8" s="18">
        <v>0</v>
      </c>
      <c r="D8" s="18">
        <v>0</v>
      </c>
      <c r="E8" s="18">
        <v>0</v>
      </c>
      <c r="F8" s="17" t="s">
        <v>52</v>
      </c>
      <c r="G8" s="1" t="s">
        <v>124</v>
      </c>
      <c r="H8" s="1" t="s">
        <v>3418</v>
      </c>
      <c r="I8" s="1" t="s">
        <v>3422</v>
      </c>
      <c r="J8" s="1" t="s">
        <v>52</v>
      </c>
      <c r="K8" s="1" t="s">
        <v>52</v>
      </c>
    </row>
    <row r="9" spans="1:12" ht="20.100000000000001" customHeight="1">
      <c r="A9" s="17" t="s">
        <v>3423</v>
      </c>
      <c r="B9" s="18">
        <v>0</v>
      </c>
      <c r="C9" s="18">
        <v>0</v>
      </c>
      <c r="D9" s="18">
        <v>0</v>
      </c>
      <c r="E9" s="18">
        <v>0</v>
      </c>
      <c r="F9" s="17" t="s">
        <v>52</v>
      </c>
      <c r="G9" s="1" t="s">
        <v>124</v>
      </c>
      <c r="H9" s="1" t="s">
        <v>3418</v>
      </c>
      <c r="I9" s="1" t="s">
        <v>3424</v>
      </c>
      <c r="J9" s="1" t="s">
        <v>52</v>
      </c>
      <c r="K9" s="1" t="s">
        <v>52</v>
      </c>
    </row>
    <row r="10" spans="1:12" ht="20.100000000000001" customHeight="1">
      <c r="A10" s="17" t="s">
        <v>3425</v>
      </c>
      <c r="B10" s="18">
        <v>0</v>
      </c>
      <c r="C10" s="18">
        <v>0</v>
      </c>
      <c r="D10" s="18">
        <v>0</v>
      </c>
      <c r="E10" s="18">
        <v>0</v>
      </c>
      <c r="F10" s="17" t="s">
        <v>52</v>
      </c>
      <c r="G10" s="1" t="s">
        <v>124</v>
      </c>
      <c r="H10" s="1" t="s">
        <v>3418</v>
      </c>
      <c r="I10" s="1" t="s">
        <v>3426</v>
      </c>
      <c r="J10" s="1" t="s">
        <v>52</v>
      </c>
      <c r="K10" s="1" t="s">
        <v>52</v>
      </c>
    </row>
    <row r="11" spans="1:12" ht="20.100000000000001" customHeight="1">
      <c r="A11" s="17" t="s">
        <v>3427</v>
      </c>
      <c r="B11" s="18">
        <v>0</v>
      </c>
      <c r="C11" s="18">
        <v>0</v>
      </c>
      <c r="D11" s="18">
        <v>0</v>
      </c>
      <c r="E11" s="18">
        <v>0</v>
      </c>
      <c r="F11" s="17" t="s">
        <v>52</v>
      </c>
      <c r="G11" s="1" t="s">
        <v>124</v>
      </c>
      <c r="H11" s="1" t="s">
        <v>3418</v>
      </c>
      <c r="I11" s="1" t="s">
        <v>3428</v>
      </c>
      <c r="J11" s="1" t="s">
        <v>52</v>
      </c>
      <c r="K11" s="1" t="s">
        <v>52</v>
      </c>
    </row>
    <row r="12" spans="1:12" ht="20.100000000000001" customHeight="1">
      <c r="A12" s="17" t="s">
        <v>3429</v>
      </c>
      <c r="B12" s="18">
        <v>0</v>
      </c>
      <c r="C12" s="18">
        <v>0</v>
      </c>
      <c r="D12" s="18">
        <v>0</v>
      </c>
      <c r="E12" s="18">
        <v>0</v>
      </c>
      <c r="F12" s="17" t="s">
        <v>52</v>
      </c>
      <c r="G12" s="1" t="s">
        <v>124</v>
      </c>
      <c r="H12" s="1" t="s">
        <v>3418</v>
      </c>
      <c r="I12" s="1" t="s">
        <v>3430</v>
      </c>
      <c r="J12" s="1" t="s">
        <v>52</v>
      </c>
      <c r="K12" s="1" t="s">
        <v>52</v>
      </c>
    </row>
    <row r="13" spans="1:12" ht="20.100000000000001" customHeight="1">
      <c r="A13" s="17" t="s">
        <v>3431</v>
      </c>
      <c r="B13" s="18">
        <v>0</v>
      </c>
      <c r="C13" s="18">
        <v>0</v>
      </c>
      <c r="D13" s="18">
        <v>0</v>
      </c>
      <c r="E13" s="18">
        <v>0</v>
      </c>
      <c r="F13" s="17" t="s">
        <v>52</v>
      </c>
      <c r="G13" s="1" t="s">
        <v>124</v>
      </c>
      <c r="H13" s="1" t="s">
        <v>3418</v>
      </c>
      <c r="I13" s="1" t="s">
        <v>3432</v>
      </c>
      <c r="J13" s="1" t="s">
        <v>52</v>
      </c>
      <c r="K13" s="1" t="s">
        <v>52</v>
      </c>
    </row>
    <row r="14" spans="1:12" ht="20.100000000000001" customHeight="1">
      <c r="A14" s="17" t="s">
        <v>3433</v>
      </c>
      <c r="B14" s="18">
        <v>0</v>
      </c>
      <c r="C14" s="18">
        <v>0</v>
      </c>
      <c r="D14" s="18">
        <v>0</v>
      </c>
      <c r="E14" s="18">
        <v>0</v>
      </c>
      <c r="F14" s="17" t="s">
        <v>52</v>
      </c>
      <c r="G14" s="1" t="s">
        <v>124</v>
      </c>
      <c r="H14" s="1" t="s">
        <v>3418</v>
      </c>
      <c r="I14" s="1" t="s">
        <v>3434</v>
      </c>
      <c r="J14" s="1" t="s">
        <v>52</v>
      </c>
      <c r="K14" s="1" t="s">
        <v>52</v>
      </c>
    </row>
    <row r="15" spans="1:12" ht="20.100000000000001" customHeight="1">
      <c r="A15" s="17" t="s">
        <v>3420</v>
      </c>
      <c r="B15" s="18">
        <v>0</v>
      </c>
      <c r="C15" s="18">
        <v>0</v>
      </c>
      <c r="D15" s="18">
        <v>0</v>
      </c>
      <c r="E15" s="18">
        <v>0</v>
      </c>
      <c r="F15" s="17" t="s">
        <v>52</v>
      </c>
      <c r="G15" s="1" t="s">
        <v>124</v>
      </c>
      <c r="H15" s="1" t="s">
        <v>3418</v>
      </c>
      <c r="I15" s="1" t="s">
        <v>52</v>
      </c>
      <c r="J15" s="1" t="s">
        <v>52</v>
      </c>
      <c r="K15" s="1" t="s">
        <v>52</v>
      </c>
    </row>
    <row r="16" spans="1:12" ht="20.100000000000001" customHeight="1">
      <c r="A16" s="17" t="s">
        <v>3435</v>
      </c>
      <c r="B16" s="18">
        <v>278.8</v>
      </c>
      <c r="C16" s="18">
        <v>0</v>
      </c>
      <c r="D16" s="18">
        <v>0</v>
      </c>
      <c r="E16" s="18">
        <v>278.8</v>
      </c>
      <c r="F16" s="17" t="s">
        <v>52</v>
      </c>
      <c r="G16" s="1" t="s">
        <v>124</v>
      </c>
      <c r="H16" s="1" t="s">
        <v>3418</v>
      </c>
      <c r="I16" s="1" t="s">
        <v>3436</v>
      </c>
      <c r="J16" s="1" t="s">
        <v>52</v>
      </c>
      <c r="K16" s="1" t="s">
        <v>52</v>
      </c>
    </row>
    <row r="17" spans="1:12" ht="20.100000000000001" customHeight="1">
      <c r="A17" s="17" t="s">
        <v>3437</v>
      </c>
      <c r="B17" s="18">
        <v>0</v>
      </c>
      <c r="C17" s="18">
        <v>594.79999999999995</v>
      </c>
      <c r="D17" s="18">
        <v>0</v>
      </c>
      <c r="E17" s="18">
        <v>594.79999999999995</v>
      </c>
      <c r="F17" s="17" t="s">
        <v>52</v>
      </c>
      <c r="G17" s="1" t="s">
        <v>124</v>
      </c>
      <c r="H17" s="1" t="s">
        <v>3418</v>
      </c>
      <c r="I17" s="1" t="s">
        <v>3438</v>
      </c>
      <c r="J17" s="1" t="s">
        <v>52</v>
      </c>
      <c r="K17" s="1" t="s">
        <v>52</v>
      </c>
    </row>
    <row r="18" spans="1:12" ht="20.100000000000001" customHeight="1">
      <c r="A18" s="17" t="s">
        <v>3439</v>
      </c>
      <c r="B18" s="18">
        <v>0</v>
      </c>
      <c r="C18" s="18">
        <v>0</v>
      </c>
      <c r="D18" s="18">
        <v>323.7</v>
      </c>
      <c r="E18" s="18">
        <v>323.7</v>
      </c>
      <c r="F18" s="17" t="s">
        <v>52</v>
      </c>
      <c r="G18" s="1" t="s">
        <v>124</v>
      </c>
      <c r="H18" s="1" t="s">
        <v>3418</v>
      </c>
      <c r="I18" s="1" t="s">
        <v>3440</v>
      </c>
      <c r="J18" s="1" t="s">
        <v>52</v>
      </c>
      <c r="K18" s="1" t="s">
        <v>52</v>
      </c>
    </row>
    <row r="19" spans="1:12" ht="20.100000000000001" customHeight="1">
      <c r="A19" s="17" t="s">
        <v>3441</v>
      </c>
      <c r="B19" s="18">
        <v>278.8</v>
      </c>
      <c r="C19" s="18">
        <v>594.79999999999995</v>
      </c>
      <c r="D19" s="18">
        <v>323.7</v>
      </c>
      <c r="E19" s="18">
        <v>1197.3</v>
      </c>
      <c r="F19" s="17" t="s">
        <v>52</v>
      </c>
      <c r="G19" s="1" t="s">
        <v>124</v>
      </c>
      <c r="H19" s="1" t="s">
        <v>3418</v>
      </c>
      <c r="I19" s="1" t="s">
        <v>3442</v>
      </c>
      <c r="J19" s="1" t="s">
        <v>52</v>
      </c>
      <c r="K19" s="1" t="s">
        <v>52</v>
      </c>
    </row>
    <row r="20" spans="1:12" ht="20.100000000000001" customHeight="1">
      <c r="A20" s="17" t="s">
        <v>3420</v>
      </c>
      <c r="B20" s="18">
        <v>0</v>
      </c>
      <c r="C20" s="18">
        <v>0</v>
      </c>
      <c r="D20" s="18">
        <v>0</v>
      </c>
      <c r="E20" s="18">
        <v>0</v>
      </c>
      <c r="F20" s="17" t="s">
        <v>52</v>
      </c>
      <c r="G20" s="1" t="s">
        <v>124</v>
      </c>
      <c r="H20" s="1" t="s">
        <v>3418</v>
      </c>
      <c r="I20" s="1" t="s">
        <v>52</v>
      </c>
      <c r="J20" s="1" t="s">
        <v>52</v>
      </c>
      <c r="K20" s="1" t="s">
        <v>52</v>
      </c>
    </row>
    <row r="21" spans="1:12" ht="20.100000000000001" customHeight="1">
      <c r="A21" s="17" t="s">
        <v>3443</v>
      </c>
      <c r="B21" s="18">
        <v>0</v>
      </c>
      <c r="C21" s="18">
        <v>0</v>
      </c>
      <c r="D21" s="18">
        <v>0</v>
      </c>
      <c r="E21" s="18">
        <v>0</v>
      </c>
      <c r="F21" s="17" t="s">
        <v>52</v>
      </c>
      <c r="G21" s="1" t="s">
        <v>124</v>
      </c>
      <c r="H21" s="1" t="s">
        <v>3418</v>
      </c>
      <c r="I21" s="1" t="s">
        <v>3444</v>
      </c>
      <c r="J21" s="1" t="s">
        <v>52</v>
      </c>
      <c r="K21" s="1" t="s">
        <v>52</v>
      </c>
    </row>
    <row r="22" spans="1:12" ht="20.100000000000001" customHeight="1">
      <c r="A22" s="17" t="s">
        <v>3445</v>
      </c>
      <c r="B22" s="18">
        <v>0</v>
      </c>
      <c r="C22" s="18">
        <v>0</v>
      </c>
      <c r="D22" s="18">
        <v>0</v>
      </c>
      <c r="E22" s="18">
        <v>0</v>
      </c>
      <c r="F22" s="17" t="s">
        <v>52</v>
      </c>
      <c r="G22" s="1" t="s">
        <v>124</v>
      </c>
      <c r="H22" s="1" t="s">
        <v>3418</v>
      </c>
      <c r="I22" s="1" t="s">
        <v>3446</v>
      </c>
      <c r="J22" s="1" t="s">
        <v>52</v>
      </c>
      <c r="K22" s="1" t="s">
        <v>52</v>
      </c>
    </row>
    <row r="23" spans="1:12" ht="20.100000000000001" customHeight="1">
      <c r="A23" s="17" t="s">
        <v>3420</v>
      </c>
      <c r="B23" s="18">
        <v>0</v>
      </c>
      <c r="C23" s="18">
        <v>0</v>
      </c>
      <c r="D23" s="18">
        <v>0</v>
      </c>
      <c r="E23" s="18">
        <v>0</v>
      </c>
      <c r="F23" s="17" t="s">
        <v>52</v>
      </c>
      <c r="G23" s="1" t="s">
        <v>124</v>
      </c>
      <c r="H23" s="1" t="s">
        <v>3418</v>
      </c>
      <c r="I23" s="1" t="s">
        <v>52</v>
      </c>
      <c r="J23" s="1" t="s">
        <v>52</v>
      </c>
      <c r="K23" s="1" t="s">
        <v>52</v>
      </c>
    </row>
    <row r="24" spans="1:12" ht="20.100000000000001" customHeight="1">
      <c r="A24" s="17" t="s">
        <v>3447</v>
      </c>
      <c r="B24" s="18">
        <v>0</v>
      </c>
      <c r="C24" s="18">
        <v>0</v>
      </c>
      <c r="D24" s="18">
        <v>0</v>
      </c>
      <c r="E24" s="18">
        <v>0</v>
      </c>
      <c r="F24" s="17" t="s">
        <v>52</v>
      </c>
      <c r="G24" s="1" t="s">
        <v>124</v>
      </c>
      <c r="H24" s="1" t="s">
        <v>3418</v>
      </c>
      <c r="I24" s="1" t="s">
        <v>3448</v>
      </c>
      <c r="J24" s="1" t="s">
        <v>52</v>
      </c>
      <c r="K24" s="1" t="s">
        <v>52</v>
      </c>
    </row>
    <row r="25" spans="1:12" ht="20.100000000000001" customHeight="1">
      <c r="A25" s="17" t="s">
        <v>3449</v>
      </c>
      <c r="B25" s="18">
        <v>0</v>
      </c>
      <c r="C25" s="18">
        <v>2508.5</v>
      </c>
      <c r="D25" s="18">
        <v>0</v>
      </c>
      <c r="E25" s="18">
        <v>2508.5</v>
      </c>
      <c r="F25" s="17" t="s">
        <v>52</v>
      </c>
      <c r="G25" s="1" t="s">
        <v>124</v>
      </c>
      <c r="H25" s="1" t="s">
        <v>3418</v>
      </c>
      <c r="I25" s="1" t="s">
        <v>3450</v>
      </c>
      <c r="J25" s="1" t="s">
        <v>52</v>
      </c>
      <c r="K25" s="1" t="s">
        <v>52</v>
      </c>
    </row>
    <row r="26" spans="1:12" ht="20.100000000000001" customHeight="1">
      <c r="A26" s="17" t="s">
        <v>3441</v>
      </c>
      <c r="B26" s="18">
        <v>0</v>
      </c>
      <c r="C26" s="18">
        <v>2508.5</v>
      </c>
      <c r="D26" s="18">
        <v>0</v>
      </c>
      <c r="E26" s="18">
        <v>2508.5</v>
      </c>
      <c r="F26" s="17" t="s">
        <v>52</v>
      </c>
      <c r="G26" s="1" t="s">
        <v>124</v>
      </c>
      <c r="H26" s="1" t="s">
        <v>3418</v>
      </c>
      <c r="I26" s="1" t="s">
        <v>3442</v>
      </c>
      <c r="J26" s="1" t="s">
        <v>52</v>
      </c>
      <c r="K26" s="1" t="s">
        <v>52</v>
      </c>
    </row>
    <row r="27" spans="1:12" ht="20.100000000000001" customHeight="1">
      <c r="A27" s="17" t="s">
        <v>3451</v>
      </c>
      <c r="B27" s="19">
        <v>278</v>
      </c>
      <c r="C27" s="19">
        <v>3103</v>
      </c>
      <c r="D27" s="19">
        <v>323</v>
      </c>
      <c r="E27" s="19">
        <v>3704</v>
      </c>
      <c r="F27" s="20"/>
    </row>
    <row r="28" spans="1:12" ht="20.100000000000001" customHeight="1">
      <c r="A28" s="20"/>
      <c r="B28" s="20"/>
      <c r="C28" s="20"/>
      <c r="D28" s="20"/>
      <c r="E28" s="20"/>
      <c r="F28" s="20"/>
    </row>
    <row r="29" spans="1:12" ht="20.100000000000001" customHeight="1">
      <c r="A29" s="20" t="s">
        <v>3453</v>
      </c>
      <c r="B29" s="20"/>
      <c r="C29" s="20"/>
      <c r="D29" s="20"/>
      <c r="E29" s="20"/>
      <c r="F29" s="17" t="s">
        <v>52</v>
      </c>
      <c r="G29" s="1" t="s">
        <v>128</v>
      </c>
      <c r="I29" s="1" t="s">
        <v>126</v>
      </c>
      <c r="J29" s="1" t="s">
        <v>127</v>
      </c>
      <c r="K29" s="1" t="s">
        <v>123</v>
      </c>
    </row>
    <row r="30" spans="1:12" ht="20.100000000000001" customHeight="1">
      <c r="A30" s="17" t="s">
        <v>52</v>
      </c>
      <c r="B30" s="18"/>
      <c r="C30" s="18"/>
      <c r="D30" s="18"/>
      <c r="E30" s="18"/>
      <c r="F30" s="17" t="s">
        <v>52</v>
      </c>
      <c r="G30" s="1" t="s">
        <v>128</v>
      </c>
      <c r="H30" s="1" t="s">
        <v>3416</v>
      </c>
      <c r="I30" s="1" t="s">
        <v>52</v>
      </c>
      <c r="J30" s="1" t="s">
        <v>52</v>
      </c>
      <c r="K30" s="1" t="s">
        <v>123</v>
      </c>
      <c r="L30">
        <v>1</v>
      </c>
    </row>
    <row r="31" spans="1:12" ht="20.100000000000001" customHeight="1">
      <c r="A31" s="17" t="s">
        <v>3454</v>
      </c>
      <c r="B31" s="18">
        <v>0</v>
      </c>
      <c r="C31" s="18">
        <v>0</v>
      </c>
      <c r="D31" s="18">
        <v>0</v>
      </c>
      <c r="E31" s="18">
        <v>0</v>
      </c>
      <c r="F31" s="17" t="s">
        <v>52</v>
      </c>
      <c r="G31" s="1" t="s">
        <v>128</v>
      </c>
      <c r="H31" s="1" t="s">
        <v>3418</v>
      </c>
      <c r="I31" s="1" t="s">
        <v>3455</v>
      </c>
      <c r="J31" s="1" t="s">
        <v>52</v>
      </c>
      <c r="K31" s="1" t="s">
        <v>52</v>
      </c>
    </row>
    <row r="32" spans="1:12" ht="20.100000000000001" customHeight="1">
      <c r="A32" s="17" t="s">
        <v>3456</v>
      </c>
      <c r="B32" s="18">
        <v>0</v>
      </c>
      <c r="C32" s="18">
        <v>0</v>
      </c>
      <c r="D32" s="18">
        <v>0</v>
      </c>
      <c r="E32" s="18">
        <v>0</v>
      </c>
      <c r="F32" s="17" t="s">
        <v>52</v>
      </c>
      <c r="G32" s="1" t="s">
        <v>128</v>
      </c>
      <c r="H32" s="1" t="s">
        <v>3418</v>
      </c>
      <c r="I32" s="1" t="s">
        <v>3457</v>
      </c>
      <c r="J32" s="1" t="s">
        <v>52</v>
      </c>
      <c r="K32" s="1" t="s">
        <v>52</v>
      </c>
    </row>
    <row r="33" spans="1:11" ht="20.100000000000001" customHeight="1">
      <c r="A33" s="17" t="s">
        <v>3458</v>
      </c>
      <c r="B33" s="18">
        <v>0</v>
      </c>
      <c r="C33" s="18">
        <v>0</v>
      </c>
      <c r="D33" s="18">
        <v>0</v>
      </c>
      <c r="E33" s="18">
        <v>0</v>
      </c>
      <c r="F33" s="17" t="s">
        <v>52</v>
      </c>
      <c r="G33" s="1" t="s">
        <v>128</v>
      </c>
      <c r="H33" s="1" t="s">
        <v>3418</v>
      </c>
      <c r="I33" s="1" t="s">
        <v>3459</v>
      </c>
      <c r="J33" s="1" t="s">
        <v>52</v>
      </c>
      <c r="K33" s="1" t="s">
        <v>52</v>
      </c>
    </row>
    <row r="34" spans="1:11" ht="20.100000000000001" customHeight="1">
      <c r="A34" s="17" t="s">
        <v>3460</v>
      </c>
      <c r="B34" s="18">
        <v>0</v>
      </c>
      <c r="C34" s="18">
        <v>0</v>
      </c>
      <c r="D34" s="18">
        <v>0</v>
      </c>
      <c r="E34" s="18">
        <v>0</v>
      </c>
      <c r="F34" s="17" t="s">
        <v>52</v>
      </c>
      <c r="G34" s="1" t="s">
        <v>128</v>
      </c>
      <c r="H34" s="1" t="s">
        <v>3418</v>
      </c>
      <c r="I34" s="1" t="s">
        <v>3461</v>
      </c>
      <c r="J34" s="1" t="s">
        <v>52</v>
      </c>
      <c r="K34" s="1" t="s">
        <v>52</v>
      </c>
    </row>
    <row r="35" spans="1:11" ht="20.100000000000001" customHeight="1">
      <c r="A35" s="17" t="s">
        <v>3420</v>
      </c>
      <c r="B35" s="18">
        <v>0</v>
      </c>
      <c r="C35" s="18">
        <v>0</v>
      </c>
      <c r="D35" s="18">
        <v>0</v>
      </c>
      <c r="E35" s="18">
        <v>0</v>
      </c>
      <c r="F35" s="17" t="s">
        <v>52</v>
      </c>
      <c r="G35" s="1" t="s">
        <v>128</v>
      </c>
      <c r="H35" s="1" t="s">
        <v>3418</v>
      </c>
      <c r="I35" s="1" t="s">
        <v>52</v>
      </c>
      <c r="J35" s="1" t="s">
        <v>52</v>
      </c>
      <c r="K35" s="1" t="s">
        <v>52</v>
      </c>
    </row>
    <row r="36" spans="1:11" ht="20.100000000000001" customHeight="1">
      <c r="A36" s="17" t="s">
        <v>3462</v>
      </c>
      <c r="B36" s="18">
        <v>0</v>
      </c>
      <c r="C36" s="18">
        <v>0</v>
      </c>
      <c r="D36" s="18">
        <v>0</v>
      </c>
      <c r="E36" s="18">
        <v>0</v>
      </c>
      <c r="F36" s="17" t="s">
        <v>52</v>
      </c>
      <c r="G36" s="1" t="s">
        <v>128</v>
      </c>
      <c r="H36" s="1" t="s">
        <v>3418</v>
      </c>
      <c r="I36" s="1" t="s">
        <v>3463</v>
      </c>
      <c r="J36" s="1" t="s">
        <v>52</v>
      </c>
      <c r="K36" s="1" t="s">
        <v>52</v>
      </c>
    </row>
    <row r="37" spans="1:11" ht="20.100000000000001" customHeight="1">
      <c r="A37" s="17" t="s">
        <v>3464</v>
      </c>
      <c r="B37" s="18">
        <v>0</v>
      </c>
      <c r="C37" s="18">
        <v>0</v>
      </c>
      <c r="D37" s="18">
        <v>0</v>
      </c>
      <c r="E37" s="18">
        <v>0</v>
      </c>
      <c r="F37" s="17" t="s">
        <v>52</v>
      </c>
      <c r="G37" s="1" t="s">
        <v>128</v>
      </c>
      <c r="H37" s="1" t="s">
        <v>3418</v>
      </c>
      <c r="I37" s="1" t="s">
        <v>3465</v>
      </c>
      <c r="J37" s="1" t="s">
        <v>52</v>
      </c>
      <c r="K37" s="1" t="s">
        <v>52</v>
      </c>
    </row>
    <row r="38" spans="1:11" ht="20.100000000000001" customHeight="1">
      <c r="A38" s="17" t="s">
        <v>3466</v>
      </c>
      <c r="B38" s="18">
        <v>0</v>
      </c>
      <c r="C38" s="18">
        <v>0</v>
      </c>
      <c r="D38" s="18">
        <v>0</v>
      </c>
      <c r="E38" s="18">
        <v>0</v>
      </c>
      <c r="F38" s="17" t="s">
        <v>52</v>
      </c>
      <c r="G38" s="1" t="s">
        <v>128</v>
      </c>
      <c r="H38" s="1" t="s">
        <v>3418</v>
      </c>
      <c r="I38" s="1" t="s">
        <v>3467</v>
      </c>
      <c r="J38" s="1" t="s">
        <v>52</v>
      </c>
      <c r="K38" s="1" t="s">
        <v>52</v>
      </c>
    </row>
    <row r="39" spans="1:11" ht="20.100000000000001" customHeight="1">
      <c r="A39" s="17" t="s">
        <v>3468</v>
      </c>
      <c r="B39" s="18">
        <v>0</v>
      </c>
      <c r="C39" s="18">
        <v>0</v>
      </c>
      <c r="D39" s="18">
        <v>0</v>
      </c>
      <c r="E39" s="18">
        <v>0</v>
      </c>
      <c r="F39" s="17" t="s">
        <v>52</v>
      </c>
      <c r="G39" s="1" t="s">
        <v>128</v>
      </c>
      <c r="H39" s="1" t="s">
        <v>3418</v>
      </c>
      <c r="I39" s="1" t="s">
        <v>3469</v>
      </c>
      <c r="J39" s="1" t="s">
        <v>52</v>
      </c>
      <c r="K39" s="1" t="s">
        <v>52</v>
      </c>
    </row>
    <row r="40" spans="1:11" ht="20.100000000000001" customHeight="1">
      <c r="A40" s="17" t="s">
        <v>3470</v>
      </c>
      <c r="B40" s="18">
        <v>0</v>
      </c>
      <c r="C40" s="18">
        <v>0</v>
      </c>
      <c r="D40" s="18">
        <v>0</v>
      </c>
      <c r="E40" s="18">
        <v>0</v>
      </c>
      <c r="F40" s="17" t="s">
        <v>52</v>
      </c>
      <c r="G40" s="1" t="s">
        <v>128</v>
      </c>
      <c r="H40" s="1" t="s">
        <v>3418</v>
      </c>
      <c r="I40" s="1" t="s">
        <v>3471</v>
      </c>
      <c r="J40" s="1" t="s">
        <v>52</v>
      </c>
      <c r="K40" s="1" t="s">
        <v>52</v>
      </c>
    </row>
    <row r="41" spans="1:11" ht="20.100000000000001" customHeight="1">
      <c r="A41" s="17" t="s">
        <v>3472</v>
      </c>
      <c r="B41" s="18">
        <v>0</v>
      </c>
      <c r="C41" s="18">
        <v>0</v>
      </c>
      <c r="D41" s="18">
        <v>0</v>
      </c>
      <c r="E41" s="18">
        <v>0</v>
      </c>
      <c r="F41" s="17" t="s">
        <v>52</v>
      </c>
      <c r="G41" s="1" t="s">
        <v>128</v>
      </c>
      <c r="H41" s="1" t="s">
        <v>3418</v>
      </c>
      <c r="I41" s="1" t="s">
        <v>3473</v>
      </c>
      <c r="J41" s="1" t="s">
        <v>52</v>
      </c>
      <c r="K41" s="1" t="s">
        <v>52</v>
      </c>
    </row>
    <row r="42" spans="1:11" ht="20.100000000000001" customHeight="1">
      <c r="A42" s="17" t="s">
        <v>3474</v>
      </c>
      <c r="B42" s="18">
        <v>0</v>
      </c>
      <c r="C42" s="18">
        <v>0</v>
      </c>
      <c r="D42" s="18">
        <v>0</v>
      </c>
      <c r="E42" s="18">
        <v>0</v>
      </c>
      <c r="F42" s="17" t="s">
        <v>52</v>
      </c>
      <c r="G42" s="1" t="s">
        <v>128</v>
      </c>
      <c r="H42" s="1" t="s">
        <v>3418</v>
      </c>
      <c r="I42" s="1" t="s">
        <v>3475</v>
      </c>
      <c r="J42" s="1" t="s">
        <v>52</v>
      </c>
      <c r="K42" s="1" t="s">
        <v>52</v>
      </c>
    </row>
    <row r="43" spans="1:11" ht="20.100000000000001" customHeight="1">
      <c r="A43" s="17" t="s">
        <v>3476</v>
      </c>
      <c r="B43" s="18">
        <v>0</v>
      </c>
      <c r="C43" s="18">
        <v>0</v>
      </c>
      <c r="D43" s="18">
        <v>0</v>
      </c>
      <c r="E43" s="18">
        <v>0</v>
      </c>
      <c r="F43" s="17" t="s">
        <v>52</v>
      </c>
      <c r="G43" s="1" t="s">
        <v>128</v>
      </c>
      <c r="H43" s="1" t="s">
        <v>3418</v>
      </c>
      <c r="I43" s="1" t="s">
        <v>3477</v>
      </c>
      <c r="J43" s="1" t="s">
        <v>52</v>
      </c>
      <c r="K43" s="1" t="s">
        <v>52</v>
      </c>
    </row>
    <row r="44" spans="1:11" ht="20.100000000000001" customHeight="1">
      <c r="A44" s="17" t="s">
        <v>3478</v>
      </c>
      <c r="B44" s="18">
        <v>0</v>
      </c>
      <c r="C44" s="18">
        <v>0</v>
      </c>
      <c r="D44" s="18">
        <v>0</v>
      </c>
      <c r="E44" s="18">
        <v>0</v>
      </c>
      <c r="F44" s="17" t="s">
        <v>52</v>
      </c>
      <c r="G44" s="1" t="s">
        <v>128</v>
      </c>
      <c r="H44" s="1" t="s">
        <v>3418</v>
      </c>
      <c r="I44" s="1" t="s">
        <v>3479</v>
      </c>
      <c r="J44" s="1" t="s">
        <v>52</v>
      </c>
      <c r="K44" s="1" t="s">
        <v>52</v>
      </c>
    </row>
    <row r="45" spans="1:11" ht="20.100000000000001" customHeight="1">
      <c r="A45" s="17" t="s">
        <v>3480</v>
      </c>
      <c r="B45" s="18">
        <v>0</v>
      </c>
      <c r="C45" s="18">
        <v>0</v>
      </c>
      <c r="D45" s="18">
        <v>0</v>
      </c>
      <c r="E45" s="18">
        <v>0</v>
      </c>
      <c r="F45" s="17" t="s">
        <v>52</v>
      </c>
      <c r="G45" s="1" t="s">
        <v>128</v>
      </c>
      <c r="H45" s="1" t="s">
        <v>3418</v>
      </c>
      <c r="I45" s="1" t="s">
        <v>3481</v>
      </c>
      <c r="J45" s="1" t="s">
        <v>52</v>
      </c>
      <c r="K45" s="1" t="s">
        <v>52</v>
      </c>
    </row>
    <row r="46" spans="1:11" ht="20.100000000000001" customHeight="1">
      <c r="A46" s="17" t="s">
        <v>3482</v>
      </c>
      <c r="B46" s="18">
        <v>0</v>
      </c>
      <c r="C46" s="18">
        <v>0</v>
      </c>
      <c r="D46" s="18">
        <v>0</v>
      </c>
      <c r="E46" s="18">
        <v>0</v>
      </c>
      <c r="F46" s="17" t="s">
        <v>52</v>
      </c>
      <c r="G46" s="1" t="s">
        <v>128</v>
      </c>
      <c r="H46" s="1" t="s">
        <v>3418</v>
      </c>
      <c r="I46" s="1" t="s">
        <v>3483</v>
      </c>
      <c r="J46" s="1" t="s">
        <v>52</v>
      </c>
      <c r="K46" s="1" t="s">
        <v>52</v>
      </c>
    </row>
    <row r="47" spans="1:11" ht="20.100000000000001" customHeight="1">
      <c r="A47" s="17" t="s">
        <v>3484</v>
      </c>
      <c r="B47" s="18">
        <v>0</v>
      </c>
      <c r="C47" s="18">
        <v>0</v>
      </c>
      <c r="D47" s="18">
        <v>0</v>
      </c>
      <c r="E47" s="18">
        <v>0</v>
      </c>
      <c r="F47" s="17" t="s">
        <v>52</v>
      </c>
      <c r="G47" s="1" t="s">
        <v>128</v>
      </c>
      <c r="H47" s="1" t="s">
        <v>3418</v>
      </c>
      <c r="I47" s="1" t="s">
        <v>3485</v>
      </c>
      <c r="J47" s="1" t="s">
        <v>52</v>
      </c>
      <c r="K47" s="1" t="s">
        <v>52</v>
      </c>
    </row>
    <row r="48" spans="1:11" ht="20.100000000000001" customHeight="1">
      <c r="A48" s="17" t="s">
        <v>3486</v>
      </c>
      <c r="B48" s="18">
        <v>0</v>
      </c>
      <c r="C48" s="18">
        <v>0</v>
      </c>
      <c r="D48" s="18">
        <v>0</v>
      </c>
      <c r="E48" s="18">
        <v>0</v>
      </c>
      <c r="F48" s="17" t="s">
        <v>52</v>
      </c>
      <c r="G48" s="1" t="s">
        <v>128</v>
      </c>
      <c r="H48" s="1" t="s">
        <v>3418</v>
      </c>
      <c r="I48" s="1" t="s">
        <v>3487</v>
      </c>
      <c r="J48" s="1" t="s">
        <v>52</v>
      </c>
      <c r="K48" s="1" t="s">
        <v>52</v>
      </c>
    </row>
    <row r="49" spans="1:11" ht="20.100000000000001" customHeight="1">
      <c r="A49" s="17" t="s">
        <v>3488</v>
      </c>
      <c r="B49" s="18">
        <v>0</v>
      </c>
      <c r="C49" s="18">
        <v>0</v>
      </c>
      <c r="D49" s="18">
        <v>0</v>
      </c>
      <c r="E49" s="18">
        <v>0</v>
      </c>
      <c r="F49" s="17" t="s">
        <v>52</v>
      </c>
      <c r="G49" s="1" t="s">
        <v>128</v>
      </c>
      <c r="H49" s="1" t="s">
        <v>3418</v>
      </c>
      <c r="I49" s="1" t="s">
        <v>3489</v>
      </c>
      <c r="J49" s="1" t="s">
        <v>52</v>
      </c>
      <c r="K49" s="1" t="s">
        <v>52</v>
      </c>
    </row>
    <row r="50" spans="1:11" ht="20.100000000000001" customHeight="1">
      <c r="A50" s="17" t="s">
        <v>3490</v>
      </c>
      <c r="B50" s="18">
        <v>0</v>
      </c>
      <c r="C50" s="18">
        <v>0</v>
      </c>
      <c r="D50" s="18">
        <v>0</v>
      </c>
      <c r="E50" s="18">
        <v>0</v>
      </c>
      <c r="F50" s="17" t="s">
        <v>52</v>
      </c>
      <c r="G50" s="1" t="s">
        <v>128</v>
      </c>
      <c r="H50" s="1" t="s">
        <v>3418</v>
      </c>
      <c r="I50" s="1" t="s">
        <v>3491</v>
      </c>
      <c r="J50" s="1" t="s">
        <v>52</v>
      </c>
      <c r="K50" s="1" t="s">
        <v>52</v>
      </c>
    </row>
    <row r="51" spans="1:11" ht="20.100000000000001" customHeight="1">
      <c r="A51" s="17" t="s">
        <v>3492</v>
      </c>
      <c r="B51" s="18">
        <v>0</v>
      </c>
      <c r="C51" s="18">
        <v>0</v>
      </c>
      <c r="D51" s="18">
        <v>0</v>
      </c>
      <c r="E51" s="18">
        <v>0</v>
      </c>
      <c r="F51" s="17" t="s">
        <v>52</v>
      </c>
      <c r="G51" s="1" t="s">
        <v>128</v>
      </c>
      <c r="H51" s="1" t="s">
        <v>3418</v>
      </c>
      <c r="I51" s="1" t="s">
        <v>3493</v>
      </c>
      <c r="J51" s="1" t="s">
        <v>52</v>
      </c>
      <c r="K51" s="1" t="s">
        <v>52</v>
      </c>
    </row>
    <row r="52" spans="1:11" ht="20.100000000000001" customHeight="1">
      <c r="A52" s="17" t="s">
        <v>3494</v>
      </c>
      <c r="B52" s="18">
        <v>0</v>
      </c>
      <c r="C52" s="18">
        <v>0</v>
      </c>
      <c r="D52" s="18">
        <v>0</v>
      </c>
      <c r="E52" s="18">
        <v>0</v>
      </c>
      <c r="F52" s="17" t="s">
        <v>52</v>
      </c>
      <c r="G52" s="1" t="s">
        <v>128</v>
      </c>
      <c r="H52" s="1" t="s">
        <v>3418</v>
      </c>
      <c r="I52" s="1" t="s">
        <v>3495</v>
      </c>
      <c r="J52" s="1" t="s">
        <v>52</v>
      </c>
      <c r="K52" s="1" t="s">
        <v>52</v>
      </c>
    </row>
    <row r="53" spans="1:11" ht="20.100000000000001" customHeight="1">
      <c r="A53" s="17" t="s">
        <v>3420</v>
      </c>
      <c r="B53" s="18">
        <v>0</v>
      </c>
      <c r="C53" s="18">
        <v>0</v>
      </c>
      <c r="D53" s="18">
        <v>0</v>
      </c>
      <c r="E53" s="18">
        <v>0</v>
      </c>
      <c r="F53" s="17" t="s">
        <v>52</v>
      </c>
      <c r="G53" s="1" t="s">
        <v>128</v>
      </c>
      <c r="H53" s="1" t="s">
        <v>3418</v>
      </c>
      <c r="I53" s="1" t="s">
        <v>52</v>
      </c>
      <c r="J53" s="1" t="s">
        <v>52</v>
      </c>
      <c r="K53" s="1" t="s">
        <v>52</v>
      </c>
    </row>
    <row r="54" spans="1:11" ht="20.100000000000001" customHeight="1">
      <c r="A54" s="17" t="s">
        <v>3496</v>
      </c>
      <c r="B54" s="18">
        <v>0</v>
      </c>
      <c r="C54" s="18">
        <v>0</v>
      </c>
      <c r="D54" s="18">
        <v>0</v>
      </c>
      <c r="E54" s="18">
        <v>0</v>
      </c>
      <c r="F54" s="17" t="s">
        <v>52</v>
      </c>
      <c r="G54" s="1" t="s">
        <v>128</v>
      </c>
      <c r="H54" s="1" t="s">
        <v>3418</v>
      </c>
      <c r="I54" s="1" t="s">
        <v>3497</v>
      </c>
      <c r="J54" s="1" t="s">
        <v>52</v>
      </c>
      <c r="K54" s="1" t="s">
        <v>52</v>
      </c>
    </row>
    <row r="55" spans="1:11" ht="20.100000000000001" customHeight="1">
      <c r="A55" s="17" t="s">
        <v>3498</v>
      </c>
      <c r="B55" s="18">
        <v>0</v>
      </c>
      <c r="C55" s="18">
        <v>0</v>
      </c>
      <c r="D55" s="18">
        <v>0</v>
      </c>
      <c r="E55" s="18">
        <v>0</v>
      </c>
      <c r="F55" s="17" t="s">
        <v>52</v>
      </c>
      <c r="G55" s="1" t="s">
        <v>128</v>
      </c>
      <c r="H55" s="1" t="s">
        <v>3418</v>
      </c>
      <c r="I55" s="1" t="s">
        <v>3499</v>
      </c>
      <c r="J55" s="1" t="s">
        <v>52</v>
      </c>
      <c r="K55" s="1" t="s">
        <v>52</v>
      </c>
    </row>
    <row r="56" spans="1:11" ht="20.100000000000001" customHeight="1">
      <c r="A56" s="17" t="s">
        <v>3500</v>
      </c>
      <c r="B56" s="18">
        <v>0</v>
      </c>
      <c r="C56" s="18">
        <v>0</v>
      </c>
      <c r="D56" s="18">
        <v>0</v>
      </c>
      <c r="E56" s="18">
        <v>0</v>
      </c>
      <c r="F56" s="17" t="s">
        <v>52</v>
      </c>
      <c r="G56" s="1" t="s">
        <v>128</v>
      </c>
      <c r="H56" s="1" t="s">
        <v>3418</v>
      </c>
      <c r="I56" s="1" t="s">
        <v>3501</v>
      </c>
      <c r="J56" s="1" t="s">
        <v>52</v>
      </c>
      <c r="K56" s="1" t="s">
        <v>52</v>
      </c>
    </row>
    <row r="57" spans="1:11" ht="20.100000000000001" customHeight="1">
      <c r="A57" s="17" t="s">
        <v>3502</v>
      </c>
      <c r="B57" s="18">
        <v>0</v>
      </c>
      <c r="C57" s="18">
        <v>0</v>
      </c>
      <c r="D57" s="18">
        <v>0</v>
      </c>
      <c r="E57" s="18">
        <v>0</v>
      </c>
      <c r="F57" s="17" t="s">
        <v>52</v>
      </c>
      <c r="G57" s="1" t="s">
        <v>128</v>
      </c>
      <c r="H57" s="1" t="s">
        <v>3418</v>
      </c>
      <c r="I57" s="1" t="s">
        <v>3503</v>
      </c>
      <c r="J57" s="1" t="s">
        <v>52</v>
      </c>
      <c r="K57" s="1" t="s">
        <v>52</v>
      </c>
    </row>
    <row r="58" spans="1:11" ht="20.100000000000001" customHeight="1">
      <c r="A58" s="17" t="s">
        <v>3504</v>
      </c>
      <c r="B58" s="18">
        <v>0</v>
      </c>
      <c r="C58" s="18">
        <v>0</v>
      </c>
      <c r="D58" s="18">
        <v>0</v>
      </c>
      <c r="E58" s="18">
        <v>0</v>
      </c>
      <c r="F58" s="17" t="s">
        <v>52</v>
      </c>
      <c r="G58" s="1" t="s">
        <v>128</v>
      </c>
      <c r="H58" s="1" t="s">
        <v>3418</v>
      </c>
      <c r="I58" s="1" t="s">
        <v>3505</v>
      </c>
      <c r="J58" s="1" t="s">
        <v>52</v>
      </c>
      <c r="K58" s="1" t="s">
        <v>52</v>
      </c>
    </row>
    <row r="59" spans="1:11" ht="20.100000000000001" customHeight="1">
      <c r="A59" s="17" t="s">
        <v>3420</v>
      </c>
      <c r="B59" s="18">
        <v>0</v>
      </c>
      <c r="C59" s="18">
        <v>0</v>
      </c>
      <c r="D59" s="18">
        <v>0</v>
      </c>
      <c r="E59" s="18">
        <v>0</v>
      </c>
      <c r="F59" s="17" t="s">
        <v>52</v>
      </c>
      <c r="G59" s="1" t="s">
        <v>128</v>
      </c>
      <c r="H59" s="1" t="s">
        <v>3418</v>
      </c>
      <c r="I59" s="1" t="s">
        <v>52</v>
      </c>
      <c r="J59" s="1" t="s">
        <v>52</v>
      </c>
      <c r="K59" s="1" t="s">
        <v>52</v>
      </c>
    </row>
    <row r="60" spans="1:11" ht="20.100000000000001" customHeight="1">
      <c r="A60" s="17" t="s">
        <v>3506</v>
      </c>
      <c r="B60" s="18">
        <v>0</v>
      </c>
      <c r="C60" s="18">
        <v>0</v>
      </c>
      <c r="D60" s="18">
        <v>0</v>
      </c>
      <c r="E60" s="18">
        <v>0</v>
      </c>
      <c r="F60" s="17" t="s">
        <v>52</v>
      </c>
      <c r="G60" s="1" t="s">
        <v>128</v>
      </c>
      <c r="H60" s="1" t="s">
        <v>3418</v>
      </c>
      <c r="I60" s="1" t="s">
        <v>3507</v>
      </c>
      <c r="J60" s="1" t="s">
        <v>52</v>
      </c>
      <c r="K60" s="1" t="s">
        <v>52</v>
      </c>
    </row>
    <row r="61" spans="1:11" ht="20.100000000000001" customHeight="1">
      <c r="A61" s="17" t="s">
        <v>3508</v>
      </c>
      <c r="B61" s="18">
        <v>0</v>
      </c>
      <c r="C61" s="18">
        <v>0</v>
      </c>
      <c r="D61" s="18">
        <v>0</v>
      </c>
      <c r="E61" s="18">
        <v>0</v>
      </c>
      <c r="F61" s="17" t="s">
        <v>52</v>
      </c>
      <c r="G61" s="1" t="s">
        <v>128</v>
      </c>
      <c r="H61" s="1" t="s">
        <v>3418</v>
      </c>
      <c r="I61" s="1" t="s">
        <v>3509</v>
      </c>
      <c r="J61" s="1" t="s">
        <v>52</v>
      </c>
      <c r="K61" s="1" t="s">
        <v>52</v>
      </c>
    </row>
    <row r="62" spans="1:11" ht="20.100000000000001" customHeight="1">
      <c r="A62" s="17" t="s">
        <v>3510</v>
      </c>
      <c r="B62" s="18">
        <v>0</v>
      </c>
      <c r="C62" s="18">
        <v>0</v>
      </c>
      <c r="D62" s="18">
        <v>0</v>
      </c>
      <c r="E62" s="18">
        <v>0</v>
      </c>
      <c r="F62" s="17" t="s">
        <v>52</v>
      </c>
      <c r="G62" s="1" t="s">
        <v>128</v>
      </c>
      <c r="H62" s="1" t="s">
        <v>3418</v>
      </c>
      <c r="I62" s="1" t="s">
        <v>3511</v>
      </c>
      <c r="J62" s="1" t="s">
        <v>52</v>
      </c>
      <c r="K62" s="1" t="s">
        <v>52</v>
      </c>
    </row>
    <row r="63" spans="1:11" ht="20.100000000000001" customHeight="1">
      <c r="A63" s="17" t="s">
        <v>3512</v>
      </c>
      <c r="B63" s="18">
        <v>0</v>
      </c>
      <c r="C63" s="18">
        <v>0</v>
      </c>
      <c r="D63" s="18">
        <v>0</v>
      </c>
      <c r="E63" s="18">
        <v>0</v>
      </c>
      <c r="F63" s="17" t="s">
        <v>52</v>
      </c>
      <c r="G63" s="1" t="s">
        <v>128</v>
      </c>
      <c r="H63" s="1" t="s">
        <v>3418</v>
      </c>
      <c r="I63" s="1" t="s">
        <v>3513</v>
      </c>
      <c r="J63" s="1" t="s">
        <v>52</v>
      </c>
      <c r="K63" s="1" t="s">
        <v>52</v>
      </c>
    </row>
    <row r="64" spans="1:11" ht="20.100000000000001" customHeight="1">
      <c r="A64" s="17" t="s">
        <v>3514</v>
      </c>
      <c r="B64" s="18">
        <v>0</v>
      </c>
      <c r="C64" s="18">
        <v>0</v>
      </c>
      <c r="D64" s="18">
        <v>0</v>
      </c>
      <c r="E64" s="18">
        <v>0</v>
      </c>
      <c r="F64" s="17" t="s">
        <v>52</v>
      </c>
      <c r="G64" s="1" t="s">
        <v>128</v>
      </c>
      <c r="H64" s="1" t="s">
        <v>3418</v>
      </c>
      <c r="I64" s="1" t="s">
        <v>3515</v>
      </c>
      <c r="J64" s="1" t="s">
        <v>52</v>
      </c>
      <c r="K64" s="1" t="s">
        <v>52</v>
      </c>
    </row>
    <row r="65" spans="1:12" ht="20.100000000000001" customHeight="1">
      <c r="A65" s="17" t="s">
        <v>3516</v>
      </c>
      <c r="B65" s="18">
        <v>3860.6</v>
      </c>
      <c r="C65" s="18">
        <v>0</v>
      </c>
      <c r="D65" s="18">
        <v>0</v>
      </c>
      <c r="E65" s="18">
        <v>3860.6</v>
      </c>
      <c r="F65" s="17" t="s">
        <v>52</v>
      </c>
      <c r="G65" s="1" t="s">
        <v>128</v>
      </c>
      <c r="H65" s="1" t="s">
        <v>3418</v>
      </c>
      <c r="I65" s="1" t="s">
        <v>3517</v>
      </c>
      <c r="J65" s="1" t="s">
        <v>52</v>
      </c>
      <c r="K65" s="1" t="s">
        <v>52</v>
      </c>
    </row>
    <row r="66" spans="1:12" ht="20.100000000000001" customHeight="1">
      <c r="A66" s="17" t="s">
        <v>3518</v>
      </c>
      <c r="B66" s="18">
        <v>0</v>
      </c>
      <c r="C66" s="18">
        <v>3672.1</v>
      </c>
      <c r="D66" s="18">
        <v>0</v>
      </c>
      <c r="E66" s="18">
        <v>3672.1</v>
      </c>
      <c r="F66" s="17" t="s">
        <v>52</v>
      </c>
      <c r="G66" s="1" t="s">
        <v>128</v>
      </c>
      <c r="H66" s="1" t="s">
        <v>3418</v>
      </c>
      <c r="I66" s="1" t="s">
        <v>3519</v>
      </c>
      <c r="J66" s="1" t="s">
        <v>52</v>
      </c>
      <c r="K66" s="1" t="s">
        <v>52</v>
      </c>
    </row>
    <row r="67" spans="1:12" ht="20.100000000000001" customHeight="1">
      <c r="A67" s="17" t="s">
        <v>3520</v>
      </c>
      <c r="B67" s="18">
        <v>0</v>
      </c>
      <c r="C67" s="18">
        <v>0</v>
      </c>
      <c r="D67" s="18">
        <v>2636.8</v>
      </c>
      <c r="E67" s="18">
        <v>2636.8</v>
      </c>
      <c r="F67" s="17" t="s">
        <v>52</v>
      </c>
      <c r="G67" s="1" t="s">
        <v>128</v>
      </c>
      <c r="H67" s="1" t="s">
        <v>3418</v>
      </c>
      <c r="I67" s="1" t="s">
        <v>3521</v>
      </c>
      <c r="J67" s="1" t="s">
        <v>52</v>
      </c>
      <c r="K67" s="1" t="s">
        <v>52</v>
      </c>
    </row>
    <row r="68" spans="1:12" ht="20.100000000000001" customHeight="1">
      <c r="A68" s="17" t="s">
        <v>3522</v>
      </c>
      <c r="B68" s="18">
        <v>3860.6</v>
      </c>
      <c r="C68" s="18">
        <v>3672.1</v>
      </c>
      <c r="D68" s="18">
        <v>2636.8</v>
      </c>
      <c r="E68" s="18">
        <v>10169.5</v>
      </c>
      <c r="F68" s="17" t="s">
        <v>52</v>
      </c>
      <c r="G68" s="1" t="s">
        <v>128</v>
      </c>
      <c r="H68" s="1" t="s">
        <v>3418</v>
      </c>
      <c r="I68" s="1" t="s">
        <v>3523</v>
      </c>
      <c r="J68" s="1" t="s">
        <v>52</v>
      </c>
      <c r="K68" s="1" t="s">
        <v>52</v>
      </c>
    </row>
    <row r="69" spans="1:12" ht="20.100000000000001" customHeight="1">
      <c r="A69" s="17" t="s">
        <v>3420</v>
      </c>
      <c r="B69" s="18">
        <v>0</v>
      </c>
      <c r="C69" s="18">
        <v>0</v>
      </c>
      <c r="D69" s="18">
        <v>0</v>
      </c>
      <c r="E69" s="18">
        <v>0</v>
      </c>
      <c r="F69" s="17" t="s">
        <v>52</v>
      </c>
      <c r="G69" s="1" t="s">
        <v>128</v>
      </c>
      <c r="H69" s="1" t="s">
        <v>3418</v>
      </c>
      <c r="I69" s="1" t="s">
        <v>52</v>
      </c>
      <c r="J69" s="1" t="s">
        <v>52</v>
      </c>
      <c r="K69" s="1" t="s">
        <v>52</v>
      </c>
    </row>
    <row r="70" spans="1:12" ht="20.100000000000001" customHeight="1">
      <c r="A70" s="17" t="s">
        <v>3524</v>
      </c>
      <c r="B70" s="18">
        <v>0</v>
      </c>
      <c r="C70" s="18">
        <v>0</v>
      </c>
      <c r="D70" s="18">
        <v>0</v>
      </c>
      <c r="E70" s="18">
        <v>0</v>
      </c>
      <c r="F70" s="17" t="s">
        <v>52</v>
      </c>
      <c r="G70" s="1" t="s">
        <v>128</v>
      </c>
      <c r="H70" s="1" t="s">
        <v>3418</v>
      </c>
      <c r="I70" s="1" t="s">
        <v>3525</v>
      </c>
      <c r="J70" s="1" t="s">
        <v>52</v>
      </c>
      <c r="K70" s="1" t="s">
        <v>52</v>
      </c>
    </row>
    <row r="71" spans="1:12" ht="20.100000000000001" customHeight="1">
      <c r="A71" s="17" t="s">
        <v>3526</v>
      </c>
      <c r="B71" s="18">
        <v>0</v>
      </c>
      <c r="C71" s="18">
        <v>0</v>
      </c>
      <c r="D71" s="18">
        <v>0</v>
      </c>
      <c r="E71" s="18">
        <v>0</v>
      </c>
      <c r="F71" s="17" t="s">
        <v>52</v>
      </c>
      <c r="G71" s="1" t="s">
        <v>128</v>
      </c>
      <c r="H71" s="1" t="s">
        <v>3418</v>
      </c>
      <c r="I71" s="1" t="s">
        <v>3527</v>
      </c>
      <c r="J71" s="1" t="s">
        <v>52</v>
      </c>
      <c r="K71" s="1" t="s">
        <v>52</v>
      </c>
    </row>
    <row r="72" spans="1:12" ht="20.100000000000001" customHeight="1">
      <c r="A72" s="17" t="s">
        <v>3528</v>
      </c>
      <c r="B72" s="18">
        <v>0</v>
      </c>
      <c r="C72" s="18">
        <v>0</v>
      </c>
      <c r="D72" s="18">
        <v>0</v>
      </c>
      <c r="E72" s="18">
        <v>0</v>
      </c>
      <c r="F72" s="17" t="s">
        <v>52</v>
      </c>
      <c r="G72" s="1" t="s">
        <v>128</v>
      </c>
      <c r="H72" s="1" t="s">
        <v>3418</v>
      </c>
      <c r="I72" s="1" t="s">
        <v>3529</v>
      </c>
      <c r="J72" s="1" t="s">
        <v>52</v>
      </c>
      <c r="K72" s="1" t="s">
        <v>52</v>
      </c>
    </row>
    <row r="73" spans="1:12" ht="20.100000000000001" customHeight="1">
      <c r="A73" s="17" t="s">
        <v>3530</v>
      </c>
      <c r="B73" s="18">
        <v>0</v>
      </c>
      <c r="C73" s="18">
        <v>0</v>
      </c>
      <c r="D73" s="18">
        <v>41.4</v>
      </c>
      <c r="E73" s="18">
        <v>41.4</v>
      </c>
      <c r="F73" s="17" t="s">
        <v>52</v>
      </c>
      <c r="G73" s="1" t="s">
        <v>128</v>
      </c>
      <c r="H73" s="1" t="s">
        <v>3418</v>
      </c>
      <c r="I73" s="1" t="s">
        <v>3531</v>
      </c>
      <c r="J73" s="1" t="s">
        <v>52</v>
      </c>
      <c r="K73" s="1" t="s">
        <v>52</v>
      </c>
    </row>
    <row r="74" spans="1:12" ht="20.100000000000001" customHeight="1">
      <c r="A74" s="17" t="s">
        <v>3522</v>
      </c>
      <c r="B74" s="18">
        <v>0</v>
      </c>
      <c r="C74" s="18">
        <v>0</v>
      </c>
      <c r="D74" s="18">
        <v>41.4</v>
      </c>
      <c r="E74" s="18">
        <v>41.4</v>
      </c>
      <c r="F74" s="17" t="s">
        <v>52</v>
      </c>
      <c r="G74" s="1" t="s">
        <v>128</v>
      </c>
      <c r="H74" s="1" t="s">
        <v>3418</v>
      </c>
      <c r="I74" s="1" t="s">
        <v>3523</v>
      </c>
      <c r="J74" s="1" t="s">
        <v>52</v>
      </c>
      <c r="K74" s="1" t="s">
        <v>52</v>
      </c>
    </row>
    <row r="75" spans="1:12" ht="20.100000000000001" customHeight="1">
      <c r="A75" s="17" t="s">
        <v>3451</v>
      </c>
      <c r="B75" s="19">
        <v>3860</v>
      </c>
      <c r="C75" s="19">
        <v>3672</v>
      </c>
      <c r="D75" s="19">
        <v>2678</v>
      </c>
      <c r="E75" s="19">
        <v>10210</v>
      </c>
      <c r="F75" s="20"/>
    </row>
    <row r="76" spans="1:12" ht="20.100000000000001" customHeight="1">
      <c r="A76" s="20"/>
      <c r="B76" s="20"/>
      <c r="C76" s="20"/>
      <c r="D76" s="20"/>
      <c r="E76" s="20"/>
      <c r="F76" s="20"/>
    </row>
    <row r="77" spans="1:12" ht="20.100000000000001" customHeight="1">
      <c r="A77" s="20" t="s">
        <v>3533</v>
      </c>
      <c r="B77" s="20"/>
      <c r="C77" s="20"/>
      <c r="D77" s="20"/>
      <c r="E77" s="20"/>
      <c r="F77" s="17" t="s">
        <v>52</v>
      </c>
      <c r="G77" s="1" t="s">
        <v>131</v>
      </c>
      <c r="I77" s="1" t="s">
        <v>130</v>
      </c>
      <c r="J77" s="1" t="s">
        <v>127</v>
      </c>
      <c r="K77" s="1" t="s">
        <v>123</v>
      </c>
    </row>
    <row r="78" spans="1:12" ht="20.100000000000001" customHeight="1">
      <c r="A78" s="17" t="s">
        <v>52</v>
      </c>
      <c r="B78" s="18"/>
      <c r="C78" s="18"/>
      <c r="D78" s="18"/>
      <c r="E78" s="18"/>
      <c r="F78" s="17" t="s">
        <v>52</v>
      </c>
      <c r="G78" s="1" t="s">
        <v>131</v>
      </c>
      <c r="H78" s="1" t="s">
        <v>3416</v>
      </c>
      <c r="I78" s="1" t="s">
        <v>52</v>
      </c>
      <c r="J78" s="1" t="s">
        <v>52</v>
      </c>
      <c r="K78" s="1" t="s">
        <v>123</v>
      </c>
      <c r="L78">
        <v>1</v>
      </c>
    </row>
    <row r="79" spans="1:12" ht="20.100000000000001" customHeight="1">
      <c r="A79" s="17" t="s">
        <v>3454</v>
      </c>
      <c r="B79" s="18">
        <v>0</v>
      </c>
      <c r="C79" s="18">
        <v>0</v>
      </c>
      <c r="D79" s="18">
        <v>0</v>
      </c>
      <c r="E79" s="18">
        <v>0</v>
      </c>
      <c r="F79" s="17" t="s">
        <v>52</v>
      </c>
      <c r="G79" s="1" t="s">
        <v>131</v>
      </c>
      <c r="H79" s="1" t="s">
        <v>3418</v>
      </c>
      <c r="I79" s="1" t="s">
        <v>3455</v>
      </c>
      <c r="J79" s="1" t="s">
        <v>52</v>
      </c>
      <c r="K79" s="1" t="s">
        <v>52</v>
      </c>
    </row>
    <row r="80" spans="1:12" ht="20.100000000000001" customHeight="1">
      <c r="A80" s="17" t="s">
        <v>3456</v>
      </c>
      <c r="B80" s="18">
        <v>0</v>
      </c>
      <c r="C80" s="18">
        <v>0</v>
      </c>
      <c r="D80" s="18">
        <v>0</v>
      </c>
      <c r="E80" s="18">
        <v>0</v>
      </c>
      <c r="F80" s="17" t="s">
        <v>52</v>
      </c>
      <c r="G80" s="1" t="s">
        <v>131</v>
      </c>
      <c r="H80" s="1" t="s">
        <v>3418</v>
      </c>
      <c r="I80" s="1" t="s">
        <v>3457</v>
      </c>
      <c r="J80" s="1" t="s">
        <v>52</v>
      </c>
      <c r="K80" s="1" t="s">
        <v>52</v>
      </c>
    </row>
    <row r="81" spans="1:11" ht="20.100000000000001" customHeight="1">
      <c r="A81" s="17" t="s">
        <v>3458</v>
      </c>
      <c r="B81" s="18">
        <v>0</v>
      </c>
      <c r="C81" s="18">
        <v>0</v>
      </c>
      <c r="D81" s="18">
        <v>0</v>
      </c>
      <c r="E81" s="18">
        <v>0</v>
      </c>
      <c r="F81" s="17" t="s">
        <v>52</v>
      </c>
      <c r="G81" s="1" t="s">
        <v>131</v>
      </c>
      <c r="H81" s="1" t="s">
        <v>3418</v>
      </c>
      <c r="I81" s="1" t="s">
        <v>3459</v>
      </c>
      <c r="J81" s="1" t="s">
        <v>52</v>
      </c>
      <c r="K81" s="1" t="s">
        <v>52</v>
      </c>
    </row>
    <row r="82" spans="1:11" ht="20.100000000000001" customHeight="1">
      <c r="A82" s="17" t="s">
        <v>3460</v>
      </c>
      <c r="B82" s="18">
        <v>0</v>
      </c>
      <c r="C82" s="18">
        <v>0</v>
      </c>
      <c r="D82" s="18">
        <v>0</v>
      </c>
      <c r="E82" s="18">
        <v>0</v>
      </c>
      <c r="F82" s="17" t="s">
        <v>52</v>
      </c>
      <c r="G82" s="1" t="s">
        <v>131</v>
      </c>
      <c r="H82" s="1" t="s">
        <v>3418</v>
      </c>
      <c r="I82" s="1" t="s">
        <v>3461</v>
      </c>
      <c r="J82" s="1" t="s">
        <v>52</v>
      </c>
      <c r="K82" s="1" t="s">
        <v>52</v>
      </c>
    </row>
    <row r="83" spans="1:11" ht="20.100000000000001" customHeight="1">
      <c r="A83" s="17" t="s">
        <v>3420</v>
      </c>
      <c r="B83" s="18">
        <v>0</v>
      </c>
      <c r="C83" s="18">
        <v>0</v>
      </c>
      <c r="D83" s="18">
        <v>0</v>
      </c>
      <c r="E83" s="18">
        <v>0</v>
      </c>
      <c r="F83" s="17" t="s">
        <v>52</v>
      </c>
      <c r="G83" s="1" t="s">
        <v>131</v>
      </c>
      <c r="H83" s="1" t="s">
        <v>3418</v>
      </c>
      <c r="I83" s="1" t="s">
        <v>52</v>
      </c>
      <c r="J83" s="1" t="s">
        <v>52</v>
      </c>
      <c r="K83" s="1" t="s">
        <v>52</v>
      </c>
    </row>
    <row r="84" spans="1:11" ht="20.100000000000001" customHeight="1">
      <c r="A84" s="17" t="s">
        <v>3462</v>
      </c>
      <c r="B84" s="18">
        <v>0</v>
      </c>
      <c r="C84" s="18">
        <v>0</v>
      </c>
      <c r="D84" s="18">
        <v>0</v>
      </c>
      <c r="E84" s="18">
        <v>0</v>
      </c>
      <c r="F84" s="17" t="s">
        <v>52</v>
      </c>
      <c r="G84" s="1" t="s">
        <v>131</v>
      </c>
      <c r="H84" s="1" t="s">
        <v>3418</v>
      </c>
      <c r="I84" s="1" t="s">
        <v>3463</v>
      </c>
      <c r="J84" s="1" t="s">
        <v>52</v>
      </c>
      <c r="K84" s="1" t="s">
        <v>52</v>
      </c>
    </row>
    <row r="85" spans="1:11" ht="20.100000000000001" customHeight="1">
      <c r="A85" s="17" t="s">
        <v>3464</v>
      </c>
      <c r="B85" s="18">
        <v>0</v>
      </c>
      <c r="C85" s="18">
        <v>0</v>
      </c>
      <c r="D85" s="18">
        <v>0</v>
      </c>
      <c r="E85" s="18">
        <v>0</v>
      </c>
      <c r="F85" s="17" t="s">
        <v>52</v>
      </c>
      <c r="G85" s="1" t="s">
        <v>131</v>
      </c>
      <c r="H85" s="1" t="s">
        <v>3418</v>
      </c>
      <c r="I85" s="1" t="s">
        <v>3465</v>
      </c>
      <c r="J85" s="1" t="s">
        <v>52</v>
      </c>
      <c r="K85" s="1" t="s">
        <v>52</v>
      </c>
    </row>
    <row r="86" spans="1:11" ht="20.100000000000001" customHeight="1">
      <c r="A86" s="17" t="s">
        <v>3466</v>
      </c>
      <c r="B86" s="18">
        <v>0</v>
      </c>
      <c r="C86" s="18">
        <v>0</v>
      </c>
      <c r="D86" s="18">
        <v>0</v>
      </c>
      <c r="E86" s="18">
        <v>0</v>
      </c>
      <c r="F86" s="17" t="s">
        <v>52</v>
      </c>
      <c r="G86" s="1" t="s">
        <v>131</v>
      </c>
      <c r="H86" s="1" t="s">
        <v>3418</v>
      </c>
      <c r="I86" s="1" t="s">
        <v>3467</v>
      </c>
      <c r="J86" s="1" t="s">
        <v>52</v>
      </c>
      <c r="K86" s="1" t="s">
        <v>52</v>
      </c>
    </row>
    <row r="87" spans="1:11" ht="20.100000000000001" customHeight="1">
      <c r="A87" s="17" t="s">
        <v>3468</v>
      </c>
      <c r="B87" s="18">
        <v>0</v>
      </c>
      <c r="C87" s="18">
        <v>0</v>
      </c>
      <c r="D87" s="18">
        <v>0</v>
      </c>
      <c r="E87" s="18">
        <v>0</v>
      </c>
      <c r="F87" s="17" t="s">
        <v>52</v>
      </c>
      <c r="G87" s="1" t="s">
        <v>131</v>
      </c>
      <c r="H87" s="1" t="s">
        <v>3418</v>
      </c>
      <c r="I87" s="1" t="s">
        <v>3469</v>
      </c>
      <c r="J87" s="1" t="s">
        <v>52</v>
      </c>
      <c r="K87" s="1" t="s">
        <v>52</v>
      </c>
    </row>
    <row r="88" spans="1:11" ht="20.100000000000001" customHeight="1">
      <c r="A88" s="17" t="s">
        <v>3470</v>
      </c>
      <c r="B88" s="18">
        <v>0</v>
      </c>
      <c r="C88" s="18">
        <v>0</v>
      </c>
      <c r="D88" s="18">
        <v>0</v>
      </c>
      <c r="E88" s="18">
        <v>0</v>
      </c>
      <c r="F88" s="17" t="s">
        <v>52</v>
      </c>
      <c r="G88" s="1" t="s">
        <v>131</v>
      </c>
      <c r="H88" s="1" t="s">
        <v>3418</v>
      </c>
      <c r="I88" s="1" t="s">
        <v>3471</v>
      </c>
      <c r="J88" s="1" t="s">
        <v>52</v>
      </c>
      <c r="K88" s="1" t="s">
        <v>52</v>
      </c>
    </row>
    <row r="89" spans="1:11" ht="20.100000000000001" customHeight="1">
      <c r="A89" s="17" t="s">
        <v>3472</v>
      </c>
      <c r="B89" s="18">
        <v>0</v>
      </c>
      <c r="C89" s="18">
        <v>0</v>
      </c>
      <c r="D89" s="18">
        <v>0</v>
      </c>
      <c r="E89" s="18">
        <v>0</v>
      </c>
      <c r="F89" s="17" t="s">
        <v>52</v>
      </c>
      <c r="G89" s="1" t="s">
        <v>131</v>
      </c>
      <c r="H89" s="1" t="s">
        <v>3418</v>
      </c>
      <c r="I89" s="1" t="s">
        <v>3473</v>
      </c>
      <c r="J89" s="1" t="s">
        <v>52</v>
      </c>
      <c r="K89" s="1" t="s">
        <v>52</v>
      </c>
    </row>
    <row r="90" spans="1:11" ht="20.100000000000001" customHeight="1">
      <c r="A90" s="17" t="s">
        <v>3474</v>
      </c>
      <c r="B90" s="18">
        <v>0</v>
      </c>
      <c r="C90" s="18">
        <v>0</v>
      </c>
      <c r="D90" s="18">
        <v>0</v>
      </c>
      <c r="E90" s="18">
        <v>0</v>
      </c>
      <c r="F90" s="17" t="s">
        <v>52</v>
      </c>
      <c r="G90" s="1" t="s">
        <v>131</v>
      </c>
      <c r="H90" s="1" t="s">
        <v>3418</v>
      </c>
      <c r="I90" s="1" t="s">
        <v>3475</v>
      </c>
      <c r="J90" s="1" t="s">
        <v>52</v>
      </c>
      <c r="K90" s="1" t="s">
        <v>52</v>
      </c>
    </row>
    <row r="91" spans="1:11" ht="20.100000000000001" customHeight="1">
      <c r="A91" s="17" t="s">
        <v>3476</v>
      </c>
      <c r="B91" s="18">
        <v>0</v>
      </c>
      <c r="C91" s="18">
        <v>0</v>
      </c>
      <c r="D91" s="18">
        <v>0</v>
      </c>
      <c r="E91" s="18">
        <v>0</v>
      </c>
      <c r="F91" s="17" t="s">
        <v>52</v>
      </c>
      <c r="G91" s="1" t="s">
        <v>131</v>
      </c>
      <c r="H91" s="1" t="s">
        <v>3418</v>
      </c>
      <c r="I91" s="1" t="s">
        <v>3477</v>
      </c>
      <c r="J91" s="1" t="s">
        <v>52</v>
      </c>
      <c r="K91" s="1" t="s">
        <v>52</v>
      </c>
    </row>
    <row r="92" spans="1:11" ht="20.100000000000001" customHeight="1">
      <c r="A92" s="17" t="s">
        <v>3478</v>
      </c>
      <c r="B92" s="18">
        <v>0</v>
      </c>
      <c r="C92" s="18">
        <v>0</v>
      </c>
      <c r="D92" s="18">
        <v>0</v>
      </c>
      <c r="E92" s="18">
        <v>0</v>
      </c>
      <c r="F92" s="17" t="s">
        <v>52</v>
      </c>
      <c r="G92" s="1" t="s">
        <v>131</v>
      </c>
      <c r="H92" s="1" t="s">
        <v>3418</v>
      </c>
      <c r="I92" s="1" t="s">
        <v>3479</v>
      </c>
      <c r="J92" s="1" t="s">
        <v>52</v>
      </c>
      <c r="K92" s="1" t="s">
        <v>52</v>
      </c>
    </row>
    <row r="93" spans="1:11" ht="20.100000000000001" customHeight="1">
      <c r="A93" s="17" t="s">
        <v>3480</v>
      </c>
      <c r="B93" s="18">
        <v>0</v>
      </c>
      <c r="C93" s="18">
        <v>0</v>
      </c>
      <c r="D93" s="18">
        <v>0</v>
      </c>
      <c r="E93" s="18">
        <v>0</v>
      </c>
      <c r="F93" s="17" t="s">
        <v>52</v>
      </c>
      <c r="G93" s="1" t="s">
        <v>131</v>
      </c>
      <c r="H93" s="1" t="s">
        <v>3418</v>
      </c>
      <c r="I93" s="1" t="s">
        <v>3481</v>
      </c>
      <c r="J93" s="1" t="s">
        <v>52</v>
      </c>
      <c r="K93" s="1" t="s">
        <v>52</v>
      </c>
    </row>
    <row r="94" spans="1:11" ht="20.100000000000001" customHeight="1">
      <c r="A94" s="17" t="s">
        <v>3482</v>
      </c>
      <c r="B94" s="18">
        <v>0</v>
      </c>
      <c r="C94" s="18">
        <v>0</v>
      </c>
      <c r="D94" s="18">
        <v>0</v>
      </c>
      <c r="E94" s="18">
        <v>0</v>
      </c>
      <c r="F94" s="17" t="s">
        <v>52</v>
      </c>
      <c r="G94" s="1" t="s">
        <v>131</v>
      </c>
      <c r="H94" s="1" t="s">
        <v>3418</v>
      </c>
      <c r="I94" s="1" t="s">
        <v>3483</v>
      </c>
      <c r="J94" s="1" t="s">
        <v>52</v>
      </c>
      <c r="K94" s="1" t="s">
        <v>52</v>
      </c>
    </row>
    <row r="95" spans="1:11" ht="20.100000000000001" customHeight="1">
      <c r="A95" s="17" t="s">
        <v>3484</v>
      </c>
      <c r="B95" s="18">
        <v>0</v>
      </c>
      <c r="C95" s="18">
        <v>0</v>
      </c>
      <c r="D95" s="18">
        <v>0</v>
      </c>
      <c r="E95" s="18">
        <v>0</v>
      </c>
      <c r="F95" s="17" t="s">
        <v>52</v>
      </c>
      <c r="G95" s="1" t="s">
        <v>131</v>
      </c>
      <c r="H95" s="1" t="s">
        <v>3418</v>
      </c>
      <c r="I95" s="1" t="s">
        <v>3485</v>
      </c>
      <c r="J95" s="1" t="s">
        <v>52</v>
      </c>
      <c r="K95" s="1" t="s">
        <v>52</v>
      </c>
    </row>
    <row r="96" spans="1:11" ht="20.100000000000001" customHeight="1">
      <c r="A96" s="17" t="s">
        <v>3486</v>
      </c>
      <c r="B96" s="18">
        <v>0</v>
      </c>
      <c r="C96" s="18">
        <v>0</v>
      </c>
      <c r="D96" s="18">
        <v>0</v>
      </c>
      <c r="E96" s="18">
        <v>0</v>
      </c>
      <c r="F96" s="17" t="s">
        <v>52</v>
      </c>
      <c r="G96" s="1" t="s">
        <v>131</v>
      </c>
      <c r="H96" s="1" t="s">
        <v>3418</v>
      </c>
      <c r="I96" s="1" t="s">
        <v>3487</v>
      </c>
      <c r="J96" s="1" t="s">
        <v>52</v>
      </c>
      <c r="K96" s="1" t="s">
        <v>52</v>
      </c>
    </row>
    <row r="97" spans="1:11" ht="20.100000000000001" customHeight="1">
      <c r="A97" s="17" t="s">
        <v>3488</v>
      </c>
      <c r="B97" s="18">
        <v>0</v>
      </c>
      <c r="C97" s="18">
        <v>0</v>
      </c>
      <c r="D97" s="18">
        <v>0</v>
      </c>
      <c r="E97" s="18">
        <v>0</v>
      </c>
      <c r="F97" s="17" t="s">
        <v>52</v>
      </c>
      <c r="G97" s="1" t="s">
        <v>131</v>
      </c>
      <c r="H97" s="1" t="s">
        <v>3418</v>
      </c>
      <c r="I97" s="1" t="s">
        <v>3489</v>
      </c>
      <c r="J97" s="1" t="s">
        <v>52</v>
      </c>
      <c r="K97" s="1" t="s">
        <v>52</v>
      </c>
    </row>
    <row r="98" spans="1:11" ht="20.100000000000001" customHeight="1">
      <c r="A98" s="17" t="s">
        <v>3490</v>
      </c>
      <c r="B98" s="18">
        <v>0</v>
      </c>
      <c r="C98" s="18">
        <v>0</v>
      </c>
      <c r="D98" s="18">
        <v>0</v>
      </c>
      <c r="E98" s="18">
        <v>0</v>
      </c>
      <c r="F98" s="17" t="s">
        <v>52</v>
      </c>
      <c r="G98" s="1" t="s">
        <v>131</v>
      </c>
      <c r="H98" s="1" t="s">
        <v>3418</v>
      </c>
      <c r="I98" s="1" t="s">
        <v>3491</v>
      </c>
      <c r="J98" s="1" t="s">
        <v>52</v>
      </c>
      <c r="K98" s="1" t="s">
        <v>52</v>
      </c>
    </row>
    <row r="99" spans="1:11" ht="20.100000000000001" customHeight="1">
      <c r="A99" s="17" t="s">
        <v>3492</v>
      </c>
      <c r="B99" s="18">
        <v>0</v>
      </c>
      <c r="C99" s="18">
        <v>0</v>
      </c>
      <c r="D99" s="18">
        <v>0</v>
      </c>
      <c r="E99" s="18">
        <v>0</v>
      </c>
      <c r="F99" s="17" t="s">
        <v>52</v>
      </c>
      <c r="G99" s="1" t="s">
        <v>131</v>
      </c>
      <c r="H99" s="1" t="s">
        <v>3418</v>
      </c>
      <c r="I99" s="1" t="s">
        <v>3493</v>
      </c>
      <c r="J99" s="1" t="s">
        <v>52</v>
      </c>
      <c r="K99" s="1" t="s">
        <v>52</v>
      </c>
    </row>
    <row r="100" spans="1:11" ht="20.100000000000001" customHeight="1">
      <c r="A100" s="17" t="s">
        <v>3494</v>
      </c>
      <c r="B100" s="18">
        <v>0</v>
      </c>
      <c r="C100" s="18">
        <v>0</v>
      </c>
      <c r="D100" s="18">
        <v>0</v>
      </c>
      <c r="E100" s="18">
        <v>0</v>
      </c>
      <c r="F100" s="17" t="s">
        <v>52</v>
      </c>
      <c r="G100" s="1" t="s">
        <v>131</v>
      </c>
      <c r="H100" s="1" t="s">
        <v>3418</v>
      </c>
      <c r="I100" s="1" t="s">
        <v>3495</v>
      </c>
      <c r="J100" s="1" t="s">
        <v>52</v>
      </c>
      <c r="K100" s="1" t="s">
        <v>52</v>
      </c>
    </row>
    <row r="101" spans="1:11" ht="20.100000000000001" customHeight="1">
      <c r="A101" s="17" t="s">
        <v>3420</v>
      </c>
      <c r="B101" s="18">
        <v>0</v>
      </c>
      <c r="C101" s="18">
        <v>0</v>
      </c>
      <c r="D101" s="18">
        <v>0</v>
      </c>
      <c r="E101" s="18">
        <v>0</v>
      </c>
      <c r="F101" s="17" t="s">
        <v>52</v>
      </c>
      <c r="G101" s="1" t="s">
        <v>131</v>
      </c>
      <c r="H101" s="1" t="s">
        <v>3418</v>
      </c>
      <c r="I101" s="1" t="s">
        <v>52</v>
      </c>
      <c r="J101" s="1" t="s">
        <v>52</v>
      </c>
      <c r="K101" s="1" t="s">
        <v>52</v>
      </c>
    </row>
    <row r="102" spans="1:11" ht="20.100000000000001" customHeight="1">
      <c r="A102" s="17" t="s">
        <v>3496</v>
      </c>
      <c r="B102" s="18">
        <v>0</v>
      </c>
      <c r="C102" s="18">
        <v>0</v>
      </c>
      <c r="D102" s="18">
        <v>0</v>
      </c>
      <c r="E102" s="18">
        <v>0</v>
      </c>
      <c r="F102" s="17" t="s">
        <v>52</v>
      </c>
      <c r="G102" s="1" t="s">
        <v>131</v>
      </c>
      <c r="H102" s="1" t="s">
        <v>3418</v>
      </c>
      <c r="I102" s="1" t="s">
        <v>3497</v>
      </c>
      <c r="J102" s="1" t="s">
        <v>52</v>
      </c>
      <c r="K102" s="1" t="s">
        <v>52</v>
      </c>
    </row>
    <row r="103" spans="1:11" ht="20.100000000000001" customHeight="1">
      <c r="A103" s="17" t="s">
        <v>3498</v>
      </c>
      <c r="B103" s="18">
        <v>0</v>
      </c>
      <c r="C103" s="18">
        <v>0</v>
      </c>
      <c r="D103" s="18">
        <v>0</v>
      </c>
      <c r="E103" s="18">
        <v>0</v>
      </c>
      <c r="F103" s="17" t="s">
        <v>52</v>
      </c>
      <c r="G103" s="1" t="s">
        <v>131</v>
      </c>
      <c r="H103" s="1" t="s">
        <v>3418</v>
      </c>
      <c r="I103" s="1" t="s">
        <v>3499</v>
      </c>
      <c r="J103" s="1" t="s">
        <v>52</v>
      </c>
      <c r="K103" s="1" t="s">
        <v>52</v>
      </c>
    </row>
    <row r="104" spans="1:11" ht="20.100000000000001" customHeight="1">
      <c r="A104" s="17" t="s">
        <v>3500</v>
      </c>
      <c r="B104" s="18">
        <v>0</v>
      </c>
      <c r="C104" s="18">
        <v>0</v>
      </c>
      <c r="D104" s="18">
        <v>0</v>
      </c>
      <c r="E104" s="18">
        <v>0</v>
      </c>
      <c r="F104" s="17" t="s">
        <v>52</v>
      </c>
      <c r="G104" s="1" t="s">
        <v>131</v>
      </c>
      <c r="H104" s="1" t="s">
        <v>3418</v>
      </c>
      <c r="I104" s="1" t="s">
        <v>3501</v>
      </c>
      <c r="J104" s="1" t="s">
        <v>52</v>
      </c>
      <c r="K104" s="1" t="s">
        <v>52</v>
      </c>
    </row>
    <row r="105" spans="1:11" ht="20.100000000000001" customHeight="1">
      <c r="A105" s="17" t="s">
        <v>3502</v>
      </c>
      <c r="B105" s="18">
        <v>0</v>
      </c>
      <c r="C105" s="18">
        <v>0</v>
      </c>
      <c r="D105" s="18">
        <v>0</v>
      </c>
      <c r="E105" s="18">
        <v>0</v>
      </c>
      <c r="F105" s="17" t="s">
        <v>52</v>
      </c>
      <c r="G105" s="1" t="s">
        <v>131</v>
      </c>
      <c r="H105" s="1" t="s">
        <v>3418</v>
      </c>
      <c r="I105" s="1" t="s">
        <v>3503</v>
      </c>
      <c r="J105" s="1" t="s">
        <v>52</v>
      </c>
      <c r="K105" s="1" t="s">
        <v>52</v>
      </c>
    </row>
    <row r="106" spans="1:11" ht="20.100000000000001" customHeight="1">
      <c r="A106" s="17" t="s">
        <v>3504</v>
      </c>
      <c r="B106" s="18">
        <v>0</v>
      </c>
      <c r="C106" s="18">
        <v>0</v>
      </c>
      <c r="D106" s="18">
        <v>0</v>
      </c>
      <c r="E106" s="18">
        <v>0</v>
      </c>
      <c r="F106" s="17" t="s">
        <v>52</v>
      </c>
      <c r="G106" s="1" t="s">
        <v>131</v>
      </c>
      <c r="H106" s="1" t="s">
        <v>3418</v>
      </c>
      <c r="I106" s="1" t="s">
        <v>3505</v>
      </c>
      <c r="J106" s="1" t="s">
        <v>52</v>
      </c>
      <c r="K106" s="1" t="s">
        <v>52</v>
      </c>
    </row>
    <row r="107" spans="1:11" ht="20.100000000000001" customHeight="1">
      <c r="A107" s="17" t="s">
        <v>3420</v>
      </c>
      <c r="B107" s="18">
        <v>0</v>
      </c>
      <c r="C107" s="18">
        <v>0</v>
      </c>
      <c r="D107" s="18">
        <v>0</v>
      </c>
      <c r="E107" s="18">
        <v>0</v>
      </c>
      <c r="F107" s="17" t="s">
        <v>52</v>
      </c>
      <c r="G107" s="1" t="s">
        <v>131</v>
      </c>
      <c r="H107" s="1" t="s">
        <v>3418</v>
      </c>
      <c r="I107" s="1" t="s">
        <v>52</v>
      </c>
      <c r="J107" s="1" t="s">
        <v>52</v>
      </c>
      <c r="K107" s="1" t="s">
        <v>52</v>
      </c>
    </row>
    <row r="108" spans="1:11" ht="20.100000000000001" customHeight="1">
      <c r="A108" s="17" t="s">
        <v>3506</v>
      </c>
      <c r="B108" s="18">
        <v>0</v>
      </c>
      <c r="C108" s="18">
        <v>0</v>
      </c>
      <c r="D108" s="18">
        <v>0</v>
      </c>
      <c r="E108" s="18">
        <v>0</v>
      </c>
      <c r="F108" s="17" t="s">
        <v>52</v>
      </c>
      <c r="G108" s="1" t="s">
        <v>131</v>
      </c>
      <c r="H108" s="1" t="s">
        <v>3418</v>
      </c>
      <c r="I108" s="1" t="s">
        <v>3507</v>
      </c>
      <c r="J108" s="1" t="s">
        <v>52</v>
      </c>
      <c r="K108" s="1" t="s">
        <v>52</v>
      </c>
    </row>
    <row r="109" spans="1:11" ht="20.100000000000001" customHeight="1">
      <c r="A109" s="17" t="s">
        <v>3508</v>
      </c>
      <c r="B109" s="18">
        <v>0</v>
      </c>
      <c r="C109" s="18">
        <v>0</v>
      </c>
      <c r="D109" s="18">
        <v>0</v>
      </c>
      <c r="E109" s="18">
        <v>0</v>
      </c>
      <c r="F109" s="17" t="s">
        <v>52</v>
      </c>
      <c r="G109" s="1" t="s">
        <v>131</v>
      </c>
      <c r="H109" s="1" t="s">
        <v>3418</v>
      </c>
      <c r="I109" s="1" t="s">
        <v>3509</v>
      </c>
      <c r="J109" s="1" t="s">
        <v>52</v>
      </c>
      <c r="K109" s="1" t="s">
        <v>52</v>
      </c>
    </row>
    <row r="110" spans="1:11" ht="20.100000000000001" customHeight="1">
      <c r="A110" s="17" t="s">
        <v>3510</v>
      </c>
      <c r="B110" s="18">
        <v>0</v>
      </c>
      <c r="C110" s="18">
        <v>0</v>
      </c>
      <c r="D110" s="18">
        <v>0</v>
      </c>
      <c r="E110" s="18">
        <v>0</v>
      </c>
      <c r="F110" s="17" t="s">
        <v>52</v>
      </c>
      <c r="G110" s="1" t="s">
        <v>131</v>
      </c>
      <c r="H110" s="1" t="s">
        <v>3418</v>
      </c>
      <c r="I110" s="1" t="s">
        <v>3511</v>
      </c>
      <c r="J110" s="1" t="s">
        <v>52</v>
      </c>
      <c r="K110" s="1" t="s">
        <v>52</v>
      </c>
    </row>
    <row r="111" spans="1:11" ht="20.100000000000001" customHeight="1">
      <c r="A111" s="17" t="s">
        <v>3512</v>
      </c>
      <c r="B111" s="18">
        <v>0</v>
      </c>
      <c r="C111" s="18">
        <v>0</v>
      </c>
      <c r="D111" s="18">
        <v>0</v>
      </c>
      <c r="E111" s="18">
        <v>0</v>
      </c>
      <c r="F111" s="17" t="s">
        <v>52</v>
      </c>
      <c r="G111" s="1" t="s">
        <v>131</v>
      </c>
      <c r="H111" s="1" t="s">
        <v>3418</v>
      </c>
      <c r="I111" s="1" t="s">
        <v>3513</v>
      </c>
      <c r="J111" s="1" t="s">
        <v>52</v>
      </c>
      <c r="K111" s="1" t="s">
        <v>52</v>
      </c>
    </row>
    <row r="112" spans="1:11" ht="20.100000000000001" customHeight="1">
      <c r="A112" s="17" t="s">
        <v>3514</v>
      </c>
      <c r="B112" s="18">
        <v>0</v>
      </c>
      <c r="C112" s="18">
        <v>0</v>
      </c>
      <c r="D112" s="18">
        <v>0</v>
      </c>
      <c r="E112" s="18">
        <v>0</v>
      </c>
      <c r="F112" s="17" t="s">
        <v>52</v>
      </c>
      <c r="G112" s="1" t="s">
        <v>131</v>
      </c>
      <c r="H112" s="1" t="s">
        <v>3418</v>
      </c>
      <c r="I112" s="1" t="s">
        <v>3515</v>
      </c>
      <c r="J112" s="1" t="s">
        <v>52</v>
      </c>
      <c r="K112" s="1" t="s">
        <v>52</v>
      </c>
    </row>
    <row r="113" spans="1:12" ht="20.100000000000001" customHeight="1">
      <c r="A113" s="17" t="s">
        <v>3516</v>
      </c>
      <c r="B113" s="18">
        <v>3860.6</v>
      </c>
      <c r="C113" s="18">
        <v>0</v>
      </c>
      <c r="D113" s="18">
        <v>0</v>
      </c>
      <c r="E113" s="18">
        <v>3860.6</v>
      </c>
      <c r="F113" s="17" t="s">
        <v>52</v>
      </c>
      <c r="G113" s="1" t="s">
        <v>131</v>
      </c>
      <c r="H113" s="1" t="s">
        <v>3418</v>
      </c>
      <c r="I113" s="1" t="s">
        <v>3517</v>
      </c>
      <c r="J113" s="1" t="s">
        <v>52</v>
      </c>
      <c r="K113" s="1" t="s">
        <v>52</v>
      </c>
    </row>
    <row r="114" spans="1:12" ht="20.100000000000001" customHeight="1">
      <c r="A114" s="17" t="s">
        <v>3518</v>
      </c>
      <c r="B114" s="18">
        <v>0</v>
      </c>
      <c r="C114" s="18">
        <v>3672.1</v>
      </c>
      <c r="D114" s="18">
        <v>0</v>
      </c>
      <c r="E114" s="18">
        <v>3672.1</v>
      </c>
      <c r="F114" s="17" t="s">
        <v>52</v>
      </c>
      <c r="G114" s="1" t="s">
        <v>131</v>
      </c>
      <c r="H114" s="1" t="s">
        <v>3418</v>
      </c>
      <c r="I114" s="1" t="s">
        <v>3519</v>
      </c>
      <c r="J114" s="1" t="s">
        <v>52</v>
      </c>
      <c r="K114" s="1" t="s">
        <v>52</v>
      </c>
    </row>
    <row r="115" spans="1:12" ht="20.100000000000001" customHeight="1">
      <c r="A115" s="17" t="s">
        <v>3520</v>
      </c>
      <c r="B115" s="18">
        <v>0</v>
      </c>
      <c r="C115" s="18">
        <v>0</v>
      </c>
      <c r="D115" s="18">
        <v>2636.8</v>
      </c>
      <c r="E115" s="18">
        <v>2636.8</v>
      </c>
      <c r="F115" s="17" t="s">
        <v>52</v>
      </c>
      <c r="G115" s="1" t="s">
        <v>131</v>
      </c>
      <c r="H115" s="1" t="s">
        <v>3418</v>
      </c>
      <c r="I115" s="1" t="s">
        <v>3521</v>
      </c>
      <c r="J115" s="1" t="s">
        <v>52</v>
      </c>
      <c r="K115" s="1" t="s">
        <v>52</v>
      </c>
    </row>
    <row r="116" spans="1:12" ht="20.100000000000001" customHeight="1">
      <c r="A116" s="17" t="s">
        <v>3522</v>
      </c>
      <c r="B116" s="18">
        <v>3860.6</v>
      </c>
      <c r="C116" s="18">
        <v>3672.1</v>
      </c>
      <c r="D116" s="18">
        <v>2636.8</v>
      </c>
      <c r="E116" s="18">
        <v>10169.5</v>
      </c>
      <c r="F116" s="17" t="s">
        <v>52</v>
      </c>
      <c r="G116" s="1" t="s">
        <v>131</v>
      </c>
      <c r="H116" s="1" t="s">
        <v>3418</v>
      </c>
      <c r="I116" s="1" t="s">
        <v>3523</v>
      </c>
      <c r="J116" s="1" t="s">
        <v>52</v>
      </c>
      <c r="K116" s="1" t="s">
        <v>52</v>
      </c>
    </row>
    <row r="117" spans="1:12" ht="20.100000000000001" customHeight="1">
      <c r="A117" s="17" t="s">
        <v>3420</v>
      </c>
      <c r="B117" s="18">
        <v>0</v>
      </c>
      <c r="C117" s="18">
        <v>0</v>
      </c>
      <c r="D117" s="18">
        <v>0</v>
      </c>
      <c r="E117" s="18">
        <v>0</v>
      </c>
      <c r="F117" s="17" t="s">
        <v>52</v>
      </c>
      <c r="G117" s="1" t="s">
        <v>131</v>
      </c>
      <c r="H117" s="1" t="s">
        <v>3418</v>
      </c>
      <c r="I117" s="1" t="s">
        <v>52</v>
      </c>
      <c r="J117" s="1" t="s">
        <v>52</v>
      </c>
      <c r="K117" s="1" t="s">
        <v>52</v>
      </c>
    </row>
    <row r="118" spans="1:12" ht="20.100000000000001" customHeight="1">
      <c r="A118" s="17" t="s">
        <v>3524</v>
      </c>
      <c r="B118" s="18">
        <v>0</v>
      </c>
      <c r="C118" s="18">
        <v>0</v>
      </c>
      <c r="D118" s="18">
        <v>0</v>
      </c>
      <c r="E118" s="18">
        <v>0</v>
      </c>
      <c r="F118" s="17" t="s">
        <v>52</v>
      </c>
      <c r="G118" s="1" t="s">
        <v>131</v>
      </c>
      <c r="H118" s="1" t="s">
        <v>3418</v>
      </c>
      <c r="I118" s="1" t="s">
        <v>3525</v>
      </c>
      <c r="J118" s="1" t="s">
        <v>52</v>
      </c>
      <c r="K118" s="1" t="s">
        <v>52</v>
      </c>
    </row>
    <row r="119" spans="1:12" ht="20.100000000000001" customHeight="1">
      <c r="A119" s="17" t="s">
        <v>3526</v>
      </c>
      <c r="B119" s="18">
        <v>0</v>
      </c>
      <c r="C119" s="18">
        <v>0</v>
      </c>
      <c r="D119" s="18">
        <v>0</v>
      </c>
      <c r="E119" s="18">
        <v>0</v>
      </c>
      <c r="F119" s="17" t="s">
        <v>52</v>
      </c>
      <c r="G119" s="1" t="s">
        <v>131</v>
      </c>
      <c r="H119" s="1" t="s">
        <v>3418</v>
      </c>
      <c r="I119" s="1" t="s">
        <v>3527</v>
      </c>
      <c r="J119" s="1" t="s">
        <v>52</v>
      </c>
      <c r="K119" s="1" t="s">
        <v>52</v>
      </c>
    </row>
    <row r="120" spans="1:12" ht="20.100000000000001" customHeight="1">
      <c r="A120" s="17" t="s">
        <v>3528</v>
      </c>
      <c r="B120" s="18">
        <v>0</v>
      </c>
      <c r="C120" s="18">
        <v>0</v>
      </c>
      <c r="D120" s="18">
        <v>0</v>
      </c>
      <c r="E120" s="18">
        <v>0</v>
      </c>
      <c r="F120" s="17" t="s">
        <v>52</v>
      </c>
      <c r="G120" s="1" t="s">
        <v>131</v>
      </c>
      <c r="H120" s="1" t="s">
        <v>3418</v>
      </c>
      <c r="I120" s="1" t="s">
        <v>3529</v>
      </c>
      <c r="J120" s="1" t="s">
        <v>52</v>
      </c>
      <c r="K120" s="1" t="s">
        <v>52</v>
      </c>
    </row>
    <row r="121" spans="1:12" ht="20.100000000000001" customHeight="1">
      <c r="A121" s="17" t="s">
        <v>3530</v>
      </c>
      <c r="B121" s="18">
        <v>0</v>
      </c>
      <c r="C121" s="18">
        <v>0</v>
      </c>
      <c r="D121" s="18">
        <v>41.4</v>
      </c>
      <c r="E121" s="18">
        <v>41.4</v>
      </c>
      <c r="F121" s="17" t="s">
        <v>52</v>
      </c>
      <c r="G121" s="1" t="s">
        <v>131</v>
      </c>
      <c r="H121" s="1" t="s">
        <v>3418</v>
      </c>
      <c r="I121" s="1" t="s">
        <v>3531</v>
      </c>
      <c r="J121" s="1" t="s">
        <v>52</v>
      </c>
      <c r="K121" s="1" t="s">
        <v>52</v>
      </c>
    </row>
    <row r="122" spans="1:12" ht="20.100000000000001" customHeight="1">
      <c r="A122" s="17" t="s">
        <v>3522</v>
      </c>
      <c r="B122" s="18">
        <v>0</v>
      </c>
      <c r="C122" s="18">
        <v>0</v>
      </c>
      <c r="D122" s="18">
        <v>41.4</v>
      </c>
      <c r="E122" s="18">
        <v>41.4</v>
      </c>
      <c r="F122" s="17" t="s">
        <v>52</v>
      </c>
      <c r="G122" s="1" t="s">
        <v>131</v>
      </c>
      <c r="H122" s="1" t="s">
        <v>3418</v>
      </c>
      <c r="I122" s="1" t="s">
        <v>3523</v>
      </c>
      <c r="J122" s="1" t="s">
        <v>52</v>
      </c>
      <c r="K122" s="1" t="s">
        <v>52</v>
      </c>
    </row>
    <row r="123" spans="1:12" ht="20.100000000000001" customHeight="1">
      <c r="A123" s="17" t="s">
        <v>3451</v>
      </c>
      <c r="B123" s="19">
        <v>3860</v>
      </c>
      <c r="C123" s="19">
        <v>3672</v>
      </c>
      <c r="D123" s="19">
        <v>2678</v>
      </c>
      <c r="E123" s="19">
        <v>10210</v>
      </c>
      <c r="F123" s="20"/>
    </row>
    <row r="124" spans="1:12" ht="20.100000000000001" customHeight="1">
      <c r="A124" s="20"/>
      <c r="B124" s="20"/>
      <c r="C124" s="20"/>
      <c r="D124" s="20"/>
      <c r="E124" s="20"/>
      <c r="F124" s="20"/>
    </row>
    <row r="125" spans="1:12" ht="20.100000000000001" customHeight="1">
      <c r="A125" s="20" t="s">
        <v>3535</v>
      </c>
      <c r="B125" s="20"/>
      <c r="C125" s="20"/>
      <c r="D125" s="20"/>
      <c r="E125" s="20"/>
      <c r="F125" s="17" t="s">
        <v>52</v>
      </c>
      <c r="G125" s="1" t="s">
        <v>135</v>
      </c>
      <c r="I125" s="1" t="s">
        <v>133</v>
      </c>
      <c r="J125" s="1" t="s">
        <v>134</v>
      </c>
      <c r="K125" s="1" t="s">
        <v>123</v>
      </c>
    </row>
    <row r="126" spans="1:12" ht="20.100000000000001" customHeight="1">
      <c r="A126" s="17" t="s">
        <v>52</v>
      </c>
      <c r="B126" s="18"/>
      <c r="C126" s="18"/>
      <c r="D126" s="18"/>
      <c r="E126" s="18"/>
      <c r="F126" s="17" t="s">
        <v>52</v>
      </c>
      <c r="G126" s="1" t="s">
        <v>135</v>
      </c>
      <c r="H126" s="1" t="s">
        <v>3416</v>
      </c>
      <c r="I126" s="1" t="s">
        <v>52</v>
      </c>
      <c r="J126" s="1" t="s">
        <v>52</v>
      </c>
      <c r="K126" s="1" t="s">
        <v>123</v>
      </c>
      <c r="L126">
        <v>1</v>
      </c>
    </row>
    <row r="127" spans="1:12" ht="20.100000000000001" customHeight="1">
      <c r="A127" s="17" t="s">
        <v>3536</v>
      </c>
      <c r="B127" s="18">
        <v>0</v>
      </c>
      <c r="C127" s="18">
        <v>0</v>
      </c>
      <c r="D127" s="18">
        <v>0</v>
      </c>
      <c r="E127" s="18">
        <v>0</v>
      </c>
      <c r="F127" s="17" t="s">
        <v>52</v>
      </c>
      <c r="G127" s="1" t="s">
        <v>135</v>
      </c>
      <c r="H127" s="1" t="s">
        <v>3418</v>
      </c>
      <c r="I127" s="1" t="s">
        <v>3537</v>
      </c>
      <c r="J127" s="1" t="s">
        <v>52</v>
      </c>
      <c r="K127" s="1" t="s">
        <v>52</v>
      </c>
    </row>
    <row r="128" spans="1:12" ht="20.100000000000001" customHeight="1">
      <c r="A128" s="17" t="s">
        <v>3538</v>
      </c>
      <c r="B128" s="18">
        <v>0</v>
      </c>
      <c r="C128" s="18">
        <v>0</v>
      </c>
      <c r="D128" s="18">
        <v>0</v>
      </c>
      <c r="E128" s="18">
        <v>0</v>
      </c>
      <c r="F128" s="17" t="s">
        <v>52</v>
      </c>
      <c r="G128" s="1" t="s">
        <v>135</v>
      </c>
      <c r="H128" s="1" t="s">
        <v>3418</v>
      </c>
      <c r="I128" s="1" t="s">
        <v>3539</v>
      </c>
      <c r="J128" s="1" t="s">
        <v>52</v>
      </c>
      <c r="K128" s="1" t="s">
        <v>52</v>
      </c>
    </row>
    <row r="129" spans="1:11" ht="20.100000000000001" customHeight="1">
      <c r="A129" s="17" t="s">
        <v>3540</v>
      </c>
      <c r="B129" s="18">
        <v>0</v>
      </c>
      <c r="C129" s="18">
        <v>0</v>
      </c>
      <c r="D129" s="18">
        <v>0</v>
      </c>
      <c r="E129" s="18">
        <v>0</v>
      </c>
      <c r="F129" s="17" t="s">
        <v>52</v>
      </c>
      <c r="G129" s="1" t="s">
        <v>135</v>
      </c>
      <c r="H129" s="1" t="s">
        <v>3418</v>
      </c>
      <c r="I129" s="1" t="s">
        <v>3541</v>
      </c>
      <c r="J129" s="1" t="s">
        <v>52</v>
      </c>
      <c r="K129" s="1" t="s">
        <v>52</v>
      </c>
    </row>
    <row r="130" spans="1:11" ht="20.100000000000001" customHeight="1">
      <c r="A130" s="17" t="s">
        <v>3542</v>
      </c>
      <c r="B130" s="18">
        <v>0</v>
      </c>
      <c r="C130" s="18">
        <v>0</v>
      </c>
      <c r="D130" s="18">
        <v>0</v>
      </c>
      <c r="E130" s="18">
        <v>0</v>
      </c>
      <c r="F130" s="17" t="s">
        <v>52</v>
      </c>
      <c r="G130" s="1" t="s">
        <v>135</v>
      </c>
      <c r="H130" s="1" t="s">
        <v>3418</v>
      </c>
      <c r="I130" s="1" t="s">
        <v>3543</v>
      </c>
      <c r="J130" s="1" t="s">
        <v>52</v>
      </c>
      <c r="K130" s="1" t="s">
        <v>52</v>
      </c>
    </row>
    <row r="131" spans="1:11" ht="20.100000000000001" customHeight="1">
      <c r="A131" s="17" t="s">
        <v>3544</v>
      </c>
      <c r="B131" s="18">
        <v>0</v>
      </c>
      <c r="C131" s="18">
        <v>0</v>
      </c>
      <c r="D131" s="18">
        <v>0</v>
      </c>
      <c r="E131" s="18">
        <v>0</v>
      </c>
      <c r="F131" s="17" t="s">
        <v>52</v>
      </c>
      <c r="G131" s="1" t="s">
        <v>135</v>
      </c>
      <c r="H131" s="1" t="s">
        <v>3418</v>
      </c>
      <c r="I131" s="1" t="s">
        <v>3545</v>
      </c>
      <c r="J131" s="1" t="s">
        <v>52</v>
      </c>
      <c r="K131" s="1" t="s">
        <v>52</v>
      </c>
    </row>
    <row r="132" spans="1:11" ht="20.100000000000001" customHeight="1">
      <c r="A132" s="17" t="s">
        <v>3546</v>
      </c>
      <c r="B132" s="18">
        <v>0</v>
      </c>
      <c r="C132" s="18">
        <v>0</v>
      </c>
      <c r="D132" s="18">
        <v>0</v>
      </c>
      <c r="E132" s="18">
        <v>0</v>
      </c>
      <c r="F132" s="17" t="s">
        <v>52</v>
      </c>
      <c r="G132" s="1" t="s">
        <v>135</v>
      </c>
      <c r="H132" s="1" t="s">
        <v>3418</v>
      </c>
      <c r="I132" s="1" t="s">
        <v>3547</v>
      </c>
      <c r="J132" s="1" t="s">
        <v>52</v>
      </c>
      <c r="K132" s="1" t="s">
        <v>52</v>
      </c>
    </row>
    <row r="133" spans="1:11" ht="20.100000000000001" customHeight="1">
      <c r="A133" s="17" t="s">
        <v>3548</v>
      </c>
      <c r="B133" s="18">
        <v>0</v>
      </c>
      <c r="C133" s="18">
        <v>0</v>
      </c>
      <c r="D133" s="18">
        <v>0</v>
      </c>
      <c r="E133" s="18">
        <v>0</v>
      </c>
      <c r="F133" s="17" t="s">
        <v>52</v>
      </c>
      <c r="G133" s="1" t="s">
        <v>135</v>
      </c>
      <c r="H133" s="1" t="s">
        <v>3418</v>
      </c>
      <c r="I133" s="1" t="s">
        <v>3549</v>
      </c>
      <c r="J133" s="1" t="s">
        <v>52</v>
      </c>
      <c r="K133" s="1" t="s">
        <v>52</v>
      </c>
    </row>
    <row r="134" spans="1:11" ht="20.100000000000001" customHeight="1">
      <c r="A134" s="17" t="s">
        <v>3550</v>
      </c>
      <c r="B134" s="18">
        <v>0</v>
      </c>
      <c r="C134" s="18">
        <v>0</v>
      </c>
      <c r="D134" s="18">
        <v>0</v>
      </c>
      <c r="E134" s="18">
        <v>0</v>
      </c>
      <c r="F134" s="17" t="s">
        <v>52</v>
      </c>
      <c r="G134" s="1" t="s">
        <v>135</v>
      </c>
      <c r="H134" s="1" t="s">
        <v>3418</v>
      </c>
      <c r="I134" s="1" t="s">
        <v>3551</v>
      </c>
      <c r="J134" s="1" t="s">
        <v>52</v>
      </c>
      <c r="K134" s="1" t="s">
        <v>52</v>
      </c>
    </row>
    <row r="135" spans="1:11" ht="20.100000000000001" customHeight="1">
      <c r="A135" s="17" t="s">
        <v>3552</v>
      </c>
      <c r="B135" s="18">
        <v>0</v>
      </c>
      <c r="C135" s="18">
        <v>0</v>
      </c>
      <c r="D135" s="18">
        <v>0</v>
      </c>
      <c r="E135" s="18">
        <v>0</v>
      </c>
      <c r="F135" s="17" t="s">
        <v>52</v>
      </c>
      <c r="G135" s="1" t="s">
        <v>135</v>
      </c>
      <c r="H135" s="1" t="s">
        <v>3418</v>
      </c>
      <c r="I135" s="1" t="s">
        <v>3434</v>
      </c>
      <c r="J135" s="1" t="s">
        <v>52</v>
      </c>
      <c r="K135" s="1" t="s">
        <v>52</v>
      </c>
    </row>
    <row r="136" spans="1:11" ht="20.100000000000001" customHeight="1">
      <c r="A136" s="17" t="s">
        <v>3553</v>
      </c>
      <c r="B136" s="18">
        <v>203.3</v>
      </c>
      <c r="C136" s="18">
        <v>0</v>
      </c>
      <c r="D136" s="18">
        <v>0</v>
      </c>
      <c r="E136" s="18">
        <v>203.3</v>
      </c>
      <c r="F136" s="17" t="s">
        <v>52</v>
      </c>
      <c r="G136" s="1" t="s">
        <v>135</v>
      </c>
      <c r="H136" s="1" t="s">
        <v>3418</v>
      </c>
      <c r="I136" s="1" t="s">
        <v>3436</v>
      </c>
      <c r="J136" s="1" t="s">
        <v>52</v>
      </c>
      <c r="K136" s="1" t="s">
        <v>52</v>
      </c>
    </row>
    <row r="137" spans="1:11" ht="20.100000000000001" customHeight="1">
      <c r="A137" s="17" t="s">
        <v>3554</v>
      </c>
      <c r="B137" s="18">
        <v>0</v>
      </c>
      <c r="C137" s="18">
        <v>433.8</v>
      </c>
      <c r="D137" s="18">
        <v>0</v>
      </c>
      <c r="E137" s="18">
        <v>433.8</v>
      </c>
      <c r="F137" s="17" t="s">
        <v>52</v>
      </c>
      <c r="G137" s="1" t="s">
        <v>135</v>
      </c>
      <c r="H137" s="1" t="s">
        <v>3418</v>
      </c>
      <c r="I137" s="1" t="s">
        <v>3438</v>
      </c>
      <c r="J137" s="1" t="s">
        <v>52</v>
      </c>
      <c r="K137" s="1" t="s">
        <v>52</v>
      </c>
    </row>
    <row r="138" spans="1:11" ht="20.100000000000001" customHeight="1">
      <c r="A138" s="17" t="s">
        <v>3555</v>
      </c>
      <c r="B138" s="18">
        <v>0</v>
      </c>
      <c r="C138" s="18">
        <v>0</v>
      </c>
      <c r="D138" s="18">
        <v>236.1</v>
      </c>
      <c r="E138" s="18">
        <v>236.1</v>
      </c>
      <c r="F138" s="17" t="s">
        <v>52</v>
      </c>
      <c r="G138" s="1" t="s">
        <v>135</v>
      </c>
      <c r="H138" s="1" t="s">
        <v>3418</v>
      </c>
      <c r="I138" s="1" t="s">
        <v>3440</v>
      </c>
      <c r="J138" s="1" t="s">
        <v>52</v>
      </c>
      <c r="K138" s="1" t="s">
        <v>52</v>
      </c>
    </row>
    <row r="139" spans="1:11" ht="20.100000000000001" customHeight="1">
      <c r="A139" s="17" t="s">
        <v>3441</v>
      </c>
      <c r="B139" s="18">
        <v>203.3</v>
      </c>
      <c r="C139" s="18">
        <v>433.8</v>
      </c>
      <c r="D139" s="18">
        <v>236.1</v>
      </c>
      <c r="E139" s="18">
        <v>873.2</v>
      </c>
      <c r="F139" s="17" t="s">
        <v>52</v>
      </c>
      <c r="G139" s="1" t="s">
        <v>135</v>
      </c>
      <c r="H139" s="1" t="s">
        <v>3418</v>
      </c>
      <c r="I139" s="1" t="s">
        <v>3442</v>
      </c>
      <c r="J139" s="1" t="s">
        <v>52</v>
      </c>
      <c r="K139" s="1" t="s">
        <v>52</v>
      </c>
    </row>
    <row r="140" spans="1:11" ht="20.100000000000001" customHeight="1">
      <c r="A140" s="17" t="s">
        <v>3420</v>
      </c>
      <c r="B140" s="18">
        <v>0</v>
      </c>
      <c r="C140" s="18">
        <v>0</v>
      </c>
      <c r="D140" s="18">
        <v>0</v>
      </c>
      <c r="E140" s="18">
        <v>0</v>
      </c>
      <c r="F140" s="17" t="s">
        <v>52</v>
      </c>
      <c r="G140" s="1" t="s">
        <v>135</v>
      </c>
      <c r="H140" s="1" t="s">
        <v>3418</v>
      </c>
      <c r="I140" s="1" t="s">
        <v>52</v>
      </c>
      <c r="J140" s="1" t="s">
        <v>52</v>
      </c>
      <c r="K140" s="1" t="s">
        <v>52</v>
      </c>
    </row>
    <row r="141" spans="1:11" ht="20.100000000000001" customHeight="1">
      <c r="A141" s="17" t="s">
        <v>3556</v>
      </c>
      <c r="B141" s="18">
        <v>0</v>
      </c>
      <c r="C141" s="18">
        <v>0</v>
      </c>
      <c r="D141" s="18">
        <v>0</v>
      </c>
      <c r="E141" s="18">
        <v>0</v>
      </c>
      <c r="F141" s="17" t="s">
        <v>52</v>
      </c>
      <c r="G141" s="1" t="s">
        <v>135</v>
      </c>
      <c r="H141" s="1" t="s">
        <v>3418</v>
      </c>
      <c r="I141" s="1" t="s">
        <v>3557</v>
      </c>
      <c r="J141" s="1" t="s">
        <v>52</v>
      </c>
      <c r="K141" s="1" t="s">
        <v>52</v>
      </c>
    </row>
    <row r="142" spans="1:11" ht="20.100000000000001" customHeight="1">
      <c r="A142" s="17" t="s">
        <v>3558</v>
      </c>
      <c r="B142" s="18">
        <v>0</v>
      </c>
      <c r="C142" s="18">
        <v>0</v>
      </c>
      <c r="D142" s="18">
        <v>0</v>
      </c>
      <c r="E142" s="18">
        <v>0</v>
      </c>
      <c r="F142" s="17" t="s">
        <v>52</v>
      </c>
      <c r="G142" s="1" t="s">
        <v>135</v>
      </c>
      <c r="H142" s="1" t="s">
        <v>3418</v>
      </c>
      <c r="I142" s="1" t="s">
        <v>3559</v>
      </c>
      <c r="J142" s="1" t="s">
        <v>52</v>
      </c>
      <c r="K142" s="1" t="s">
        <v>52</v>
      </c>
    </row>
    <row r="143" spans="1:11" ht="20.100000000000001" customHeight="1">
      <c r="A143" s="17" t="s">
        <v>3420</v>
      </c>
      <c r="B143" s="18">
        <v>0</v>
      </c>
      <c r="C143" s="18">
        <v>0</v>
      </c>
      <c r="D143" s="18">
        <v>0</v>
      </c>
      <c r="E143" s="18">
        <v>0</v>
      </c>
      <c r="F143" s="17" t="s">
        <v>52</v>
      </c>
      <c r="G143" s="1" t="s">
        <v>135</v>
      </c>
      <c r="H143" s="1" t="s">
        <v>3418</v>
      </c>
      <c r="I143" s="1" t="s">
        <v>52</v>
      </c>
      <c r="J143" s="1" t="s">
        <v>52</v>
      </c>
      <c r="K143" s="1" t="s">
        <v>52</v>
      </c>
    </row>
    <row r="144" spans="1:11" ht="20.100000000000001" customHeight="1">
      <c r="A144" s="17" t="s">
        <v>3447</v>
      </c>
      <c r="B144" s="18">
        <v>0</v>
      </c>
      <c r="C144" s="18">
        <v>0</v>
      </c>
      <c r="D144" s="18">
        <v>0</v>
      </c>
      <c r="E144" s="18">
        <v>0</v>
      </c>
      <c r="F144" s="17" t="s">
        <v>52</v>
      </c>
      <c r="G144" s="1" t="s">
        <v>135</v>
      </c>
      <c r="H144" s="1" t="s">
        <v>3418</v>
      </c>
      <c r="I144" s="1" t="s">
        <v>3448</v>
      </c>
      <c r="J144" s="1" t="s">
        <v>52</v>
      </c>
      <c r="K144" s="1" t="s">
        <v>52</v>
      </c>
    </row>
    <row r="145" spans="1:11" ht="20.100000000000001" customHeight="1">
      <c r="A145" s="17" t="s">
        <v>3560</v>
      </c>
      <c r="B145" s="18">
        <v>0</v>
      </c>
      <c r="C145" s="18">
        <v>3010.4</v>
      </c>
      <c r="D145" s="18">
        <v>0</v>
      </c>
      <c r="E145" s="18">
        <v>3010.4</v>
      </c>
      <c r="F145" s="17" t="s">
        <v>52</v>
      </c>
      <c r="G145" s="1" t="s">
        <v>135</v>
      </c>
      <c r="H145" s="1" t="s">
        <v>3418</v>
      </c>
      <c r="I145" s="1" t="s">
        <v>3450</v>
      </c>
      <c r="J145" s="1" t="s">
        <v>52</v>
      </c>
      <c r="K145" s="1" t="s">
        <v>52</v>
      </c>
    </row>
    <row r="146" spans="1:11" ht="20.100000000000001" customHeight="1">
      <c r="A146" s="17" t="s">
        <v>3441</v>
      </c>
      <c r="B146" s="18">
        <v>0</v>
      </c>
      <c r="C146" s="18">
        <v>3010.4</v>
      </c>
      <c r="D146" s="18">
        <v>0</v>
      </c>
      <c r="E146" s="18">
        <v>3010.4</v>
      </c>
      <c r="F146" s="17" t="s">
        <v>52</v>
      </c>
      <c r="G146" s="1" t="s">
        <v>135</v>
      </c>
      <c r="H146" s="1" t="s">
        <v>3418</v>
      </c>
      <c r="I146" s="1" t="s">
        <v>3442</v>
      </c>
      <c r="J146" s="1" t="s">
        <v>52</v>
      </c>
      <c r="K146" s="1" t="s">
        <v>52</v>
      </c>
    </row>
    <row r="147" spans="1:11" ht="20.100000000000001" customHeight="1">
      <c r="A147" s="17" t="s">
        <v>3420</v>
      </c>
      <c r="B147" s="18">
        <v>0</v>
      </c>
      <c r="C147" s="18">
        <v>0</v>
      </c>
      <c r="D147" s="18">
        <v>0</v>
      </c>
      <c r="E147" s="18">
        <v>0</v>
      </c>
      <c r="F147" s="17" t="s">
        <v>52</v>
      </c>
      <c r="G147" s="1" t="s">
        <v>135</v>
      </c>
      <c r="H147" s="1" t="s">
        <v>3418</v>
      </c>
      <c r="I147" s="1" t="s">
        <v>52</v>
      </c>
      <c r="J147" s="1" t="s">
        <v>52</v>
      </c>
      <c r="K147" s="1" t="s">
        <v>52</v>
      </c>
    </row>
    <row r="148" spans="1:11" ht="20.100000000000001" customHeight="1">
      <c r="A148" s="17" t="s">
        <v>3561</v>
      </c>
      <c r="B148" s="18">
        <v>0</v>
      </c>
      <c r="C148" s="18">
        <v>0</v>
      </c>
      <c r="D148" s="18">
        <v>0</v>
      </c>
      <c r="E148" s="18">
        <v>0</v>
      </c>
      <c r="F148" s="17" t="s">
        <v>52</v>
      </c>
      <c r="G148" s="1" t="s">
        <v>135</v>
      </c>
      <c r="H148" s="1" t="s">
        <v>3418</v>
      </c>
      <c r="I148" s="1" t="s">
        <v>3562</v>
      </c>
      <c r="J148" s="1" t="s">
        <v>52</v>
      </c>
      <c r="K148" s="1" t="s">
        <v>52</v>
      </c>
    </row>
    <row r="149" spans="1:11" ht="20.100000000000001" customHeight="1">
      <c r="A149" s="17" t="s">
        <v>3563</v>
      </c>
      <c r="B149" s="18">
        <v>0</v>
      </c>
      <c r="C149" s="18">
        <v>0</v>
      </c>
      <c r="D149" s="18">
        <v>0</v>
      </c>
      <c r="E149" s="18">
        <v>0</v>
      </c>
      <c r="F149" s="17" t="s">
        <v>52</v>
      </c>
      <c r="G149" s="1" t="s">
        <v>135</v>
      </c>
      <c r="H149" s="1" t="s">
        <v>3418</v>
      </c>
      <c r="I149" s="1" t="s">
        <v>3564</v>
      </c>
      <c r="J149" s="1" t="s">
        <v>52</v>
      </c>
      <c r="K149" s="1" t="s">
        <v>52</v>
      </c>
    </row>
    <row r="150" spans="1:11" ht="20.100000000000001" customHeight="1">
      <c r="A150" s="17" t="s">
        <v>3565</v>
      </c>
      <c r="B150" s="18">
        <v>0</v>
      </c>
      <c r="C150" s="18">
        <v>0</v>
      </c>
      <c r="D150" s="18">
        <v>0</v>
      </c>
      <c r="E150" s="18">
        <v>0</v>
      </c>
      <c r="F150" s="17" t="s">
        <v>52</v>
      </c>
      <c r="G150" s="1" t="s">
        <v>135</v>
      </c>
      <c r="H150" s="1" t="s">
        <v>3418</v>
      </c>
      <c r="I150" s="1" t="s">
        <v>3566</v>
      </c>
      <c r="J150" s="1" t="s">
        <v>52</v>
      </c>
      <c r="K150" s="1" t="s">
        <v>52</v>
      </c>
    </row>
    <row r="151" spans="1:11" ht="20.100000000000001" customHeight="1">
      <c r="A151" s="17" t="s">
        <v>3567</v>
      </c>
      <c r="B151" s="18">
        <v>0</v>
      </c>
      <c r="C151" s="18">
        <v>0</v>
      </c>
      <c r="D151" s="18">
        <v>0</v>
      </c>
      <c r="E151" s="18">
        <v>0</v>
      </c>
      <c r="F151" s="17" t="s">
        <v>52</v>
      </c>
      <c r="G151" s="1" t="s">
        <v>135</v>
      </c>
      <c r="H151" s="1" t="s">
        <v>3418</v>
      </c>
      <c r="I151" s="1" t="s">
        <v>3568</v>
      </c>
      <c r="J151" s="1" t="s">
        <v>52</v>
      </c>
      <c r="K151" s="1" t="s">
        <v>52</v>
      </c>
    </row>
    <row r="152" spans="1:11" ht="20.100000000000001" customHeight="1">
      <c r="A152" s="17" t="s">
        <v>3569</v>
      </c>
      <c r="B152" s="18">
        <v>0</v>
      </c>
      <c r="C152" s="18">
        <v>0</v>
      </c>
      <c r="D152" s="18">
        <v>0</v>
      </c>
      <c r="E152" s="18">
        <v>0</v>
      </c>
      <c r="F152" s="17" t="s">
        <v>52</v>
      </c>
      <c r="G152" s="1" t="s">
        <v>135</v>
      </c>
      <c r="H152" s="1" t="s">
        <v>3418</v>
      </c>
      <c r="I152" s="1" t="s">
        <v>3570</v>
      </c>
      <c r="J152" s="1" t="s">
        <v>52</v>
      </c>
      <c r="K152" s="1" t="s">
        <v>52</v>
      </c>
    </row>
    <row r="153" spans="1:11" ht="20.100000000000001" customHeight="1">
      <c r="A153" s="17" t="s">
        <v>3542</v>
      </c>
      <c r="B153" s="18">
        <v>0</v>
      </c>
      <c r="C153" s="18">
        <v>0</v>
      </c>
      <c r="D153" s="18">
        <v>0</v>
      </c>
      <c r="E153" s="18">
        <v>0</v>
      </c>
      <c r="F153" s="17" t="s">
        <v>52</v>
      </c>
      <c r="G153" s="1" t="s">
        <v>135</v>
      </c>
      <c r="H153" s="1" t="s">
        <v>3418</v>
      </c>
      <c r="I153" s="1" t="s">
        <v>3543</v>
      </c>
      <c r="J153" s="1" t="s">
        <v>52</v>
      </c>
      <c r="K153" s="1" t="s">
        <v>52</v>
      </c>
    </row>
    <row r="154" spans="1:11" ht="20.100000000000001" customHeight="1">
      <c r="A154" s="17" t="s">
        <v>3571</v>
      </c>
      <c r="B154" s="18">
        <v>0</v>
      </c>
      <c r="C154" s="18">
        <v>0</v>
      </c>
      <c r="D154" s="18">
        <v>0</v>
      </c>
      <c r="E154" s="18">
        <v>0</v>
      </c>
      <c r="F154" s="17" t="s">
        <v>52</v>
      </c>
      <c r="G154" s="1" t="s">
        <v>135</v>
      </c>
      <c r="H154" s="1" t="s">
        <v>3418</v>
      </c>
      <c r="I154" s="1" t="s">
        <v>3572</v>
      </c>
      <c r="J154" s="1" t="s">
        <v>52</v>
      </c>
      <c r="K154" s="1" t="s">
        <v>52</v>
      </c>
    </row>
    <row r="155" spans="1:11" ht="20.100000000000001" customHeight="1">
      <c r="A155" s="17" t="s">
        <v>3573</v>
      </c>
      <c r="B155" s="18">
        <v>0</v>
      </c>
      <c r="C155" s="18">
        <v>0</v>
      </c>
      <c r="D155" s="18">
        <v>0</v>
      </c>
      <c r="E155" s="18">
        <v>0</v>
      </c>
      <c r="F155" s="17" t="s">
        <v>52</v>
      </c>
      <c r="G155" s="1" t="s">
        <v>135</v>
      </c>
      <c r="H155" s="1" t="s">
        <v>3418</v>
      </c>
      <c r="I155" s="1" t="s">
        <v>3574</v>
      </c>
      <c r="J155" s="1" t="s">
        <v>52</v>
      </c>
      <c r="K155" s="1" t="s">
        <v>52</v>
      </c>
    </row>
    <row r="156" spans="1:11" ht="20.100000000000001" customHeight="1">
      <c r="A156" s="17" t="s">
        <v>3575</v>
      </c>
      <c r="B156" s="18">
        <v>0</v>
      </c>
      <c r="C156" s="18">
        <v>0</v>
      </c>
      <c r="D156" s="18">
        <v>0</v>
      </c>
      <c r="E156" s="18">
        <v>0</v>
      </c>
      <c r="F156" s="17" t="s">
        <v>52</v>
      </c>
      <c r="G156" s="1" t="s">
        <v>135</v>
      </c>
      <c r="H156" s="1" t="s">
        <v>3418</v>
      </c>
      <c r="I156" s="1" t="s">
        <v>3576</v>
      </c>
      <c r="J156" s="1" t="s">
        <v>52</v>
      </c>
      <c r="K156" s="1" t="s">
        <v>52</v>
      </c>
    </row>
    <row r="157" spans="1:11" ht="20.100000000000001" customHeight="1">
      <c r="A157" s="17" t="s">
        <v>3577</v>
      </c>
      <c r="B157" s="18">
        <v>176.5</v>
      </c>
      <c r="C157" s="18">
        <v>0</v>
      </c>
      <c r="D157" s="18">
        <v>0</v>
      </c>
      <c r="E157" s="18">
        <v>176.5</v>
      </c>
      <c r="F157" s="17" t="s">
        <v>52</v>
      </c>
      <c r="G157" s="1" t="s">
        <v>135</v>
      </c>
      <c r="H157" s="1" t="s">
        <v>3418</v>
      </c>
      <c r="I157" s="1" t="s">
        <v>3578</v>
      </c>
      <c r="J157" s="1" t="s">
        <v>52</v>
      </c>
      <c r="K157" s="1" t="s">
        <v>52</v>
      </c>
    </row>
    <row r="158" spans="1:11" ht="20.100000000000001" customHeight="1">
      <c r="A158" s="17" t="s">
        <v>3579</v>
      </c>
      <c r="B158" s="18">
        <v>0</v>
      </c>
      <c r="C158" s="18">
        <v>2568.3000000000002</v>
      </c>
      <c r="D158" s="18">
        <v>0</v>
      </c>
      <c r="E158" s="18">
        <v>2568.3000000000002</v>
      </c>
      <c r="F158" s="17" t="s">
        <v>52</v>
      </c>
      <c r="G158" s="1" t="s">
        <v>135</v>
      </c>
      <c r="H158" s="1" t="s">
        <v>3418</v>
      </c>
      <c r="I158" s="1" t="s">
        <v>3580</v>
      </c>
      <c r="J158" s="1" t="s">
        <v>52</v>
      </c>
      <c r="K158" s="1" t="s">
        <v>52</v>
      </c>
    </row>
    <row r="159" spans="1:11" ht="20.100000000000001" customHeight="1">
      <c r="A159" s="17" t="s">
        <v>3581</v>
      </c>
      <c r="B159" s="18">
        <v>0</v>
      </c>
      <c r="C159" s="18">
        <v>0</v>
      </c>
      <c r="D159" s="18">
        <v>54.6</v>
      </c>
      <c r="E159" s="18">
        <v>54.6</v>
      </c>
      <c r="F159" s="17" t="s">
        <v>52</v>
      </c>
      <c r="G159" s="1" t="s">
        <v>135</v>
      </c>
      <c r="H159" s="1" t="s">
        <v>3418</v>
      </c>
      <c r="I159" s="1" t="s">
        <v>3582</v>
      </c>
      <c r="J159" s="1" t="s">
        <v>52</v>
      </c>
      <c r="K159" s="1" t="s">
        <v>52</v>
      </c>
    </row>
    <row r="160" spans="1:11" ht="20.100000000000001" customHeight="1">
      <c r="A160" s="17" t="s">
        <v>3441</v>
      </c>
      <c r="B160" s="18">
        <v>176.5</v>
      </c>
      <c r="C160" s="18">
        <v>2568.3000000000002</v>
      </c>
      <c r="D160" s="18">
        <v>54.6</v>
      </c>
      <c r="E160" s="18">
        <v>2799.4</v>
      </c>
      <c r="F160" s="17" t="s">
        <v>52</v>
      </c>
      <c r="G160" s="1" t="s">
        <v>135</v>
      </c>
      <c r="H160" s="1" t="s">
        <v>3418</v>
      </c>
      <c r="I160" s="1" t="s">
        <v>3442</v>
      </c>
      <c r="J160" s="1" t="s">
        <v>52</v>
      </c>
      <c r="K160" s="1" t="s">
        <v>52</v>
      </c>
    </row>
    <row r="161" spans="1:12" ht="20.100000000000001" customHeight="1">
      <c r="A161" s="17" t="s">
        <v>3420</v>
      </c>
      <c r="B161" s="18">
        <v>0</v>
      </c>
      <c r="C161" s="18">
        <v>0</v>
      </c>
      <c r="D161" s="18">
        <v>0</v>
      </c>
      <c r="E161" s="18">
        <v>0</v>
      </c>
      <c r="F161" s="17" t="s">
        <v>52</v>
      </c>
      <c r="G161" s="1" t="s">
        <v>135</v>
      </c>
      <c r="H161" s="1" t="s">
        <v>3418</v>
      </c>
      <c r="I161" s="1" t="s">
        <v>52</v>
      </c>
      <c r="J161" s="1" t="s">
        <v>52</v>
      </c>
      <c r="K161" s="1" t="s">
        <v>52</v>
      </c>
    </row>
    <row r="162" spans="1:12" ht="20.100000000000001" customHeight="1">
      <c r="A162" s="17" t="s">
        <v>3583</v>
      </c>
      <c r="B162" s="18">
        <v>379.8</v>
      </c>
      <c r="C162" s="18">
        <v>6012.5</v>
      </c>
      <c r="D162" s="18">
        <v>290.7</v>
      </c>
      <c r="E162" s="18">
        <v>6683</v>
      </c>
      <c r="F162" s="17" t="s">
        <v>52</v>
      </c>
      <c r="G162" s="1" t="s">
        <v>135</v>
      </c>
      <c r="H162" s="1" t="s">
        <v>3418</v>
      </c>
      <c r="I162" s="1" t="s">
        <v>3584</v>
      </c>
      <c r="J162" s="1" t="s">
        <v>52</v>
      </c>
      <c r="K162" s="1" t="s">
        <v>52</v>
      </c>
    </row>
    <row r="163" spans="1:12" ht="20.100000000000001" customHeight="1">
      <c r="A163" s="17" t="s">
        <v>3451</v>
      </c>
      <c r="B163" s="19">
        <v>379</v>
      </c>
      <c r="C163" s="19">
        <v>6012</v>
      </c>
      <c r="D163" s="19">
        <v>290</v>
      </c>
      <c r="E163" s="19">
        <v>6681</v>
      </c>
      <c r="F163" s="20"/>
    </row>
    <row r="164" spans="1:12" ht="20.100000000000001" customHeight="1">
      <c r="A164" s="20"/>
      <c r="B164" s="20"/>
      <c r="C164" s="20"/>
      <c r="D164" s="20"/>
      <c r="E164" s="20"/>
      <c r="F164" s="20"/>
    </row>
    <row r="165" spans="1:12" ht="20.100000000000001" customHeight="1">
      <c r="A165" s="20" t="s">
        <v>3586</v>
      </c>
      <c r="B165" s="20"/>
      <c r="C165" s="20"/>
      <c r="D165" s="20"/>
      <c r="E165" s="20"/>
      <c r="F165" s="17" t="s">
        <v>52</v>
      </c>
      <c r="G165" s="1" t="s">
        <v>158</v>
      </c>
      <c r="I165" s="1" t="s">
        <v>155</v>
      </c>
      <c r="J165" s="1" t="s">
        <v>156</v>
      </c>
      <c r="K165" s="1" t="s">
        <v>157</v>
      </c>
    </row>
    <row r="166" spans="1:12" ht="20.100000000000001" customHeight="1">
      <c r="A166" s="17" t="s">
        <v>52</v>
      </c>
      <c r="B166" s="18"/>
      <c r="C166" s="18"/>
      <c r="D166" s="18"/>
      <c r="E166" s="18"/>
      <c r="F166" s="17" t="s">
        <v>52</v>
      </c>
      <c r="G166" s="1" t="s">
        <v>158</v>
      </c>
      <c r="H166" s="1" t="s">
        <v>3416</v>
      </c>
      <c r="I166" s="1" t="s">
        <v>52</v>
      </c>
      <c r="J166" s="1" t="s">
        <v>52</v>
      </c>
      <c r="K166" s="1" t="s">
        <v>52</v>
      </c>
      <c r="L166">
        <v>1</v>
      </c>
    </row>
    <row r="167" spans="1:12" ht="20.100000000000001" customHeight="1">
      <c r="A167" s="17" t="s">
        <v>3587</v>
      </c>
      <c r="B167" s="18">
        <v>0</v>
      </c>
      <c r="C167" s="18">
        <v>0</v>
      </c>
      <c r="D167" s="18">
        <v>0</v>
      </c>
      <c r="E167" s="18">
        <v>0</v>
      </c>
      <c r="F167" s="17" t="s">
        <v>52</v>
      </c>
      <c r="G167" s="1" t="s">
        <v>158</v>
      </c>
      <c r="H167" s="1" t="s">
        <v>3418</v>
      </c>
      <c r="I167" s="1" t="s">
        <v>3588</v>
      </c>
      <c r="J167" s="1" t="s">
        <v>52</v>
      </c>
      <c r="K167" s="1" t="s">
        <v>52</v>
      </c>
    </row>
    <row r="168" spans="1:12" ht="20.100000000000001" customHeight="1">
      <c r="A168" s="17" t="s">
        <v>3589</v>
      </c>
      <c r="B168" s="18">
        <v>0</v>
      </c>
      <c r="C168" s="18">
        <v>0</v>
      </c>
      <c r="D168" s="18">
        <v>0</v>
      </c>
      <c r="E168" s="18">
        <v>0</v>
      </c>
      <c r="F168" s="17" t="s">
        <v>52</v>
      </c>
      <c r="G168" s="1" t="s">
        <v>158</v>
      </c>
      <c r="H168" s="1" t="s">
        <v>3418</v>
      </c>
      <c r="I168" s="1" t="s">
        <v>3590</v>
      </c>
      <c r="J168" s="1" t="s">
        <v>52</v>
      </c>
      <c r="K168" s="1" t="s">
        <v>52</v>
      </c>
    </row>
    <row r="169" spans="1:12" ht="20.100000000000001" customHeight="1">
      <c r="A169" s="17" t="s">
        <v>3591</v>
      </c>
      <c r="B169" s="18">
        <v>0</v>
      </c>
      <c r="C169" s="18">
        <v>0</v>
      </c>
      <c r="D169" s="18">
        <v>0</v>
      </c>
      <c r="E169" s="18">
        <v>0</v>
      </c>
      <c r="F169" s="17" t="s">
        <v>52</v>
      </c>
      <c r="G169" s="1" t="s">
        <v>158</v>
      </c>
      <c r="H169" s="1" t="s">
        <v>3418</v>
      </c>
      <c r="I169" s="1" t="s">
        <v>3592</v>
      </c>
      <c r="J169" s="1" t="s">
        <v>52</v>
      </c>
      <c r="K169" s="1" t="s">
        <v>52</v>
      </c>
    </row>
    <row r="170" spans="1:12" ht="20.100000000000001" customHeight="1">
      <c r="A170" s="17" t="s">
        <v>3589</v>
      </c>
      <c r="B170" s="18">
        <v>0</v>
      </c>
      <c r="C170" s="18">
        <v>0</v>
      </c>
      <c r="D170" s="18">
        <v>0</v>
      </c>
      <c r="E170" s="18">
        <v>0</v>
      </c>
      <c r="F170" s="17" t="s">
        <v>52</v>
      </c>
      <c r="G170" s="1" t="s">
        <v>158</v>
      </c>
      <c r="H170" s="1" t="s">
        <v>3418</v>
      </c>
      <c r="I170" s="1" t="s">
        <v>3593</v>
      </c>
      <c r="J170" s="1" t="s">
        <v>52</v>
      </c>
      <c r="K170" s="1" t="s">
        <v>52</v>
      </c>
    </row>
    <row r="171" spans="1:12" ht="20.100000000000001" customHeight="1">
      <c r="A171" s="17" t="s">
        <v>3589</v>
      </c>
      <c r="B171" s="18">
        <v>0</v>
      </c>
      <c r="C171" s="18">
        <v>0</v>
      </c>
      <c r="D171" s="18">
        <v>0</v>
      </c>
      <c r="E171" s="18">
        <v>0</v>
      </c>
      <c r="F171" s="17" t="s">
        <v>52</v>
      </c>
      <c r="G171" s="1" t="s">
        <v>158</v>
      </c>
      <c r="H171" s="1" t="s">
        <v>3418</v>
      </c>
      <c r="I171" s="1" t="s">
        <v>3594</v>
      </c>
      <c r="J171" s="1" t="s">
        <v>52</v>
      </c>
      <c r="K171" s="1" t="s">
        <v>52</v>
      </c>
    </row>
    <row r="172" spans="1:12" ht="20.100000000000001" customHeight="1">
      <c r="A172" s="17" t="s">
        <v>3420</v>
      </c>
      <c r="B172" s="18">
        <v>0</v>
      </c>
      <c r="C172" s="18">
        <v>0</v>
      </c>
      <c r="D172" s="18">
        <v>0</v>
      </c>
      <c r="E172" s="18">
        <v>0</v>
      </c>
      <c r="F172" s="17" t="s">
        <v>52</v>
      </c>
      <c r="G172" s="1" t="s">
        <v>158</v>
      </c>
      <c r="H172" s="1" t="s">
        <v>3418</v>
      </c>
      <c r="I172" s="1" t="s">
        <v>3420</v>
      </c>
      <c r="J172" s="1" t="s">
        <v>52</v>
      </c>
      <c r="K172" s="1" t="s">
        <v>52</v>
      </c>
    </row>
    <row r="173" spans="1:12" ht="20.100000000000001" customHeight="1">
      <c r="A173" s="17" t="s">
        <v>3595</v>
      </c>
      <c r="B173" s="18">
        <v>0</v>
      </c>
      <c r="C173" s="18">
        <v>0</v>
      </c>
      <c r="D173" s="18">
        <v>0</v>
      </c>
      <c r="E173" s="18">
        <v>0</v>
      </c>
      <c r="F173" s="17" t="s">
        <v>52</v>
      </c>
      <c r="G173" s="1" t="s">
        <v>158</v>
      </c>
      <c r="H173" s="1" t="s">
        <v>3418</v>
      </c>
      <c r="I173" s="1" t="s">
        <v>3596</v>
      </c>
      <c r="J173" s="1" t="s">
        <v>52</v>
      </c>
      <c r="K173" s="1" t="s">
        <v>52</v>
      </c>
    </row>
    <row r="174" spans="1:12" ht="20.100000000000001" customHeight="1">
      <c r="A174" s="17" t="s">
        <v>3597</v>
      </c>
      <c r="B174" s="18">
        <v>0</v>
      </c>
      <c r="C174" s="18">
        <v>0</v>
      </c>
      <c r="D174" s="18">
        <v>0</v>
      </c>
      <c r="E174" s="18">
        <v>0</v>
      </c>
      <c r="F174" s="17" t="s">
        <v>52</v>
      </c>
      <c r="G174" s="1" t="s">
        <v>158</v>
      </c>
      <c r="H174" s="1" t="s">
        <v>3418</v>
      </c>
      <c r="I174" s="1" t="s">
        <v>3598</v>
      </c>
      <c r="J174" s="1" t="s">
        <v>52</v>
      </c>
      <c r="K174" s="1" t="s">
        <v>52</v>
      </c>
    </row>
    <row r="175" spans="1:12" ht="20.100000000000001" customHeight="1">
      <c r="A175" s="17" t="s">
        <v>3599</v>
      </c>
      <c r="B175" s="18">
        <v>0</v>
      </c>
      <c r="C175" s="18">
        <v>0</v>
      </c>
      <c r="D175" s="18">
        <v>0</v>
      </c>
      <c r="E175" s="18">
        <v>0</v>
      </c>
      <c r="F175" s="17" t="s">
        <v>52</v>
      </c>
      <c r="G175" s="1" t="s">
        <v>158</v>
      </c>
      <c r="H175" s="1" t="s">
        <v>3418</v>
      </c>
      <c r="I175" s="1" t="s">
        <v>3600</v>
      </c>
      <c r="J175" s="1" t="s">
        <v>52</v>
      </c>
      <c r="K175" s="1" t="s">
        <v>52</v>
      </c>
    </row>
    <row r="176" spans="1:12" ht="20.100000000000001" customHeight="1">
      <c r="A176" s="17" t="s">
        <v>3601</v>
      </c>
      <c r="B176" s="18">
        <v>0</v>
      </c>
      <c r="C176" s="18">
        <v>0</v>
      </c>
      <c r="D176" s="18">
        <v>0</v>
      </c>
      <c r="E176" s="18">
        <v>0</v>
      </c>
      <c r="F176" s="17" t="s">
        <v>52</v>
      </c>
      <c r="G176" s="1" t="s">
        <v>158</v>
      </c>
      <c r="H176" s="1" t="s">
        <v>3418</v>
      </c>
      <c r="I176" s="1" t="s">
        <v>3602</v>
      </c>
      <c r="J176" s="1" t="s">
        <v>52</v>
      </c>
      <c r="K176" s="1" t="s">
        <v>52</v>
      </c>
    </row>
    <row r="177" spans="1:11" ht="20.100000000000001" customHeight="1">
      <c r="A177" s="17" t="s">
        <v>3603</v>
      </c>
      <c r="B177" s="18">
        <v>0</v>
      </c>
      <c r="C177" s="18">
        <v>0</v>
      </c>
      <c r="D177" s="18">
        <v>0</v>
      </c>
      <c r="E177" s="18">
        <v>0</v>
      </c>
      <c r="F177" s="17" t="s">
        <v>52</v>
      </c>
      <c r="G177" s="1" t="s">
        <v>158</v>
      </c>
      <c r="H177" s="1" t="s">
        <v>3418</v>
      </c>
      <c r="I177" s="1" t="s">
        <v>3604</v>
      </c>
      <c r="J177" s="1" t="s">
        <v>52</v>
      </c>
      <c r="K177" s="1" t="s">
        <v>52</v>
      </c>
    </row>
    <row r="178" spans="1:11" ht="20.100000000000001" customHeight="1">
      <c r="A178" s="17" t="s">
        <v>3605</v>
      </c>
      <c r="B178" s="18">
        <v>0</v>
      </c>
      <c r="C178" s="18">
        <v>0</v>
      </c>
      <c r="D178" s="18">
        <v>0</v>
      </c>
      <c r="E178" s="18">
        <v>0</v>
      </c>
      <c r="F178" s="17" t="s">
        <v>52</v>
      </c>
      <c r="G178" s="1" t="s">
        <v>158</v>
      </c>
      <c r="H178" s="1" t="s">
        <v>3418</v>
      </c>
      <c r="I178" s="1" t="s">
        <v>3606</v>
      </c>
      <c r="J178" s="1" t="s">
        <v>52</v>
      </c>
      <c r="K178" s="1" t="s">
        <v>52</v>
      </c>
    </row>
    <row r="179" spans="1:11" ht="20.100000000000001" customHeight="1">
      <c r="A179" s="17" t="s">
        <v>3607</v>
      </c>
      <c r="B179" s="18">
        <v>0</v>
      </c>
      <c r="C179" s="18">
        <v>0</v>
      </c>
      <c r="D179" s="18">
        <v>0</v>
      </c>
      <c r="E179" s="18">
        <v>0</v>
      </c>
      <c r="F179" s="17" t="s">
        <v>52</v>
      </c>
      <c r="G179" s="1" t="s">
        <v>158</v>
      </c>
      <c r="H179" s="1" t="s">
        <v>3418</v>
      </c>
      <c r="I179" s="1" t="s">
        <v>3608</v>
      </c>
      <c r="J179" s="1" t="s">
        <v>52</v>
      </c>
      <c r="K179" s="1" t="s">
        <v>52</v>
      </c>
    </row>
    <row r="180" spans="1:11" ht="20.100000000000001" customHeight="1">
      <c r="A180" s="17" t="s">
        <v>3609</v>
      </c>
      <c r="B180" s="18">
        <v>0</v>
      </c>
      <c r="C180" s="18">
        <v>0</v>
      </c>
      <c r="D180" s="18">
        <v>0</v>
      </c>
      <c r="E180" s="18">
        <v>0</v>
      </c>
      <c r="F180" s="17" t="s">
        <v>52</v>
      </c>
      <c r="G180" s="1" t="s">
        <v>158</v>
      </c>
      <c r="H180" s="1" t="s">
        <v>3418</v>
      </c>
      <c r="I180" s="1" t="s">
        <v>3610</v>
      </c>
      <c r="J180" s="1" t="s">
        <v>52</v>
      </c>
      <c r="K180" s="1" t="s">
        <v>52</v>
      </c>
    </row>
    <row r="181" spans="1:11" ht="20.100000000000001" customHeight="1">
      <c r="A181" s="17" t="s">
        <v>3611</v>
      </c>
      <c r="B181" s="18">
        <v>0</v>
      </c>
      <c r="C181" s="18">
        <v>0</v>
      </c>
      <c r="D181" s="18">
        <v>0</v>
      </c>
      <c r="E181" s="18">
        <v>0</v>
      </c>
      <c r="F181" s="17" t="s">
        <v>52</v>
      </c>
      <c r="G181" s="1" t="s">
        <v>158</v>
      </c>
      <c r="H181" s="1" t="s">
        <v>3418</v>
      </c>
      <c r="I181" s="1" t="s">
        <v>3612</v>
      </c>
      <c r="J181" s="1" t="s">
        <v>52</v>
      </c>
      <c r="K181" s="1" t="s">
        <v>52</v>
      </c>
    </row>
    <row r="182" spans="1:11" ht="20.100000000000001" customHeight="1">
      <c r="A182" s="17" t="s">
        <v>3613</v>
      </c>
      <c r="B182" s="18">
        <v>0</v>
      </c>
      <c r="C182" s="18">
        <v>0</v>
      </c>
      <c r="D182" s="18">
        <v>0</v>
      </c>
      <c r="E182" s="18">
        <v>0</v>
      </c>
      <c r="F182" s="17" t="s">
        <v>52</v>
      </c>
      <c r="G182" s="1" t="s">
        <v>158</v>
      </c>
      <c r="H182" s="1" t="s">
        <v>3418</v>
      </c>
      <c r="I182" s="1" t="s">
        <v>3614</v>
      </c>
      <c r="J182" s="1" t="s">
        <v>52</v>
      </c>
      <c r="K182" s="1" t="s">
        <v>52</v>
      </c>
    </row>
    <row r="183" spans="1:11" ht="20.100000000000001" customHeight="1">
      <c r="A183" s="17" t="s">
        <v>3420</v>
      </c>
      <c r="B183" s="18">
        <v>0</v>
      </c>
      <c r="C183" s="18">
        <v>0</v>
      </c>
      <c r="D183" s="18">
        <v>0</v>
      </c>
      <c r="E183" s="18">
        <v>0</v>
      </c>
      <c r="F183" s="17" t="s">
        <v>52</v>
      </c>
      <c r="G183" s="1" t="s">
        <v>158</v>
      </c>
      <c r="H183" s="1" t="s">
        <v>3418</v>
      </c>
      <c r="I183" s="1" t="s">
        <v>52</v>
      </c>
      <c r="J183" s="1" t="s">
        <v>52</v>
      </c>
      <c r="K183" s="1" t="s">
        <v>52</v>
      </c>
    </row>
    <row r="184" spans="1:11" ht="20.100000000000001" customHeight="1">
      <c r="A184" s="17" t="s">
        <v>3615</v>
      </c>
      <c r="B184" s="18">
        <v>0</v>
      </c>
      <c r="C184" s="18">
        <v>0</v>
      </c>
      <c r="D184" s="18">
        <v>0</v>
      </c>
      <c r="E184" s="18">
        <v>0</v>
      </c>
      <c r="F184" s="17" t="s">
        <v>52</v>
      </c>
      <c r="G184" s="1" t="s">
        <v>158</v>
      </c>
      <c r="H184" s="1" t="s">
        <v>3418</v>
      </c>
      <c r="I184" s="1" t="s">
        <v>3616</v>
      </c>
      <c r="J184" s="1" t="s">
        <v>52</v>
      </c>
      <c r="K184" s="1" t="s">
        <v>52</v>
      </c>
    </row>
    <row r="185" spans="1:11" ht="20.100000000000001" customHeight="1">
      <c r="A185" s="17" t="s">
        <v>3617</v>
      </c>
      <c r="B185" s="18">
        <v>0</v>
      </c>
      <c r="C185" s="18">
        <v>0</v>
      </c>
      <c r="D185" s="18">
        <v>0</v>
      </c>
      <c r="E185" s="18">
        <v>0</v>
      </c>
      <c r="F185" s="17" t="s">
        <v>52</v>
      </c>
      <c r="G185" s="1" t="s">
        <v>158</v>
      </c>
      <c r="H185" s="1" t="s">
        <v>3418</v>
      </c>
      <c r="I185" s="1" t="s">
        <v>3618</v>
      </c>
      <c r="J185" s="1" t="s">
        <v>52</v>
      </c>
      <c r="K185" s="1" t="s">
        <v>52</v>
      </c>
    </row>
    <row r="186" spans="1:11" ht="20.100000000000001" customHeight="1">
      <c r="A186" s="17" t="s">
        <v>3619</v>
      </c>
      <c r="B186" s="18">
        <v>0</v>
      </c>
      <c r="C186" s="18">
        <v>0</v>
      </c>
      <c r="D186" s="18">
        <v>0</v>
      </c>
      <c r="E186" s="18">
        <v>0</v>
      </c>
      <c r="F186" s="17" t="s">
        <v>52</v>
      </c>
      <c r="G186" s="1" t="s">
        <v>158</v>
      </c>
      <c r="H186" s="1" t="s">
        <v>3418</v>
      </c>
      <c r="I186" s="1" t="s">
        <v>3620</v>
      </c>
      <c r="J186" s="1" t="s">
        <v>52</v>
      </c>
      <c r="K186" s="1" t="s">
        <v>52</v>
      </c>
    </row>
    <row r="187" spans="1:11" ht="20.100000000000001" customHeight="1">
      <c r="A187" s="17" t="s">
        <v>3621</v>
      </c>
      <c r="B187" s="18">
        <v>0</v>
      </c>
      <c r="C187" s="18">
        <v>0</v>
      </c>
      <c r="D187" s="18">
        <v>0</v>
      </c>
      <c r="E187" s="18">
        <v>0</v>
      </c>
      <c r="F187" s="17" t="s">
        <v>52</v>
      </c>
      <c r="G187" s="1" t="s">
        <v>158</v>
      </c>
      <c r="H187" s="1" t="s">
        <v>3418</v>
      </c>
      <c r="I187" s="1" t="s">
        <v>3622</v>
      </c>
      <c r="J187" s="1" t="s">
        <v>52</v>
      </c>
      <c r="K187" s="1" t="s">
        <v>52</v>
      </c>
    </row>
    <row r="188" spans="1:11" ht="20.100000000000001" customHeight="1">
      <c r="A188" s="17" t="s">
        <v>3623</v>
      </c>
      <c r="B188" s="18">
        <v>0</v>
      </c>
      <c r="C188" s="18">
        <v>0</v>
      </c>
      <c r="D188" s="18">
        <v>0</v>
      </c>
      <c r="E188" s="18">
        <v>0</v>
      </c>
      <c r="F188" s="17" t="s">
        <v>52</v>
      </c>
      <c r="G188" s="1" t="s">
        <v>158</v>
      </c>
      <c r="H188" s="1" t="s">
        <v>3418</v>
      </c>
      <c r="I188" s="1" t="s">
        <v>3624</v>
      </c>
      <c r="J188" s="1" t="s">
        <v>52</v>
      </c>
      <c r="K188" s="1" t="s">
        <v>52</v>
      </c>
    </row>
    <row r="189" spans="1:11" ht="20.100000000000001" customHeight="1">
      <c r="A189" s="17" t="s">
        <v>3420</v>
      </c>
      <c r="B189" s="18">
        <v>0</v>
      </c>
      <c r="C189" s="18">
        <v>0</v>
      </c>
      <c r="D189" s="18">
        <v>0</v>
      </c>
      <c r="E189" s="18">
        <v>0</v>
      </c>
      <c r="F189" s="17" t="s">
        <v>52</v>
      </c>
      <c r="G189" s="1" t="s">
        <v>158</v>
      </c>
      <c r="H189" s="1" t="s">
        <v>3418</v>
      </c>
      <c r="I189" s="1" t="s">
        <v>52</v>
      </c>
      <c r="J189" s="1" t="s">
        <v>52</v>
      </c>
      <c r="K189" s="1" t="s">
        <v>52</v>
      </c>
    </row>
    <row r="190" spans="1:11" ht="20.100000000000001" customHeight="1">
      <c r="A190" s="17" t="s">
        <v>3625</v>
      </c>
      <c r="B190" s="18">
        <v>0</v>
      </c>
      <c r="C190" s="18">
        <v>0</v>
      </c>
      <c r="D190" s="18">
        <v>0</v>
      </c>
      <c r="E190" s="18">
        <v>0</v>
      </c>
      <c r="F190" s="17" t="s">
        <v>52</v>
      </c>
      <c r="G190" s="1" t="s">
        <v>158</v>
      </c>
      <c r="H190" s="1" t="s">
        <v>3418</v>
      </c>
      <c r="I190" s="1" t="s">
        <v>3626</v>
      </c>
      <c r="J190" s="1" t="s">
        <v>52</v>
      </c>
      <c r="K190" s="1" t="s">
        <v>52</v>
      </c>
    </row>
    <row r="191" spans="1:11" ht="20.100000000000001" customHeight="1">
      <c r="A191" s="17" t="s">
        <v>3420</v>
      </c>
      <c r="B191" s="18">
        <v>0</v>
      </c>
      <c r="C191" s="18">
        <v>0</v>
      </c>
      <c r="D191" s="18">
        <v>0</v>
      </c>
      <c r="E191" s="18">
        <v>0</v>
      </c>
      <c r="F191" s="17" t="s">
        <v>52</v>
      </c>
      <c r="G191" s="1" t="s">
        <v>158</v>
      </c>
      <c r="H191" s="1" t="s">
        <v>3418</v>
      </c>
      <c r="I191" s="1" t="s">
        <v>52</v>
      </c>
      <c r="J191" s="1" t="s">
        <v>52</v>
      </c>
      <c r="K191" s="1" t="s">
        <v>52</v>
      </c>
    </row>
    <row r="192" spans="1:11" ht="20.100000000000001" customHeight="1">
      <c r="A192" s="17" t="s">
        <v>3627</v>
      </c>
      <c r="B192" s="18">
        <v>0</v>
      </c>
      <c r="C192" s="18">
        <v>0</v>
      </c>
      <c r="D192" s="18">
        <v>0</v>
      </c>
      <c r="E192" s="18">
        <v>0</v>
      </c>
      <c r="F192" s="17" t="s">
        <v>52</v>
      </c>
      <c r="G192" s="1" t="s">
        <v>158</v>
      </c>
      <c r="H192" s="1" t="s">
        <v>3418</v>
      </c>
      <c r="I192" s="1" t="s">
        <v>3628</v>
      </c>
      <c r="J192" s="1" t="s">
        <v>52</v>
      </c>
      <c r="K192" s="1" t="s">
        <v>52</v>
      </c>
    </row>
    <row r="193" spans="1:11" ht="20.100000000000001" customHeight="1">
      <c r="A193" s="17" t="s">
        <v>3629</v>
      </c>
      <c r="B193" s="18">
        <v>0</v>
      </c>
      <c r="C193" s="18">
        <v>0</v>
      </c>
      <c r="D193" s="18">
        <v>0</v>
      </c>
      <c r="E193" s="18">
        <v>0</v>
      </c>
      <c r="F193" s="17" t="s">
        <v>52</v>
      </c>
      <c r="G193" s="1" t="s">
        <v>158</v>
      </c>
      <c r="H193" s="1" t="s">
        <v>3418</v>
      </c>
      <c r="I193" s="1" t="s">
        <v>3630</v>
      </c>
      <c r="J193" s="1" t="s">
        <v>52</v>
      </c>
      <c r="K193" s="1" t="s">
        <v>52</v>
      </c>
    </row>
    <row r="194" spans="1:11" ht="20.100000000000001" customHeight="1">
      <c r="A194" s="17" t="s">
        <v>3420</v>
      </c>
      <c r="B194" s="18">
        <v>0</v>
      </c>
      <c r="C194" s="18">
        <v>0</v>
      </c>
      <c r="D194" s="18">
        <v>0</v>
      </c>
      <c r="E194" s="18">
        <v>0</v>
      </c>
      <c r="F194" s="17" t="s">
        <v>52</v>
      </c>
      <c r="G194" s="1" t="s">
        <v>158</v>
      </c>
      <c r="H194" s="1" t="s">
        <v>3418</v>
      </c>
      <c r="I194" s="1" t="s">
        <v>52</v>
      </c>
      <c r="J194" s="1" t="s">
        <v>52</v>
      </c>
      <c r="K194" s="1" t="s">
        <v>52</v>
      </c>
    </row>
    <row r="195" spans="1:11" ht="20.100000000000001" customHeight="1">
      <c r="A195" s="17" t="s">
        <v>3631</v>
      </c>
      <c r="B195" s="18">
        <v>0</v>
      </c>
      <c r="C195" s="18">
        <v>0</v>
      </c>
      <c r="D195" s="18">
        <v>0</v>
      </c>
      <c r="E195" s="18">
        <v>0</v>
      </c>
      <c r="F195" s="17" t="s">
        <v>52</v>
      </c>
      <c r="G195" s="1" t="s">
        <v>158</v>
      </c>
      <c r="H195" s="1" t="s">
        <v>3418</v>
      </c>
      <c r="I195" s="1" t="s">
        <v>3632</v>
      </c>
      <c r="J195" s="1" t="s">
        <v>52</v>
      </c>
      <c r="K195" s="1" t="s">
        <v>52</v>
      </c>
    </row>
    <row r="196" spans="1:11" ht="20.100000000000001" customHeight="1">
      <c r="A196" s="17" t="s">
        <v>3633</v>
      </c>
      <c r="B196" s="18">
        <v>0</v>
      </c>
      <c r="C196" s="18">
        <v>182543.2</v>
      </c>
      <c r="D196" s="18">
        <v>0</v>
      </c>
      <c r="E196" s="18">
        <v>182543.2</v>
      </c>
      <c r="F196" s="17" t="s">
        <v>52</v>
      </c>
      <c r="G196" s="1" t="s">
        <v>158</v>
      </c>
      <c r="H196" s="1" t="s">
        <v>3418</v>
      </c>
      <c r="I196" s="1" t="s">
        <v>3634</v>
      </c>
      <c r="J196" s="1" t="s">
        <v>52</v>
      </c>
      <c r="K196" s="1" t="s">
        <v>52</v>
      </c>
    </row>
    <row r="197" spans="1:11" ht="20.100000000000001" customHeight="1">
      <c r="A197" s="17" t="s">
        <v>3635</v>
      </c>
      <c r="B197" s="18">
        <v>0</v>
      </c>
      <c r="C197" s="18">
        <v>0</v>
      </c>
      <c r="D197" s="18">
        <v>0</v>
      </c>
      <c r="E197" s="18">
        <v>0</v>
      </c>
      <c r="F197" s="17" t="s">
        <v>52</v>
      </c>
      <c r="G197" s="1" t="s">
        <v>158</v>
      </c>
      <c r="H197" s="1" t="s">
        <v>3418</v>
      </c>
      <c r="I197" s="1" t="s">
        <v>3636</v>
      </c>
      <c r="J197" s="1" t="s">
        <v>52</v>
      </c>
      <c r="K197" s="1" t="s">
        <v>52</v>
      </c>
    </row>
    <row r="198" spans="1:11" ht="20.100000000000001" customHeight="1">
      <c r="A198" s="17" t="s">
        <v>3637</v>
      </c>
      <c r="B198" s="18">
        <v>0</v>
      </c>
      <c r="C198" s="18">
        <v>34995.1</v>
      </c>
      <c r="D198" s="18">
        <v>0</v>
      </c>
      <c r="E198" s="18">
        <v>34995.1</v>
      </c>
      <c r="F198" s="17" t="s">
        <v>52</v>
      </c>
      <c r="G198" s="1" t="s">
        <v>158</v>
      </c>
      <c r="H198" s="1" t="s">
        <v>3418</v>
      </c>
      <c r="I198" s="1" t="s">
        <v>3638</v>
      </c>
      <c r="J198" s="1" t="s">
        <v>52</v>
      </c>
      <c r="K198" s="1" t="s">
        <v>52</v>
      </c>
    </row>
    <row r="199" spans="1:11" ht="20.100000000000001" customHeight="1">
      <c r="A199" s="17" t="s">
        <v>3639</v>
      </c>
      <c r="B199" s="18">
        <v>0</v>
      </c>
      <c r="C199" s="18">
        <v>0</v>
      </c>
      <c r="D199" s="18">
        <v>0</v>
      </c>
      <c r="E199" s="18">
        <v>0</v>
      </c>
      <c r="F199" s="17" t="s">
        <v>52</v>
      </c>
      <c r="G199" s="1" t="s">
        <v>158</v>
      </c>
      <c r="H199" s="1" t="s">
        <v>3418</v>
      </c>
      <c r="I199" s="1" t="s">
        <v>3640</v>
      </c>
      <c r="J199" s="1" t="s">
        <v>52</v>
      </c>
      <c r="K199" s="1" t="s">
        <v>52</v>
      </c>
    </row>
    <row r="200" spans="1:11" ht="20.100000000000001" customHeight="1">
      <c r="A200" s="17" t="s">
        <v>3641</v>
      </c>
      <c r="B200" s="18">
        <v>0</v>
      </c>
      <c r="C200" s="18">
        <v>57747.199999999997</v>
      </c>
      <c r="D200" s="18">
        <v>0</v>
      </c>
      <c r="E200" s="18">
        <v>57747.199999999997</v>
      </c>
      <c r="F200" s="17" t="s">
        <v>52</v>
      </c>
      <c r="G200" s="1" t="s">
        <v>158</v>
      </c>
      <c r="H200" s="1" t="s">
        <v>3418</v>
      </c>
      <c r="I200" s="1" t="s">
        <v>3642</v>
      </c>
      <c r="J200" s="1" t="s">
        <v>52</v>
      </c>
      <c r="K200" s="1" t="s">
        <v>52</v>
      </c>
    </row>
    <row r="201" spans="1:11" ht="20.100000000000001" customHeight="1">
      <c r="A201" s="17" t="s">
        <v>3643</v>
      </c>
      <c r="B201" s="18">
        <v>0</v>
      </c>
      <c r="C201" s="18">
        <v>275285.5</v>
      </c>
      <c r="D201" s="18">
        <v>0</v>
      </c>
      <c r="E201" s="18">
        <v>275285.5</v>
      </c>
      <c r="F201" s="17" t="s">
        <v>52</v>
      </c>
      <c r="G201" s="1" t="s">
        <v>158</v>
      </c>
      <c r="H201" s="1" t="s">
        <v>3418</v>
      </c>
      <c r="I201" s="1" t="s">
        <v>3644</v>
      </c>
      <c r="J201" s="1" t="s">
        <v>52</v>
      </c>
      <c r="K201" s="1" t="s">
        <v>52</v>
      </c>
    </row>
    <row r="202" spans="1:11" ht="20.100000000000001" customHeight="1">
      <c r="A202" s="17" t="s">
        <v>3645</v>
      </c>
      <c r="B202" s="18">
        <v>0</v>
      </c>
      <c r="C202" s="18">
        <v>0</v>
      </c>
      <c r="D202" s="18">
        <v>0</v>
      </c>
      <c r="E202" s="18">
        <v>0</v>
      </c>
      <c r="F202" s="17" t="s">
        <v>52</v>
      </c>
      <c r="G202" s="1" t="s">
        <v>158</v>
      </c>
      <c r="H202" s="1" t="s">
        <v>3418</v>
      </c>
      <c r="I202" s="1" t="s">
        <v>3645</v>
      </c>
      <c r="J202" s="1" t="s">
        <v>52</v>
      </c>
      <c r="K202" s="1" t="s">
        <v>52</v>
      </c>
    </row>
    <row r="203" spans="1:11" ht="20.100000000000001" customHeight="1">
      <c r="A203" s="17" t="s">
        <v>3646</v>
      </c>
      <c r="B203" s="18">
        <v>0</v>
      </c>
      <c r="C203" s="18">
        <v>0</v>
      </c>
      <c r="D203" s="18">
        <v>0</v>
      </c>
      <c r="E203" s="18">
        <v>0</v>
      </c>
      <c r="F203" s="17" t="s">
        <v>52</v>
      </c>
      <c r="G203" s="1" t="s">
        <v>158</v>
      </c>
      <c r="H203" s="1" t="s">
        <v>3418</v>
      </c>
      <c r="I203" s="1" t="s">
        <v>3647</v>
      </c>
      <c r="J203" s="1" t="s">
        <v>52</v>
      </c>
      <c r="K203" s="1" t="s">
        <v>52</v>
      </c>
    </row>
    <row r="204" spans="1:11" ht="20.100000000000001" customHeight="1">
      <c r="A204" s="17" t="s">
        <v>3420</v>
      </c>
      <c r="B204" s="18">
        <v>0</v>
      </c>
      <c r="C204" s="18">
        <v>0</v>
      </c>
      <c r="D204" s="18">
        <v>0</v>
      </c>
      <c r="E204" s="18">
        <v>0</v>
      </c>
      <c r="F204" s="17" t="s">
        <v>52</v>
      </c>
      <c r="G204" s="1" t="s">
        <v>158</v>
      </c>
      <c r="H204" s="1" t="s">
        <v>3418</v>
      </c>
      <c r="I204" s="1" t="s">
        <v>52</v>
      </c>
      <c r="J204" s="1" t="s">
        <v>52</v>
      </c>
      <c r="K204" s="1" t="s">
        <v>52</v>
      </c>
    </row>
    <row r="205" spans="1:11" ht="20.100000000000001" customHeight="1">
      <c r="A205" s="17" t="s">
        <v>3648</v>
      </c>
      <c r="B205" s="18">
        <v>0</v>
      </c>
      <c r="C205" s="18">
        <v>0</v>
      </c>
      <c r="D205" s="18">
        <v>0</v>
      </c>
      <c r="E205" s="18">
        <v>0</v>
      </c>
      <c r="F205" s="17" t="s">
        <v>52</v>
      </c>
      <c r="G205" s="1" t="s">
        <v>158</v>
      </c>
      <c r="H205" s="1" t="s">
        <v>3418</v>
      </c>
      <c r="I205" s="1" t="s">
        <v>3649</v>
      </c>
      <c r="J205" s="1" t="s">
        <v>52</v>
      </c>
      <c r="K205" s="1" t="s">
        <v>52</v>
      </c>
    </row>
    <row r="206" spans="1:11" ht="20.100000000000001" customHeight="1">
      <c r="A206" s="17" t="s">
        <v>3650</v>
      </c>
      <c r="B206" s="18">
        <v>0</v>
      </c>
      <c r="C206" s="18">
        <v>0</v>
      </c>
      <c r="D206" s="18">
        <v>0</v>
      </c>
      <c r="E206" s="18">
        <v>0</v>
      </c>
      <c r="F206" s="17" t="s">
        <v>52</v>
      </c>
      <c r="G206" s="1" t="s">
        <v>158</v>
      </c>
      <c r="H206" s="1" t="s">
        <v>3418</v>
      </c>
      <c r="I206" s="1" t="s">
        <v>3651</v>
      </c>
      <c r="J206" s="1" t="s">
        <v>52</v>
      </c>
      <c r="K206" s="1" t="s">
        <v>52</v>
      </c>
    </row>
    <row r="207" spans="1:11" ht="20.100000000000001" customHeight="1">
      <c r="A207" s="17" t="s">
        <v>3420</v>
      </c>
      <c r="B207" s="18">
        <v>0</v>
      </c>
      <c r="C207" s="18">
        <v>0</v>
      </c>
      <c r="D207" s="18">
        <v>0</v>
      </c>
      <c r="E207" s="18">
        <v>0</v>
      </c>
      <c r="F207" s="17" t="s">
        <v>52</v>
      </c>
      <c r="G207" s="1" t="s">
        <v>158</v>
      </c>
      <c r="H207" s="1" t="s">
        <v>3418</v>
      </c>
      <c r="I207" s="1" t="s">
        <v>52</v>
      </c>
      <c r="J207" s="1" t="s">
        <v>52</v>
      </c>
      <c r="K207" s="1" t="s">
        <v>52</v>
      </c>
    </row>
    <row r="208" spans="1:11" ht="20.100000000000001" customHeight="1">
      <c r="A208" s="17" t="s">
        <v>3652</v>
      </c>
      <c r="B208" s="18">
        <v>0</v>
      </c>
      <c r="C208" s="18">
        <v>0</v>
      </c>
      <c r="D208" s="18">
        <v>0</v>
      </c>
      <c r="E208" s="18">
        <v>0</v>
      </c>
      <c r="F208" s="17" t="s">
        <v>52</v>
      </c>
      <c r="G208" s="1" t="s">
        <v>158</v>
      </c>
      <c r="H208" s="1" t="s">
        <v>3418</v>
      </c>
      <c r="I208" s="1" t="s">
        <v>3653</v>
      </c>
      <c r="J208" s="1" t="s">
        <v>52</v>
      </c>
      <c r="K208" s="1" t="s">
        <v>52</v>
      </c>
    </row>
    <row r="209" spans="1:12" ht="20.100000000000001" customHeight="1">
      <c r="A209" s="17" t="s">
        <v>3654</v>
      </c>
      <c r="B209" s="18">
        <v>42927.5</v>
      </c>
      <c r="C209" s="18">
        <v>0</v>
      </c>
      <c r="D209" s="18">
        <v>0</v>
      </c>
      <c r="E209" s="18">
        <v>42927.5</v>
      </c>
      <c r="F209" s="17" t="s">
        <v>52</v>
      </c>
      <c r="G209" s="1" t="s">
        <v>158</v>
      </c>
      <c r="H209" s="1" t="s">
        <v>3418</v>
      </c>
      <c r="I209" s="1" t="s">
        <v>3655</v>
      </c>
      <c r="J209" s="1" t="s">
        <v>52</v>
      </c>
      <c r="K209" s="1" t="s">
        <v>52</v>
      </c>
    </row>
    <row r="210" spans="1:12" ht="20.100000000000001" customHeight="1">
      <c r="A210" s="17" t="s">
        <v>3656</v>
      </c>
      <c r="B210" s="18">
        <v>0</v>
      </c>
      <c r="C210" s="18">
        <v>55491.9</v>
      </c>
      <c r="D210" s="18">
        <v>0</v>
      </c>
      <c r="E210" s="18">
        <v>55491.9</v>
      </c>
      <c r="F210" s="17" t="s">
        <v>52</v>
      </c>
      <c r="G210" s="1" t="s">
        <v>158</v>
      </c>
      <c r="H210" s="1" t="s">
        <v>3418</v>
      </c>
      <c r="I210" s="1" t="s">
        <v>3657</v>
      </c>
      <c r="J210" s="1" t="s">
        <v>52</v>
      </c>
      <c r="K210" s="1" t="s">
        <v>52</v>
      </c>
    </row>
    <row r="211" spans="1:12" ht="20.100000000000001" customHeight="1">
      <c r="A211" s="17" t="s">
        <v>3658</v>
      </c>
      <c r="B211" s="18">
        <v>0</v>
      </c>
      <c r="C211" s="18">
        <v>0</v>
      </c>
      <c r="D211" s="18">
        <v>85084.7</v>
      </c>
      <c r="E211" s="18">
        <v>85084.7</v>
      </c>
      <c r="F211" s="17" t="s">
        <v>52</v>
      </c>
      <c r="G211" s="1" t="s">
        <v>158</v>
      </c>
      <c r="H211" s="1" t="s">
        <v>3418</v>
      </c>
      <c r="I211" s="1" t="s">
        <v>3659</v>
      </c>
      <c r="J211" s="1" t="s">
        <v>52</v>
      </c>
      <c r="K211" s="1" t="s">
        <v>52</v>
      </c>
    </row>
    <row r="212" spans="1:12" ht="20.100000000000001" customHeight="1">
      <c r="A212" s="17" t="s">
        <v>3441</v>
      </c>
      <c r="B212" s="18">
        <v>42927.5</v>
      </c>
      <c r="C212" s="18">
        <v>55491.9</v>
      </c>
      <c r="D212" s="18">
        <v>85084.7</v>
      </c>
      <c r="E212" s="18">
        <v>183504.1</v>
      </c>
      <c r="F212" s="17" t="s">
        <v>52</v>
      </c>
      <c r="G212" s="1" t="s">
        <v>158</v>
      </c>
      <c r="H212" s="1" t="s">
        <v>3418</v>
      </c>
      <c r="I212" s="1" t="s">
        <v>3442</v>
      </c>
      <c r="J212" s="1" t="s">
        <v>52</v>
      </c>
      <c r="K212" s="1" t="s">
        <v>52</v>
      </c>
    </row>
    <row r="213" spans="1:12" ht="20.100000000000001" customHeight="1">
      <c r="A213" s="17" t="s">
        <v>3420</v>
      </c>
      <c r="B213" s="18">
        <v>0</v>
      </c>
      <c r="C213" s="18">
        <v>0</v>
      </c>
      <c r="D213" s="18">
        <v>0</v>
      </c>
      <c r="E213" s="18">
        <v>0</v>
      </c>
      <c r="F213" s="17" t="s">
        <v>52</v>
      </c>
      <c r="G213" s="1" t="s">
        <v>158</v>
      </c>
      <c r="H213" s="1" t="s">
        <v>3418</v>
      </c>
      <c r="I213" s="1" t="s">
        <v>52</v>
      </c>
      <c r="J213" s="1" t="s">
        <v>52</v>
      </c>
      <c r="K213" s="1" t="s">
        <v>52</v>
      </c>
    </row>
    <row r="214" spans="1:12" ht="20.100000000000001" customHeight="1">
      <c r="A214" s="17" t="s">
        <v>3660</v>
      </c>
      <c r="B214" s="18">
        <v>0</v>
      </c>
      <c r="C214" s="18">
        <v>0</v>
      </c>
      <c r="D214" s="18">
        <v>13764.2</v>
      </c>
      <c r="E214" s="18">
        <v>13764.2</v>
      </c>
      <c r="F214" s="17" t="s">
        <v>52</v>
      </c>
      <c r="G214" s="1" t="s">
        <v>158</v>
      </c>
      <c r="H214" s="1" t="s">
        <v>3418</v>
      </c>
      <c r="I214" s="1" t="s">
        <v>3661</v>
      </c>
      <c r="J214" s="1" t="s">
        <v>52</v>
      </c>
      <c r="K214" s="1" t="s">
        <v>52</v>
      </c>
    </row>
    <row r="215" spans="1:12" ht="20.100000000000001" customHeight="1">
      <c r="A215" s="17" t="s">
        <v>3441</v>
      </c>
      <c r="B215" s="18">
        <v>0</v>
      </c>
      <c r="C215" s="18">
        <v>0</v>
      </c>
      <c r="D215" s="18">
        <v>13764.2</v>
      </c>
      <c r="E215" s="18">
        <v>13764.2</v>
      </c>
      <c r="F215" s="17" t="s">
        <v>52</v>
      </c>
      <c r="G215" s="1" t="s">
        <v>158</v>
      </c>
      <c r="H215" s="1" t="s">
        <v>3418</v>
      </c>
      <c r="I215" s="1" t="s">
        <v>3442</v>
      </c>
      <c r="J215" s="1" t="s">
        <v>52</v>
      </c>
      <c r="K215" s="1" t="s">
        <v>52</v>
      </c>
    </row>
    <row r="216" spans="1:12" ht="20.100000000000001" customHeight="1">
      <c r="A216" s="17" t="s">
        <v>3420</v>
      </c>
      <c r="B216" s="18">
        <v>0</v>
      </c>
      <c r="C216" s="18">
        <v>0</v>
      </c>
      <c r="D216" s="18">
        <v>0</v>
      </c>
      <c r="E216" s="18">
        <v>0</v>
      </c>
      <c r="F216" s="17" t="s">
        <v>52</v>
      </c>
      <c r="G216" s="1" t="s">
        <v>158</v>
      </c>
      <c r="H216" s="1" t="s">
        <v>3418</v>
      </c>
      <c r="I216" s="1" t="s">
        <v>52</v>
      </c>
      <c r="J216" s="1" t="s">
        <v>52</v>
      </c>
      <c r="K216" s="1" t="s">
        <v>52</v>
      </c>
    </row>
    <row r="217" spans="1:12" ht="20.100000000000001" customHeight="1">
      <c r="A217" s="17" t="s">
        <v>3420</v>
      </c>
      <c r="B217" s="18">
        <v>0</v>
      </c>
      <c r="C217" s="18">
        <v>0</v>
      </c>
      <c r="D217" s="18">
        <v>0</v>
      </c>
      <c r="E217" s="18">
        <v>0</v>
      </c>
      <c r="F217" s="17" t="s">
        <v>52</v>
      </c>
      <c r="G217" s="1" t="s">
        <v>158</v>
      </c>
      <c r="H217" s="1" t="s">
        <v>3418</v>
      </c>
      <c r="I217" s="1" t="s">
        <v>3420</v>
      </c>
      <c r="J217" s="1" t="s">
        <v>52</v>
      </c>
      <c r="K217" s="1" t="s">
        <v>52</v>
      </c>
    </row>
    <row r="218" spans="1:12" ht="20.100000000000001" customHeight="1">
      <c r="A218" s="17" t="s">
        <v>3451</v>
      </c>
      <c r="B218" s="19">
        <v>42927</v>
      </c>
      <c r="C218" s="19">
        <v>330777</v>
      </c>
      <c r="D218" s="19">
        <v>98848</v>
      </c>
      <c r="E218" s="19">
        <v>472552</v>
      </c>
      <c r="F218" s="20"/>
    </row>
    <row r="219" spans="1:12" ht="20.100000000000001" customHeight="1">
      <c r="A219" s="20"/>
      <c r="B219" s="20"/>
      <c r="C219" s="20"/>
      <c r="D219" s="20"/>
      <c r="E219" s="20"/>
      <c r="F219" s="20"/>
    </row>
    <row r="220" spans="1:12" ht="20.100000000000001" customHeight="1">
      <c r="A220" s="20" t="s">
        <v>3663</v>
      </c>
      <c r="B220" s="20"/>
      <c r="C220" s="20"/>
      <c r="D220" s="20"/>
      <c r="E220" s="20"/>
      <c r="F220" s="17" t="s">
        <v>52</v>
      </c>
      <c r="G220" s="1" t="s">
        <v>162</v>
      </c>
      <c r="I220" s="1" t="s">
        <v>160</v>
      </c>
      <c r="J220" s="1" t="s">
        <v>161</v>
      </c>
      <c r="K220" s="1" t="s">
        <v>157</v>
      </c>
    </row>
    <row r="221" spans="1:12" ht="20.100000000000001" customHeight="1">
      <c r="A221" s="17" t="s">
        <v>52</v>
      </c>
      <c r="B221" s="18"/>
      <c r="C221" s="18"/>
      <c r="D221" s="18"/>
      <c r="E221" s="18"/>
      <c r="F221" s="17" t="s">
        <v>52</v>
      </c>
      <c r="G221" s="1" t="s">
        <v>162</v>
      </c>
      <c r="H221" s="1" t="s">
        <v>3416</v>
      </c>
      <c r="I221" s="1" t="s">
        <v>52</v>
      </c>
      <c r="J221" s="1" t="s">
        <v>52</v>
      </c>
      <c r="K221" s="1" t="s">
        <v>52</v>
      </c>
      <c r="L221">
        <v>1</v>
      </c>
    </row>
    <row r="222" spans="1:12" ht="20.100000000000001" customHeight="1">
      <c r="A222" s="17" t="s">
        <v>3587</v>
      </c>
      <c r="B222" s="18">
        <v>0</v>
      </c>
      <c r="C222" s="18">
        <v>0</v>
      </c>
      <c r="D222" s="18">
        <v>0</v>
      </c>
      <c r="E222" s="18">
        <v>0</v>
      </c>
      <c r="F222" s="17" t="s">
        <v>52</v>
      </c>
      <c r="G222" s="1" t="s">
        <v>162</v>
      </c>
      <c r="H222" s="1" t="s">
        <v>3418</v>
      </c>
      <c r="I222" s="1" t="s">
        <v>3588</v>
      </c>
      <c r="J222" s="1" t="s">
        <v>52</v>
      </c>
      <c r="K222" s="1" t="s">
        <v>52</v>
      </c>
    </row>
    <row r="223" spans="1:12" ht="20.100000000000001" customHeight="1">
      <c r="A223" s="17" t="s">
        <v>3589</v>
      </c>
      <c r="B223" s="18">
        <v>0</v>
      </c>
      <c r="C223" s="18">
        <v>0</v>
      </c>
      <c r="D223" s="18">
        <v>0</v>
      </c>
      <c r="E223" s="18">
        <v>0</v>
      </c>
      <c r="F223" s="17" t="s">
        <v>52</v>
      </c>
      <c r="G223" s="1" t="s">
        <v>162</v>
      </c>
      <c r="H223" s="1" t="s">
        <v>3418</v>
      </c>
      <c r="I223" s="1" t="s">
        <v>3590</v>
      </c>
      <c r="J223" s="1" t="s">
        <v>52</v>
      </c>
      <c r="K223" s="1" t="s">
        <v>52</v>
      </c>
    </row>
    <row r="224" spans="1:12" ht="20.100000000000001" customHeight="1">
      <c r="A224" s="17" t="s">
        <v>3591</v>
      </c>
      <c r="B224" s="18">
        <v>0</v>
      </c>
      <c r="C224" s="18">
        <v>0</v>
      </c>
      <c r="D224" s="18">
        <v>0</v>
      </c>
      <c r="E224" s="18">
        <v>0</v>
      </c>
      <c r="F224" s="17" t="s">
        <v>52</v>
      </c>
      <c r="G224" s="1" t="s">
        <v>162</v>
      </c>
      <c r="H224" s="1" t="s">
        <v>3418</v>
      </c>
      <c r="I224" s="1" t="s">
        <v>3592</v>
      </c>
      <c r="J224" s="1" t="s">
        <v>52</v>
      </c>
      <c r="K224" s="1" t="s">
        <v>52</v>
      </c>
    </row>
    <row r="225" spans="1:11" ht="20.100000000000001" customHeight="1">
      <c r="A225" s="17" t="s">
        <v>3589</v>
      </c>
      <c r="B225" s="18">
        <v>0</v>
      </c>
      <c r="C225" s="18">
        <v>0</v>
      </c>
      <c r="D225" s="18">
        <v>0</v>
      </c>
      <c r="E225" s="18">
        <v>0</v>
      </c>
      <c r="F225" s="17" t="s">
        <v>52</v>
      </c>
      <c r="G225" s="1" t="s">
        <v>162</v>
      </c>
      <c r="H225" s="1" t="s">
        <v>3418</v>
      </c>
      <c r="I225" s="1" t="s">
        <v>3593</v>
      </c>
      <c r="J225" s="1" t="s">
        <v>52</v>
      </c>
      <c r="K225" s="1" t="s">
        <v>52</v>
      </c>
    </row>
    <row r="226" spans="1:11" ht="20.100000000000001" customHeight="1">
      <c r="A226" s="17" t="s">
        <v>3589</v>
      </c>
      <c r="B226" s="18">
        <v>0</v>
      </c>
      <c r="C226" s="18">
        <v>0</v>
      </c>
      <c r="D226" s="18">
        <v>0</v>
      </c>
      <c r="E226" s="18">
        <v>0</v>
      </c>
      <c r="F226" s="17" t="s">
        <v>52</v>
      </c>
      <c r="G226" s="1" t="s">
        <v>162</v>
      </c>
      <c r="H226" s="1" t="s">
        <v>3418</v>
      </c>
      <c r="I226" s="1" t="s">
        <v>3594</v>
      </c>
      <c r="J226" s="1" t="s">
        <v>52</v>
      </c>
      <c r="K226" s="1" t="s">
        <v>52</v>
      </c>
    </row>
    <row r="227" spans="1:11" ht="20.100000000000001" customHeight="1">
      <c r="A227" s="17" t="s">
        <v>3420</v>
      </c>
      <c r="B227" s="18">
        <v>0</v>
      </c>
      <c r="C227" s="18">
        <v>0</v>
      </c>
      <c r="D227" s="18">
        <v>0</v>
      </c>
      <c r="E227" s="18">
        <v>0</v>
      </c>
      <c r="F227" s="17" t="s">
        <v>52</v>
      </c>
      <c r="G227" s="1" t="s">
        <v>162</v>
      </c>
      <c r="H227" s="1" t="s">
        <v>3418</v>
      </c>
      <c r="I227" s="1" t="s">
        <v>3420</v>
      </c>
      <c r="J227" s="1" t="s">
        <v>52</v>
      </c>
      <c r="K227" s="1" t="s">
        <v>52</v>
      </c>
    </row>
    <row r="228" spans="1:11" ht="20.100000000000001" customHeight="1">
      <c r="A228" s="17" t="s">
        <v>3664</v>
      </c>
      <c r="B228" s="18">
        <v>0</v>
      </c>
      <c r="C228" s="18">
        <v>0</v>
      </c>
      <c r="D228" s="18">
        <v>0</v>
      </c>
      <c r="E228" s="18">
        <v>0</v>
      </c>
      <c r="F228" s="17" t="s">
        <v>52</v>
      </c>
      <c r="G228" s="1" t="s">
        <v>162</v>
      </c>
      <c r="H228" s="1" t="s">
        <v>3418</v>
      </c>
      <c r="I228" s="1" t="s">
        <v>3665</v>
      </c>
      <c r="J228" s="1" t="s">
        <v>52</v>
      </c>
      <c r="K228" s="1" t="s">
        <v>52</v>
      </c>
    </row>
    <row r="229" spans="1:11" ht="20.100000000000001" customHeight="1">
      <c r="A229" s="17" t="s">
        <v>3597</v>
      </c>
      <c r="B229" s="18">
        <v>0</v>
      </c>
      <c r="C229" s="18">
        <v>0</v>
      </c>
      <c r="D229" s="18">
        <v>0</v>
      </c>
      <c r="E229" s="18">
        <v>0</v>
      </c>
      <c r="F229" s="17" t="s">
        <v>52</v>
      </c>
      <c r="G229" s="1" t="s">
        <v>162</v>
      </c>
      <c r="H229" s="1" t="s">
        <v>3418</v>
      </c>
      <c r="I229" s="1" t="s">
        <v>3598</v>
      </c>
      <c r="J229" s="1" t="s">
        <v>52</v>
      </c>
      <c r="K229" s="1" t="s">
        <v>52</v>
      </c>
    </row>
    <row r="230" spans="1:11" ht="20.100000000000001" customHeight="1">
      <c r="A230" s="17" t="s">
        <v>3599</v>
      </c>
      <c r="B230" s="18">
        <v>0</v>
      </c>
      <c r="C230" s="18">
        <v>0</v>
      </c>
      <c r="D230" s="18">
        <v>0</v>
      </c>
      <c r="E230" s="18">
        <v>0</v>
      </c>
      <c r="F230" s="17" t="s">
        <v>52</v>
      </c>
      <c r="G230" s="1" t="s">
        <v>162</v>
      </c>
      <c r="H230" s="1" t="s">
        <v>3418</v>
      </c>
      <c r="I230" s="1" t="s">
        <v>3600</v>
      </c>
      <c r="J230" s="1" t="s">
        <v>52</v>
      </c>
      <c r="K230" s="1" t="s">
        <v>52</v>
      </c>
    </row>
    <row r="231" spans="1:11" ht="20.100000000000001" customHeight="1">
      <c r="A231" s="17" t="s">
        <v>3601</v>
      </c>
      <c r="B231" s="18">
        <v>0</v>
      </c>
      <c r="C231" s="18">
        <v>0</v>
      </c>
      <c r="D231" s="18">
        <v>0</v>
      </c>
      <c r="E231" s="18">
        <v>0</v>
      </c>
      <c r="F231" s="17" t="s">
        <v>52</v>
      </c>
      <c r="G231" s="1" t="s">
        <v>162</v>
      </c>
      <c r="H231" s="1" t="s">
        <v>3418</v>
      </c>
      <c r="I231" s="1" t="s">
        <v>3602</v>
      </c>
      <c r="J231" s="1" t="s">
        <v>52</v>
      </c>
      <c r="K231" s="1" t="s">
        <v>52</v>
      </c>
    </row>
    <row r="232" spans="1:11" ht="20.100000000000001" customHeight="1">
      <c r="A232" s="17" t="s">
        <v>3603</v>
      </c>
      <c r="B232" s="18">
        <v>0</v>
      </c>
      <c r="C232" s="18">
        <v>0</v>
      </c>
      <c r="D232" s="18">
        <v>0</v>
      </c>
      <c r="E232" s="18">
        <v>0</v>
      </c>
      <c r="F232" s="17" t="s">
        <v>52</v>
      </c>
      <c r="G232" s="1" t="s">
        <v>162</v>
      </c>
      <c r="H232" s="1" t="s">
        <v>3418</v>
      </c>
      <c r="I232" s="1" t="s">
        <v>3604</v>
      </c>
      <c r="J232" s="1" t="s">
        <v>52</v>
      </c>
      <c r="K232" s="1" t="s">
        <v>52</v>
      </c>
    </row>
    <row r="233" spans="1:11" ht="20.100000000000001" customHeight="1">
      <c r="A233" s="17" t="s">
        <v>3605</v>
      </c>
      <c r="B233" s="18">
        <v>0</v>
      </c>
      <c r="C233" s="18">
        <v>0</v>
      </c>
      <c r="D233" s="18">
        <v>0</v>
      </c>
      <c r="E233" s="18">
        <v>0</v>
      </c>
      <c r="F233" s="17" t="s">
        <v>52</v>
      </c>
      <c r="G233" s="1" t="s">
        <v>162</v>
      </c>
      <c r="H233" s="1" t="s">
        <v>3418</v>
      </c>
      <c r="I233" s="1" t="s">
        <v>3606</v>
      </c>
      <c r="J233" s="1" t="s">
        <v>52</v>
      </c>
      <c r="K233" s="1" t="s">
        <v>52</v>
      </c>
    </row>
    <row r="234" spans="1:11" ht="20.100000000000001" customHeight="1">
      <c r="A234" s="17" t="s">
        <v>3607</v>
      </c>
      <c r="B234" s="18">
        <v>0</v>
      </c>
      <c r="C234" s="18">
        <v>0</v>
      </c>
      <c r="D234" s="18">
        <v>0</v>
      </c>
      <c r="E234" s="18">
        <v>0</v>
      </c>
      <c r="F234" s="17" t="s">
        <v>52</v>
      </c>
      <c r="G234" s="1" t="s">
        <v>162</v>
      </c>
      <c r="H234" s="1" t="s">
        <v>3418</v>
      </c>
      <c r="I234" s="1" t="s">
        <v>3608</v>
      </c>
      <c r="J234" s="1" t="s">
        <v>52</v>
      </c>
      <c r="K234" s="1" t="s">
        <v>52</v>
      </c>
    </row>
    <row r="235" spans="1:11" ht="20.100000000000001" customHeight="1">
      <c r="A235" s="17" t="s">
        <v>3609</v>
      </c>
      <c r="B235" s="18">
        <v>0</v>
      </c>
      <c r="C235" s="18">
        <v>0</v>
      </c>
      <c r="D235" s="18">
        <v>0</v>
      </c>
      <c r="E235" s="18">
        <v>0</v>
      </c>
      <c r="F235" s="17" t="s">
        <v>52</v>
      </c>
      <c r="G235" s="1" t="s">
        <v>162</v>
      </c>
      <c r="H235" s="1" t="s">
        <v>3418</v>
      </c>
      <c r="I235" s="1" t="s">
        <v>3610</v>
      </c>
      <c r="J235" s="1" t="s">
        <v>52</v>
      </c>
      <c r="K235" s="1" t="s">
        <v>52</v>
      </c>
    </row>
    <row r="236" spans="1:11" ht="20.100000000000001" customHeight="1">
      <c r="A236" s="17" t="s">
        <v>3666</v>
      </c>
      <c r="B236" s="18">
        <v>0</v>
      </c>
      <c r="C236" s="18">
        <v>0</v>
      </c>
      <c r="D236" s="18">
        <v>0</v>
      </c>
      <c r="E236" s="18">
        <v>0</v>
      </c>
      <c r="F236" s="17" t="s">
        <v>52</v>
      </c>
      <c r="G236" s="1" t="s">
        <v>162</v>
      </c>
      <c r="H236" s="1" t="s">
        <v>3418</v>
      </c>
      <c r="I236" s="1" t="s">
        <v>3612</v>
      </c>
      <c r="J236" s="1" t="s">
        <v>52</v>
      </c>
      <c r="K236" s="1" t="s">
        <v>52</v>
      </c>
    </row>
    <row r="237" spans="1:11" ht="20.100000000000001" customHeight="1">
      <c r="A237" s="17" t="s">
        <v>3613</v>
      </c>
      <c r="B237" s="18">
        <v>0</v>
      </c>
      <c r="C237" s="18">
        <v>0</v>
      </c>
      <c r="D237" s="18">
        <v>0</v>
      </c>
      <c r="E237" s="18">
        <v>0</v>
      </c>
      <c r="F237" s="17" t="s">
        <v>52</v>
      </c>
      <c r="G237" s="1" t="s">
        <v>162</v>
      </c>
      <c r="H237" s="1" t="s">
        <v>3418</v>
      </c>
      <c r="I237" s="1" t="s">
        <v>3614</v>
      </c>
      <c r="J237" s="1" t="s">
        <v>52</v>
      </c>
      <c r="K237" s="1" t="s">
        <v>52</v>
      </c>
    </row>
    <row r="238" spans="1:11" ht="20.100000000000001" customHeight="1">
      <c r="A238" s="17" t="s">
        <v>3420</v>
      </c>
      <c r="B238" s="18">
        <v>0</v>
      </c>
      <c r="C238" s="18">
        <v>0</v>
      </c>
      <c r="D238" s="18">
        <v>0</v>
      </c>
      <c r="E238" s="18">
        <v>0</v>
      </c>
      <c r="F238" s="17" t="s">
        <v>52</v>
      </c>
      <c r="G238" s="1" t="s">
        <v>162</v>
      </c>
      <c r="H238" s="1" t="s">
        <v>3418</v>
      </c>
      <c r="I238" s="1" t="s">
        <v>52</v>
      </c>
      <c r="J238" s="1" t="s">
        <v>52</v>
      </c>
      <c r="K238" s="1" t="s">
        <v>52</v>
      </c>
    </row>
    <row r="239" spans="1:11" ht="20.100000000000001" customHeight="1">
      <c r="A239" s="17" t="s">
        <v>3667</v>
      </c>
      <c r="B239" s="18">
        <v>0</v>
      </c>
      <c r="C239" s="18">
        <v>0</v>
      </c>
      <c r="D239" s="18">
        <v>0</v>
      </c>
      <c r="E239" s="18">
        <v>0</v>
      </c>
      <c r="F239" s="17" t="s">
        <v>52</v>
      </c>
      <c r="G239" s="1" t="s">
        <v>162</v>
      </c>
      <c r="H239" s="1" t="s">
        <v>3418</v>
      </c>
      <c r="I239" s="1" t="s">
        <v>3616</v>
      </c>
      <c r="J239" s="1" t="s">
        <v>52</v>
      </c>
      <c r="K239" s="1" t="s">
        <v>52</v>
      </c>
    </row>
    <row r="240" spans="1:11" ht="20.100000000000001" customHeight="1">
      <c r="A240" s="17" t="s">
        <v>3617</v>
      </c>
      <c r="B240" s="18">
        <v>0</v>
      </c>
      <c r="C240" s="18">
        <v>0</v>
      </c>
      <c r="D240" s="18">
        <v>0</v>
      </c>
      <c r="E240" s="18">
        <v>0</v>
      </c>
      <c r="F240" s="17" t="s">
        <v>52</v>
      </c>
      <c r="G240" s="1" t="s">
        <v>162</v>
      </c>
      <c r="H240" s="1" t="s">
        <v>3418</v>
      </c>
      <c r="I240" s="1" t="s">
        <v>3618</v>
      </c>
      <c r="J240" s="1" t="s">
        <v>52</v>
      </c>
      <c r="K240" s="1" t="s">
        <v>52</v>
      </c>
    </row>
    <row r="241" spans="1:11" ht="20.100000000000001" customHeight="1">
      <c r="A241" s="17" t="s">
        <v>3668</v>
      </c>
      <c r="B241" s="18">
        <v>0</v>
      </c>
      <c r="C241" s="18">
        <v>0</v>
      </c>
      <c r="D241" s="18">
        <v>0</v>
      </c>
      <c r="E241" s="18">
        <v>0</v>
      </c>
      <c r="F241" s="17" t="s">
        <v>52</v>
      </c>
      <c r="G241" s="1" t="s">
        <v>162</v>
      </c>
      <c r="H241" s="1" t="s">
        <v>3418</v>
      </c>
      <c r="I241" s="1" t="s">
        <v>3620</v>
      </c>
      <c r="J241" s="1" t="s">
        <v>52</v>
      </c>
      <c r="K241" s="1" t="s">
        <v>52</v>
      </c>
    </row>
    <row r="242" spans="1:11" ht="20.100000000000001" customHeight="1">
      <c r="A242" s="17" t="s">
        <v>3669</v>
      </c>
      <c r="B242" s="18">
        <v>0</v>
      </c>
      <c r="C242" s="18">
        <v>0</v>
      </c>
      <c r="D242" s="18">
        <v>0</v>
      </c>
      <c r="E242" s="18">
        <v>0</v>
      </c>
      <c r="F242" s="17" t="s">
        <v>52</v>
      </c>
      <c r="G242" s="1" t="s">
        <v>162</v>
      </c>
      <c r="H242" s="1" t="s">
        <v>3418</v>
      </c>
      <c r="I242" s="1" t="s">
        <v>3622</v>
      </c>
      <c r="J242" s="1" t="s">
        <v>52</v>
      </c>
      <c r="K242" s="1" t="s">
        <v>52</v>
      </c>
    </row>
    <row r="243" spans="1:11" ht="20.100000000000001" customHeight="1">
      <c r="A243" s="17" t="s">
        <v>3670</v>
      </c>
      <c r="B243" s="18">
        <v>0</v>
      </c>
      <c r="C243" s="18">
        <v>0</v>
      </c>
      <c r="D243" s="18">
        <v>0</v>
      </c>
      <c r="E243" s="18">
        <v>0</v>
      </c>
      <c r="F243" s="17" t="s">
        <v>52</v>
      </c>
      <c r="G243" s="1" t="s">
        <v>162</v>
      </c>
      <c r="H243" s="1" t="s">
        <v>3418</v>
      </c>
      <c r="I243" s="1" t="s">
        <v>3624</v>
      </c>
      <c r="J243" s="1" t="s">
        <v>52</v>
      </c>
      <c r="K243" s="1" t="s">
        <v>52</v>
      </c>
    </row>
    <row r="244" spans="1:11" ht="20.100000000000001" customHeight="1">
      <c r="A244" s="17" t="s">
        <v>3420</v>
      </c>
      <c r="B244" s="18">
        <v>0</v>
      </c>
      <c r="C244" s="18">
        <v>0</v>
      </c>
      <c r="D244" s="18">
        <v>0</v>
      </c>
      <c r="E244" s="18">
        <v>0</v>
      </c>
      <c r="F244" s="17" t="s">
        <v>52</v>
      </c>
      <c r="G244" s="1" t="s">
        <v>162</v>
      </c>
      <c r="H244" s="1" t="s">
        <v>3418</v>
      </c>
      <c r="I244" s="1" t="s">
        <v>52</v>
      </c>
      <c r="J244" s="1" t="s">
        <v>52</v>
      </c>
      <c r="K244" s="1" t="s">
        <v>52</v>
      </c>
    </row>
    <row r="245" spans="1:11" ht="20.100000000000001" customHeight="1">
      <c r="A245" s="17" t="s">
        <v>3625</v>
      </c>
      <c r="B245" s="18">
        <v>0</v>
      </c>
      <c r="C245" s="18">
        <v>0</v>
      </c>
      <c r="D245" s="18">
        <v>0</v>
      </c>
      <c r="E245" s="18">
        <v>0</v>
      </c>
      <c r="F245" s="17" t="s">
        <v>52</v>
      </c>
      <c r="G245" s="1" t="s">
        <v>162</v>
      </c>
      <c r="H245" s="1" t="s">
        <v>3418</v>
      </c>
      <c r="I245" s="1" t="s">
        <v>3626</v>
      </c>
      <c r="J245" s="1" t="s">
        <v>52</v>
      </c>
      <c r="K245" s="1" t="s">
        <v>52</v>
      </c>
    </row>
    <row r="246" spans="1:11" ht="20.100000000000001" customHeight="1">
      <c r="A246" s="17" t="s">
        <v>3420</v>
      </c>
      <c r="B246" s="18">
        <v>0</v>
      </c>
      <c r="C246" s="18">
        <v>0</v>
      </c>
      <c r="D246" s="18">
        <v>0</v>
      </c>
      <c r="E246" s="18">
        <v>0</v>
      </c>
      <c r="F246" s="17" t="s">
        <v>52</v>
      </c>
      <c r="G246" s="1" t="s">
        <v>162</v>
      </c>
      <c r="H246" s="1" t="s">
        <v>3418</v>
      </c>
      <c r="I246" s="1" t="s">
        <v>52</v>
      </c>
      <c r="J246" s="1" t="s">
        <v>52</v>
      </c>
      <c r="K246" s="1" t="s">
        <v>52</v>
      </c>
    </row>
    <row r="247" spans="1:11" ht="20.100000000000001" customHeight="1">
      <c r="A247" s="17" t="s">
        <v>3627</v>
      </c>
      <c r="B247" s="18">
        <v>0</v>
      </c>
      <c r="C247" s="18">
        <v>0</v>
      </c>
      <c r="D247" s="18">
        <v>0</v>
      </c>
      <c r="E247" s="18">
        <v>0</v>
      </c>
      <c r="F247" s="17" t="s">
        <v>52</v>
      </c>
      <c r="G247" s="1" t="s">
        <v>162</v>
      </c>
      <c r="H247" s="1" t="s">
        <v>3418</v>
      </c>
      <c r="I247" s="1" t="s">
        <v>3628</v>
      </c>
      <c r="J247" s="1" t="s">
        <v>52</v>
      </c>
      <c r="K247" s="1" t="s">
        <v>52</v>
      </c>
    </row>
    <row r="248" spans="1:11" ht="20.100000000000001" customHeight="1">
      <c r="A248" s="17" t="s">
        <v>3629</v>
      </c>
      <c r="B248" s="18">
        <v>0</v>
      </c>
      <c r="C248" s="18">
        <v>0</v>
      </c>
      <c r="D248" s="18">
        <v>0</v>
      </c>
      <c r="E248" s="18">
        <v>0</v>
      </c>
      <c r="F248" s="17" t="s">
        <v>52</v>
      </c>
      <c r="G248" s="1" t="s">
        <v>162</v>
      </c>
      <c r="H248" s="1" t="s">
        <v>3418</v>
      </c>
      <c r="I248" s="1" t="s">
        <v>3630</v>
      </c>
      <c r="J248" s="1" t="s">
        <v>52</v>
      </c>
      <c r="K248" s="1" t="s">
        <v>52</v>
      </c>
    </row>
    <row r="249" spans="1:11" ht="20.100000000000001" customHeight="1">
      <c r="A249" s="17" t="s">
        <v>3420</v>
      </c>
      <c r="B249" s="18">
        <v>0</v>
      </c>
      <c r="C249" s="18">
        <v>0</v>
      </c>
      <c r="D249" s="18">
        <v>0</v>
      </c>
      <c r="E249" s="18">
        <v>0</v>
      </c>
      <c r="F249" s="17" t="s">
        <v>52</v>
      </c>
      <c r="G249" s="1" t="s">
        <v>162</v>
      </c>
      <c r="H249" s="1" t="s">
        <v>3418</v>
      </c>
      <c r="I249" s="1" t="s">
        <v>52</v>
      </c>
      <c r="J249" s="1" t="s">
        <v>52</v>
      </c>
      <c r="K249" s="1" t="s">
        <v>52</v>
      </c>
    </row>
    <row r="250" spans="1:11" ht="20.100000000000001" customHeight="1">
      <c r="A250" s="17" t="s">
        <v>3671</v>
      </c>
      <c r="B250" s="18">
        <v>0</v>
      </c>
      <c r="C250" s="18">
        <v>0</v>
      </c>
      <c r="D250" s="18">
        <v>0</v>
      </c>
      <c r="E250" s="18">
        <v>0</v>
      </c>
      <c r="F250" s="17" t="s">
        <v>52</v>
      </c>
      <c r="G250" s="1" t="s">
        <v>162</v>
      </c>
      <c r="H250" s="1" t="s">
        <v>3418</v>
      </c>
      <c r="I250" s="1" t="s">
        <v>3672</v>
      </c>
      <c r="J250" s="1" t="s">
        <v>52</v>
      </c>
      <c r="K250" s="1" t="s">
        <v>52</v>
      </c>
    </row>
    <row r="251" spans="1:11" ht="20.100000000000001" customHeight="1">
      <c r="A251" s="17" t="s">
        <v>3673</v>
      </c>
      <c r="B251" s="18">
        <v>0</v>
      </c>
      <c r="C251" s="18">
        <v>334868.2</v>
      </c>
      <c r="D251" s="18">
        <v>0</v>
      </c>
      <c r="E251" s="18">
        <v>334868.2</v>
      </c>
      <c r="F251" s="17" t="s">
        <v>52</v>
      </c>
      <c r="G251" s="1" t="s">
        <v>162</v>
      </c>
      <c r="H251" s="1" t="s">
        <v>3418</v>
      </c>
      <c r="I251" s="1" t="s">
        <v>3674</v>
      </c>
      <c r="J251" s="1" t="s">
        <v>52</v>
      </c>
      <c r="K251" s="1" t="s">
        <v>52</v>
      </c>
    </row>
    <row r="252" spans="1:11" ht="20.100000000000001" customHeight="1">
      <c r="A252" s="17" t="s">
        <v>3675</v>
      </c>
      <c r="B252" s="18">
        <v>0</v>
      </c>
      <c r="C252" s="18">
        <v>0</v>
      </c>
      <c r="D252" s="18">
        <v>0</v>
      </c>
      <c r="E252" s="18">
        <v>0</v>
      </c>
      <c r="F252" s="17" t="s">
        <v>52</v>
      </c>
      <c r="G252" s="1" t="s">
        <v>162</v>
      </c>
      <c r="H252" s="1" t="s">
        <v>3418</v>
      </c>
      <c r="I252" s="1" t="s">
        <v>3676</v>
      </c>
      <c r="J252" s="1" t="s">
        <v>52</v>
      </c>
      <c r="K252" s="1" t="s">
        <v>52</v>
      </c>
    </row>
    <row r="253" spans="1:11" ht="20.100000000000001" customHeight="1">
      <c r="A253" s="17" t="s">
        <v>3677</v>
      </c>
      <c r="B253" s="18">
        <v>0</v>
      </c>
      <c r="C253" s="18">
        <v>102715.5</v>
      </c>
      <c r="D253" s="18">
        <v>0</v>
      </c>
      <c r="E253" s="18">
        <v>102715.5</v>
      </c>
      <c r="F253" s="17" t="s">
        <v>52</v>
      </c>
      <c r="G253" s="1" t="s">
        <v>162</v>
      </c>
      <c r="H253" s="1" t="s">
        <v>3418</v>
      </c>
      <c r="I253" s="1" t="s">
        <v>3678</v>
      </c>
      <c r="J253" s="1" t="s">
        <v>52</v>
      </c>
      <c r="K253" s="1" t="s">
        <v>52</v>
      </c>
    </row>
    <row r="254" spans="1:11" ht="20.100000000000001" customHeight="1">
      <c r="A254" s="17" t="s">
        <v>3639</v>
      </c>
      <c r="B254" s="18">
        <v>0</v>
      </c>
      <c r="C254" s="18">
        <v>0</v>
      </c>
      <c r="D254" s="18">
        <v>0</v>
      </c>
      <c r="E254" s="18">
        <v>0</v>
      </c>
      <c r="F254" s="17" t="s">
        <v>52</v>
      </c>
      <c r="G254" s="1" t="s">
        <v>162</v>
      </c>
      <c r="H254" s="1" t="s">
        <v>3418</v>
      </c>
      <c r="I254" s="1" t="s">
        <v>3640</v>
      </c>
      <c r="J254" s="1" t="s">
        <v>52</v>
      </c>
      <c r="K254" s="1" t="s">
        <v>52</v>
      </c>
    </row>
    <row r="255" spans="1:11" ht="20.100000000000001" customHeight="1">
      <c r="A255" s="17" t="s">
        <v>3679</v>
      </c>
      <c r="B255" s="18">
        <v>0</v>
      </c>
      <c r="C255" s="18">
        <v>84747.9</v>
      </c>
      <c r="D255" s="18">
        <v>0</v>
      </c>
      <c r="E255" s="18">
        <v>84747.9</v>
      </c>
      <c r="F255" s="17" t="s">
        <v>52</v>
      </c>
      <c r="G255" s="1" t="s">
        <v>162</v>
      </c>
      <c r="H255" s="1" t="s">
        <v>3418</v>
      </c>
      <c r="I255" s="1" t="s">
        <v>3642</v>
      </c>
      <c r="J255" s="1" t="s">
        <v>52</v>
      </c>
      <c r="K255" s="1" t="s">
        <v>52</v>
      </c>
    </row>
    <row r="256" spans="1:11" ht="20.100000000000001" customHeight="1">
      <c r="A256" s="17" t="s">
        <v>3643</v>
      </c>
      <c r="B256" s="18">
        <v>0</v>
      </c>
      <c r="C256" s="18">
        <v>522331.6</v>
      </c>
      <c r="D256" s="18">
        <v>0</v>
      </c>
      <c r="E256" s="18">
        <v>522331.6</v>
      </c>
      <c r="F256" s="17" t="s">
        <v>52</v>
      </c>
      <c r="G256" s="1" t="s">
        <v>162</v>
      </c>
      <c r="H256" s="1" t="s">
        <v>3418</v>
      </c>
      <c r="I256" s="1" t="s">
        <v>3644</v>
      </c>
      <c r="J256" s="1" t="s">
        <v>52</v>
      </c>
      <c r="K256" s="1" t="s">
        <v>52</v>
      </c>
    </row>
    <row r="257" spans="1:11" ht="20.100000000000001" customHeight="1">
      <c r="A257" s="17" t="s">
        <v>3645</v>
      </c>
      <c r="B257" s="18">
        <v>0</v>
      </c>
      <c r="C257" s="18">
        <v>0</v>
      </c>
      <c r="D257" s="18">
        <v>0</v>
      </c>
      <c r="E257" s="18">
        <v>0</v>
      </c>
      <c r="F257" s="17" t="s">
        <v>52</v>
      </c>
      <c r="G257" s="1" t="s">
        <v>162</v>
      </c>
      <c r="H257" s="1" t="s">
        <v>3418</v>
      </c>
      <c r="I257" s="1" t="s">
        <v>3645</v>
      </c>
      <c r="J257" s="1" t="s">
        <v>52</v>
      </c>
      <c r="K257" s="1" t="s">
        <v>52</v>
      </c>
    </row>
    <row r="258" spans="1:11" ht="20.100000000000001" customHeight="1">
      <c r="A258" s="17" t="s">
        <v>3646</v>
      </c>
      <c r="B258" s="18">
        <v>0</v>
      </c>
      <c r="C258" s="18">
        <v>0</v>
      </c>
      <c r="D258" s="18">
        <v>0</v>
      </c>
      <c r="E258" s="18">
        <v>0</v>
      </c>
      <c r="F258" s="17" t="s">
        <v>52</v>
      </c>
      <c r="G258" s="1" t="s">
        <v>162</v>
      </c>
      <c r="H258" s="1" t="s">
        <v>3418</v>
      </c>
      <c r="I258" s="1" t="s">
        <v>3647</v>
      </c>
      <c r="J258" s="1" t="s">
        <v>52</v>
      </c>
      <c r="K258" s="1" t="s">
        <v>52</v>
      </c>
    </row>
    <row r="259" spans="1:11" ht="20.100000000000001" customHeight="1">
      <c r="A259" s="17" t="s">
        <v>3420</v>
      </c>
      <c r="B259" s="18">
        <v>0</v>
      </c>
      <c r="C259" s="18">
        <v>0</v>
      </c>
      <c r="D259" s="18">
        <v>0</v>
      </c>
      <c r="E259" s="18">
        <v>0</v>
      </c>
      <c r="F259" s="17" t="s">
        <v>52</v>
      </c>
      <c r="G259" s="1" t="s">
        <v>162</v>
      </c>
      <c r="H259" s="1" t="s">
        <v>3418</v>
      </c>
      <c r="I259" s="1" t="s">
        <v>52</v>
      </c>
      <c r="J259" s="1" t="s">
        <v>52</v>
      </c>
      <c r="K259" s="1" t="s">
        <v>52</v>
      </c>
    </row>
    <row r="260" spans="1:11" ht="20.100000000000001" customHeight="1">
      <c r="A260" s="17" t="s">
        <v>3680</v>
      </c>
      <c r="B260" s="18">
        <v>0</v>
      </c>
      <c r="C260" s="18">
        <v>0</v>
      </c>
      <c r="D260" s="18">
        <v>0</v>
      </c>
      <c r="E260" s="18">
        <v>0</v>
      </c>
      <c r="F260" s="17" t="s">
        <v>52</v>
      </c>
      <c r="G260" s="1" t="s">
        <v>162</v>
      </c>
      <c r="H260" s="1" t="s">
        <v>3418</v>
      </c>
      <c r="I260" s="1" t="s">
        <v>3649</v>
      </c>
      <c r="J260" s="1" t="s">
        <v>52</v>
      </c>
      <c r="K260" s="1" t="s">
        <v>52</v>
      </c>
    </row>
    <row r="261" spans="1:11" ht="20.100000000000001" customHeight="1">
      <c r="A261" s="17" t="s">
        <v>3681</v>
      </c>
      <c r="B261" s="18">
        <v>0</v>
      </c>
      <c r="C261" s="18">
        <v>0</v>
      </c>
      <c r="D261" s="18">
        <v>0</v>
      </c>
      <c r="E261" s="18">
        <v>0</v>
      </c>
      <c r="F261" s="17" t="s">
        <v>52</v>
      </c>
      <c r="G261" s="1" t="s">
        <v>162</v>
      </c>
      <c r="H261" s="1" t="s">
        <v>3418</v>
      </c>
      <c r="I261" s="1" t="s">
        <v>3651</v>
      </c>
      <c r="J261" s="1" t="s">
        <v>52</v>
      </c>
      <c r="K261" s="1" t="s">
        <v>52</v>
      </c>
    </row>
    <row r="262" spans="1:11" ht="20.100000000000001" customHeight="1">
      <c r="A262" s="17" t="s">
        <v>3420</v>
      </c>
      <c r="B262" s="18">
        <v>0</v>
      </c>
      <c r="C262" s="18">
        <v>0</v>
      </c>
      <c r="D262" s="18">
        <v>0</v>
      </c>
      <c r="E262" s="18">
        <v>0</v>
      </c>
      <c r="F262" s="17" t="s">
        <v>52</v>
      </c>
      <c r="G262" s="1" t="s">
        <v>162</v>
      </c>
      <c r="H262" s="1" t="s">
        <v>3418</v>
      </c>
      <c r="I262" s="1" t="s">
        <v>52</v>
      </c>
      <c r="J262" s="1" t="s">
        <v>52</v>
      </c>
      <c r="K262" s="1" t="s">
        <v>52</v>
      </c>
    </row>
    <row r="263" spans="1:11" ht="20.100000000000001" customHeight="1">
      <c r="A263" s="17" t="s">
        <v>3652</v>
      </c>
      <c r="B263" s="18">
        <v>0</v>
      </c>
      <c r="C263" s="18">
        <v>0</v>
      </c>
      <c r="D263" s="18">
        <v>0</v>
      </c>
      <c r="E263" s="18">
        <v>0</v>
      </c>
      <c r="F263" s="17" t="s">
        <v>52</v>
      </c>
      <c r="G263" s="1" t="s">
        <v>162</v>
      </c>
      <c r="H263" s="1" t="s">
        <v>3418</v>
      </c>
      <c r="I263" s="1" t="s">
        <v>3653</v>
      </c>
      <c r="J263" s="1" t="s">
        <v>52</v>
      </c>
      <c r="K263" s="1" t="s">
        <v>52</v>
      </c>
    </row>
    <row r="264" spans="1:11" ht="20.100000000000001" customHeight="1">
      <c r="A264" s="17" t="s">
        <v>3682</v>
      </c>
      <c r="B264" s="18">
        <v>68988.5</v>
      </c>
      <c r="C264" s="18">
        <v>0</v>
      </c>
      <c r="D264" s="18">
        <v>0</v>
      </c>
      <c r="E264" s="18">
        <v>68988.5</v>
      </c>
      <c r="F264" s="17" t="s">
        <v>52</v>
      </c>
      <c r="G264" s="1" t="s">
        <v>162</v>
      </c>
      <c r="H264" s="1" t="s">
        <v>3418</v>
      </c>
      <c r="I264" s="1" t="s">
        <v>3655</v>
      </c>
      <c r="J264" s="1" t="s">
        <v>52</v>
      </c>
      <c r="K264" s="1" t="s">
        <v>52</v>
      </c>
    </row>
    <row r="265" spans="1:11" ht="20.100000000000001" customHeight="1">
      <c r="A265" s="17" t="s">
        <v>3683</v>
      </c>
      <c r="B265" s="18">
        <v>0</v>
      </c>
      <c r="C265" s="18">
        <v>89180.7</v>
      </c>
      <c r="D265" s="18">
        <v>0</v>
      </c>
      <c r="E265" s="18">
        <v>89180.7</v>
      </c>
      <c r="F265" s="17" t="s">
        <v>52</v>
      </c>
      <c r="G265" s="1" t="s">
        <v>162</v>
      </c>
      <c r="H265" s="1" t="s">
        <v>3418</v>
      </c>
      <c r="I265" s="1" t="s">
        <v>3657</v>
      </c>
      <c r="J265" s="1" t="s">
        <v>52</v>
      </c>
      <c r="K265" s="1" t="s">
        <v>52</v>
      </c>
    </row>
    <row r="266" spans="1:11" ht="20.100000000000001" customHeight="1">
      <c r="A266" s="17" t="s">
        <v>3684</v>
      </c>
      <c r="B266" s="18">
        <v>0</v>
      </c>
      <c r="C266" s="18">
        <v>0</v>
      </c>
      <c r="D266" s="18">
        <v>136739.1</v>
      </c>
      <c r="E266" s="18">
        <v>136739.1</v>
      </c>
      <c r="F266" s="17" t="s">
        <v>52</v>
      </c>
      <c r="G266" s="1" t="s">
        <v>162</v>
      </c>
      <c r="H266" s="1" t="s">
        <v>3418</v>
      </c>
      <c r="I266" s="1" t="s">
        <v>3659</v>
      </c>
      <c r="J266" s="1" t="s">
        <v>52</v>
      </c>
      <c r="K266" s="1" t="s">
        <v>52</v>
      </c>
    </row>
    <row r="267" spans="1:11" ht="20.100000000000001" customHeight="1">
      <c r="A267" s="17" t="s">
        <v>3441</v>
      </c>
      <c r="B267" s="18">
        <v>68988.5</v>
      </c>
      <c r="C267" s="18">
        <v>89180.7</v>
      </c>
      <c r="D267" s="18">
        <v>136739.1</v>
      </c>
      <c r="E267" s="18">
        <v>294908.3</v>
      </c>
      <c r="F267" s="17" t="s">
        <v>52</v>
      </c>
      <c r="G267" s="1" t="s">
        <v>162</v>
      </c>
      <c r="H267" s="1" t="s">
        <v>3418</v>
      </c>
      <c r="I267" s="1" t="s">
        <v>3442</v>
      </c>
      <c r="J267" s="1" t="s">
        <v>52</v>
      </c>
      <c r="K267" s="1" t="s">
        <v>52</v>
      </c>
    </row>
    <row r="268" spans="1:11" ht="20.100000000000001" customHeight="1">
      <c r="A268" s="17" t="s">
        <v>3420</v>
      </c>
      <c r="B268" s="18">
        <v>0</v>
      </c>
      <c r="C268" s="18">
        <v>0</v>
      </c>
      <c r="D268" s="18">
        <v>0</v>
      </c>
      <c r="E268" s="18">
        <v>0</v>
      </c>
      <c r="F268" s="17" t="s">
        <v>52</v>
      </c>
      <c r="G268" s="1" t="s">
        <v>162</v>
      </c>
      <c r="H268" s="1" t="s">
        <v>3418</v>
      </c>
      <c r="I268" s="1" t="s">
        <v>52</v>
      </c>
      <c r="J268" s="1" t="s">
        <v>52</v>
      </c>
      <c r="K268" s="1" t="s">
        <v>52</v>
      </c>
    </row>
    <row r="269" spans="1:11" ht="20.100000000000001" customHeight="1">
      <c r="A269" s="17" t="s">
        <v>3685</v>
      </c>
      <c r="B269" s="18">
        <v>0</v>
      </c>
      <c r="C269" s="18">
        <v>0</v>
      </c>
      <c r="D269" s="18">
        <v>26116.5</v>
      </c>
      <c r="E269" s="18">
        <v>26116.5</v>
      </c>
      <c r="F269" s="17" t="s">
        <v>52</v>
      </c>
      <c r="G269" s="1" t="s">
        <v>162</v>
      </c>
      <c r="H269" s="1" t="s">
        <v>3418</v>
      </c>
      <c r="I269" s="1" t="s">
        <v>3661</v>
      </c>
      <c r="J269" s="1" t="s">
        <v>52</v>
      </c>
      <c r="K269" s="1" t="s">
        <v>52</v>
      </c>
    </row>
    <row r="270" spans="1:11" ht="20.100000000000001" customHeight="1">
      <c r="A270" s="17" t="s">
        <v>3441</v>
      </c>
      <c r="B270" s="18">
        <v>0</v>
      </c>
      <c r="C270" s="18">
        <v>0</v>
      </c>
      <c r="D270" s="18">
        <v>26116.5</v>
      </c>
      <c r="E270" s="18">
        <v>26116.5</v>
      </c>
      <c r="F270" s="17" t="s">
        <v>52</v>
      </c>
      <c r="G270" s="1" t="s">
        <v>162</v>
      </c>
      <c r="H270" s="1" t="s">
        <v>3418</v>
      </c>
      <c r="I270" s="1" t="s">
        <v>3442</v>
      </c>
      <c r="J270" s="1" t="s">
        <v>52</v>
      </c>
      <c r="K270" s="1" t="s">
        <v>52</v>
      </c>
    </row>
    <row r="271" spans="1:11" ht="20.100000000000001" customHeight="1">
      <c r="A271" s="17" t="s">
        <v>3420</v>
      </c>
      <c r="B271" s="18">
        <v>0</v>
      </c>
      <c r="C271" s="18">
        <v>0</v>
      </c>
      <c r="D271" s="18">
        <v>0</v>
      </c>
      <c r="E271" s="18">
        <v>0</v>
      </c>
      <c r="F271" s="17" t="s">
        <v>52</v>
      </c>
      <c r="G271" s="1" t="s">
        <v>162</v>
      </c>
      <c r="H271" s="1" t="s">
        <v>3418</v>
      </c>
      <c r="I271" s="1" t="s">
        <v>52</v>
      </c>
      <c r="J271" s="1" t="s">
        <v>52</v>
      </c>
      <c r="K271" s="1" t="s">
        <v>52</v>
      </c>
    </row>
    <row r="272" spans="1:11" ht="20.100000000000001" customHeight="1">
      <c r="A272" s="17" t="s">
        <v>3420</v>
      </c>
      <c r="B272" s="18">
        <v>0</v>
      </c>
      <c r="C272" s="18">
        <v>0</v>
      </c>
      <c r="D272" s="18">
        <v>0</v>
      </c>
      <c r="E272" s="18">
        <v>0</v>
      </c>
      <c r="F272" s="17" t="s">
        <v>52</v>
      </c>
      <c r="G272" s="1" t="s">
        <v>162</v>
      </c>
      <c r="H272" s="1" t="s">
        <v>3418</v>
      </c>
      <c r="I272" s="1" t="s">
        <v>3420</v>
      </c>
      <c r="J272" s="1" t="s">
        <v>52</v>
      </c>
      <c r="K272" s="1" t="s">
        <v>52</v>
      </c>
    </row>
    <row r="273" spans="1:12" ht="20.100000000000001" customHeight="1">
      <c r="A273" s="17" t="s">
        <v>3451</v>
      </c>
      <c r="B273" s="19">
        <v>68988</v>
      </c>
      <c r="C273" s="19">
        <v>611512</v>
      </c>
      <c r="D273" s="19">
        <v>162855</v>
      </c>
      <c r="E273" s="19">
        <v>843355</v>
      </c>
      <c r="F273" s="20"/>
    </row>
    <row r="274" spans="1:12" ht="20.100000000000001" customHeight="1">
      <c r="A274" s="20"/>
      <c r="B274" s="20"/>
      <c r="C274" s="20"/>
      <c r="D274" s="20"/>
      <c r="E274" s="20"/>
      <c r="F274" s="20"/>
    </row>
    <row r="275" spans="1:12" ht="20.100000000000001" customHeight="1">
      <c r="A275" s="20" t="s">
        <v>3687</v>
      </c>
      <c r="B275" s="20"/>
      <c r="C275" s="20"/>
      <c r="D275" s="20"/>
      <c r="E275" s="20"/>
      <c r="F275" s="17" t="s">
        <v>52</v>
      </c>
      <c r="G275" s="1" t="s">
        <v>166</v>
      </c>
      <c r="I275" s="1" t="s">
        <v>164</v>
      </c>
      <c r="J275" s="1" t="s">
        <v>165</v>
      </c>
      <c r="K275" s="1" t="s">
        <v>157</v>
      </c>
    </row>
    <row r="276" spans="1:12" ht="20.100000000000001" customHeight="1">
      <c r="A276" s="17" t="s">
        <v>52</v>
      </c>
      <c r="B276" s="18"/>
      <c r="C276" s="18"/>
      <c r="D276" s="18"/>
      <c r="E276" s="18"/>
      <c r="F276" s="17" t="s">
        <v>52</v>
      </c>
      <c r="G276" s="1" t="s">
        <v>166</v>
      </c>
      <c r="H276" s="1" t="s">
        <v>3416</v>
      </c>
      <c r="I276" s="1" t="s">
        <v>52</v>
      </c>
      <c r="J276" s="1" t="s">
        <v>52</v>
      </c>
      <c r="K276" s="1" t="s">
        <v>52</v>
      </c>
      <c r="L276">
        <v>1</v>
      </c>
    </row>
    <row r="277" spans="1:12" ht="20.100000000000001" customHeight="1">
      <c r="A277" s="17" t="s">
        <v>3587</v>
      </c>
      <c r="B277" s="18">
        <v>0</v>
      </c>
      <c r="C277" s="18">
        <v>0</v>
      </c>
      <c r="D277" s="18">
        <v>0</v>
      </c>
      <c r="E277" s="18">
        <v>0</v>
      </c>
      <c r="F277" s="17" t="s">
        <v>52</v>
      </c>
      <c r="G277" s="1" t="s">
        <v>166</v>
      </c>
      <c r="H277" s="1" t="s">
        <v>3418</v>
      </c>
      <c r="I277" s="1" t="s">
        <v>3588</v>
      </c>
      <c r="J277" s="1" t="s">
        <v>52</v>
      </c>
      <c r="K277" s="1" t="s">
        <v>52</v>
      </c>
    </row>
    <row r="278" spans="1:12" ht="20.100000000000001" customHeight="1">
      <c r="A278" s="17" t="s">
        <v>3589</v>
      </c>
      <c r="B278" s="18">
        <v>0</v>
      </c>
      <c r="C278" s="18">
        <v>0</v>
      </c>
      <c r="D278" s="18">
        <v>0</v>
      </c>
      <c r="E278" s="18">
        <v>0</v>
      </c>
      <c r="F278" s="17" t="s">
        <v>52</v>
      </c>
      <c r="G278" s="1" t="s">
        <v>166</v>
      </c>
      <c r="H278" s="1" t="s">
        <v>3418</v>
      </c>
      <c r="I278" s="1" t="s">
        <v>3590</v>
      </c>
      <c r="J278" s="1" t="s">
        <v>52</v>
      </c>
      <c r="K278" s="1" t="s">
        <v>52</v>
      </c>
    </row>
    <row r="279" spans="1:12" ht="20.100000000000001" customHeight="1">
      <c r="A279" s="17" t="s">
        <v>3591</v>
      </c>
      <c r="B279" s="18">
        <v>0</v>
      </c>
      <c r="C279" s="18">
        <v>0</v>
      </c>
      <c r="D279" s="18">
        <v>0</v>
      </c>
      <c r="E279" s="18">
        <v>0</v>
      </c>
      <c r="F279" s="17" t="s">
        <v>52</v>
      </c>
      <c r="G279" s="1" t="s">
        <v>166</v>
      </c>
      <c r="H279" s="1" t="s">
        <v>3418</v>
      </c>
      <c r="I279" s="1" t="s">
        <v>3592</v>
      </c>
      <c r="J279" s="1" t="s">
        <v>52</v>
      </c>
      <c r="K279" s="1" t="s">
        <v>52</v>
      </c>
    </row>
    <row r="280" spans="1:12" ht="20.100000000000001" customHeight="1">
      <c r="A280" s="17" t="s">
        <v>3589</v>
      </c>
      <c r="B280" s="18">
        <v>0</v>
      </c>
      <c r="C280" s="18">
        <v>0</v>
      </c>
      <c r="D280" s="18">
        <v>0</v>
      </c>
      <c r="E280" s="18">
        <v>0</v>
      </c>
      <c r="F280" s="17" t="s">
        <v>52</v>
      </c>
      <c r="G280" s="1" t="s">
        <v>166</v>
      </c>
      <c r="H280" s="1" t="s">
        <v>3418</v>
      </c>
      <c r="I280" s="1" t="s">
        <v>3593</v>
      </c>
      <c r="J280" s="1" t="s">
        <v>52</v>
      </c>
      <c r="K280" s="1" t="s">
        <v>52</v>
      </c>
    </row>
    <row r="281" spans="1:12" ht="20.100000000000001" customHeight="1">
      <c r="A281" s="17" t="s">
        <v>3589</v>
      </c>
      <c r="B281" s="18">
        <v>0</v>
      </c>
      <c r="C281" s="18">
        <v>0</v>
      </c>
      <c r="D281" s="18">
        <v>0</v>
      </c>
      <c r="E281" s="18">
        <v>0</v>
      </c>
      <c r="F281" s="17" t="s">
        <v>52</v>
      </c>
      <c r="G281" s="1" t="s">
        <v>166</v>
      </c>
      <c r="H281" s="1" t="s">
        <v>3418</v>
      </c>
      <c r="I281" s="1" t="s">
        <v>3594</v>
      </c>
      <c r="J281" s="1" t="s">
        <v>52</v>
      </c>
      <c r="K281" s="1" t="s">
        <v>52</v>
      </c>
    </row>
    <row r="282" spans="1:12" ht="20.100000000000001" customHeight="1">
      <c r="A282" s="17" t="s">
        <v>3420</v>
      </c>
      <c r="B282" s="18">
        <v>0</v>
      </c>
      <c r="C282" s="18">
        <v>0</v>
      </c>
      <c r="D282" s="18">
        <v>0</v>
      </c>
      <c r="E282" s="18">
        <v>0</v>
      </c>
      <c r="F282" s="17" t="s">
        <v>52</v>
      </c>
      <c r="G282" s="1" t="s">
        <v>166</v>
      </c>
      <c r="H282" s="1" t="s">
        <v>3418</v>
      </c>
      <c r="I282" s="1" t="s">
        <v>3420</v>
      </c>
      <c r="J282" s="1" t="s">
        <v>52</v>
      </c>
      <c r="K282" s="1" t="s">
        <v>52</v>
      </c>
    </row>
    <row r="283" spans="1:12" ht="20.100000000000001" customHeight="1">
      <c r="A283" s="17" t="s">
        <v>3688</v>
      </c>
      <c r="B283" s="18">
        <v>0</v>
      </c>
      <c r="C283" s="18">
        <v>0</v>
      </c>
      <c r="D283" s="18">
        <v>0</v>
      </c>
      <c r="E283" s="18">
        <v>0</v>
      </c>
      <c r="F283" s="17" t="s">
        <v>52</v>
      </c>
      <c r="G283" s="1" t="s">
        <v>166</v>
      </c>
      <c r="H283" s="1" t="s">
        <v>3418</v>
      </c>
      <c r="I283" s="1" t="s">
        <v>3689</v>
      </c>
      <c r="J283" s="1" t="s">
        <v>52</v>
      </c>
      <c r="K283" s="1" t="s">
        <v>52</v>
      </c>
    </row>
    <row r="284" spans="1:12" ht="20.100000000000001" customHeight="1">
      <c r="A284" s="17" t="s">
        <v>3690</v>
      </c>
      <c r="B284" s="18">
        <v>0</v>
      </c>
      <c r="C284" s="18">
        <v>0</v>
      </c>
      <c r="D284" s="18">
        <v>0</v>
      </c>
      <c r="E284" s="18">
        <v>0</v>
      </c>
      <c r="F284" s="17" t="s">
        <v>52</v>
      </c>
      <c r="G284" s="1" t="s">
        <v>166</v>
      </c>
      <c r="H284" s="1" t="s">
        <v>3418</v>
      </c>
      <c r="I284" s="1" t="s">
        <v>3691</v>
      </c>
      <c r="J284" s="1" t="s">
        <v>52</v>
      </c>
      <c r="K284" s="1" t="s">
        <v>52</v>
      </c>
    </row>
    <row r="285" spans="1:12" ht="20.100000000000001" customHeight="1">
      <c r="A285" s="17" t="s">
        <v>3599</v>
      </c>
      <c r="B285" s="18">
        <v>0</v>
      </c>
      <c r="C285" s="18">
        <v>0</v>
      </c>
      <c r="D285" s="18">
        <v>0</v>
      </c>
      <c r="E285" s="18">
        <v>0</v>
      </c>
      <c r="F285" s="17" t="s">
        <v>52</v>
      </c>
      <c r="G285" s="1" t="s">
        <v>166</v>
      </c>
      <c r="H285" s="1" t="s">
        <v>3418</v>
      </c>
      <c r="I285" s="1" t="s">
        <v>3600</v>
      </c>
      <c r="J285" s="1" t="s">
        <v>52</v>
      </c>
      <c r="K285" s="1" t="s">
        <v>52</v>
      </c>
    </row>
    <row r="286" spans="1:12" ht="20.100000000000001" customHeight="1">
      <c r="A286" s="17" t="s">
        <v>3601</v>
      </c>
      <c r="B286" s="18">
        <v>0</v>
      </c>
      <c r="C286" s="18">
        <v>0</v>
      </c>
      <c r="D286" s="18">
        <v>0</v>
      </c>
      <c r="E286" s="18">
        <v>0</v>
      </c>
      <c r="F286" s="17" t="s">
        <v>52</v>
      </c>
      <c r="G286" s="1" t="s">
        <v>166</v>
      </c>
      <c r="H286" s="1" t="s">
        <v>3418</v>
      </c>
      <c r="I286" s="1" t="s">
        <v>3602</v>
      </c>
      <c r="J286" s="1" t="s">
        <v>52</v>
      </c>
      <c r="K286" s="1" t="s">
        <v>52</v>
      </c>
    </row>
    <row r="287" spans="1:12" ht="20.100000000000001" customHeight="1">
      <c r="A287" s="17" t="s">
        <v>3603</v>
      </c>
      <c r="B287" s="18">
        <v>0</v>
      </c>
      <c r="C287" s="18">
        <v>0</v>
      </c>
      <c r="D287" s="18">
        <v>0</v>
      </c>
      <c r="E287" s="18">
        <v>0</v>
      </c>
      <c r="F287" s="17" t="s">
        <v>52</v>
      </c>
      <c r="G287" s="1" t="s">
        <v>166</v>
      </c>
      <c r="H287" s="1" t="s">
        <v>3418</v>
      </c>
      <c r="I287" s="1" t="s">
        <v>3604</v>
      </c>
      <c r="J287" s="1" t="s">
        <v>52</v>
      </c>
      <c r="K287" s="1" t="s">
        <v>52</v>
      </c>
    </row>
    <row r="288" spans="1:12" ht="20.100000000000001" customHeight="1">
      <c r="A288" s="17" t="s">
        <v>3605</v>
      </c>
      <c r="B288" s="18">
        <v>0</v>
      </c>
      <c r="C288" s="18">
        <v>0</v>
      </c>
      <c r="D288" s="18">
        <v>0</v>
      </c>
      <c r="E288" s="18">
        <v>0</v>
      </c>
      <c r="F288" s="17" t="s">
        <v>52</v>
      </c>
      <c r="G288" s="1" t="s">
        <v>166</v>
      </c>
      <c r="H288" s="1" t="s">
        <v>3418</v>
      </c>
      <c r="I288" s="1" t="s">
        <v>3606</v>
      </c>
      <c r="J288" s="1" t="s">
        <v>52</v>
      </c>
      <c r="K288" s="1" t="s">
        <v>52</v>
      </c>
    </row>
    <row r="289" spans="1:11" ht="20.100000000000001" customHeight="1">
      <c r="A289" s="17" t="s">
        <v>3607</v>
      </c>
      <c r="B289" s="18">
        <v>0</v>
      </c>
      <c r="C289" s="18">
        <v>0</v>
      </c>
      <c r="D289" s="18">
        <v>0</v>
      </c>
      <c r="E289" s="18">
        <v>0</v>
      </c>
      <c r="F289" s="17" t="s">
        <v>52</v>
      </c>
      <c r="G289" s="1" t="s">
        <v>166</v>
      </c>
      <c r="H289" s="1" t="s">
        <v>3418</v>
      </c>
      <c r="I289" s="1" t="s">
        <v>3608</v>
      </c>
      <c r="J289" s="1" t="s">
        <v>52</v>
      </c>
      <c r="K289" s="1" t="s">
        <v>52</v>
      </c>
    </row>
    <row r="290" spans="1:11" ht="20.100000000000001" customHeight="1">
      <c r="A290" s="17" t="s">
        <v>3609</v>
      </c>
      <c r="B290" s="18">
        <v>0</v>
      </c>
      <c r="C290" s="18">
        <v>0</v>
      </c>
      <c r="D290" s="18">
        <v>0</v>
      </c>
      <c r="E290" s="18">
        <v>0</v>
      </c>
      <c r="F290" s="17" t="s">
        <v>52</v>
      </c>
      <c r="G290" s="1" t="s">
        <v>166</v>
      </c>
      <c r="H290" s="1" t="s">
        <v>3418</v>
      </c>
      <c r="I290" s="1" t="s">
        <v>3610</v>
      </c>
      <c r="J290" s="1" t="s">
        <v>52</v>
      </c>
      <c r="K290" s="1" t="s">
        <v>52</v>
      </c>
    </row>
    <row r="291" spans="1:11" ht="20.100000000000001" customHeight="1">
      <c r="A291" s="17" t="s">
        <v>3692</v>
      </c>
      <c r="B291" s="18">
        <v>0</v>
      </c>
      <c r="C291" s="18">
        <v>0</v>
      </c>
      <c r="D291" s="18">
        <v>0</v>
      </c>
      <c r="E291" s="18">
        <v>0</v>
      </c>
      <c r="F291" s="17" t="s">
        <v>52</v>
      </c>
      <c r="G291" s="1" t="s">
        <v>166</v>
      </c>
      <c r="H291" s="1" t="s">
        <v>3418</v>
      </c>
      <c r="I291" s="1" t="s">
        <v>3612</v>
      </c>
      <c r="J291" s="1" t="s">
        <v>52</v>
      </c>
      <c r="K291" s="1" t="s">
        <v>52</v>
      </c>
    </row>
    <row r="292" spans="1:11" ht="20.100000000000001" customHeight="1">
      <c r="A292" s="17" t="s">
        <v>3693</v>
      </c>
      <c r="B292" s="18">
        <v>0</v>
      </c>
      <c r="C292" s="18">
        <v>0</v>
      </c>
      <c r="D292" s="18">
        <v>0</v>
      </c>
      <c r="E292" s="18">
        <v>0</v>
      </c>
      <c r="F292" s="17" t="s">
        <v>52</v>
      </c>
      <c r="G292" s="1" t="s">
        <v>166</v>
      </c>
      <c r="H292" s="1" t="s">
        <v>3418</v>
      </c>
      <c r="I292" s="1" t="s">
        <v>3694</v>
      </c>
      <c r="J292" s="1" t="s">
        <v>52</v>
      </c>
      <c r="K292" s="1" t="s">
        <v>52</v>
      </c>
    </row>
    <row r="293" spans="1:11" ht="20.100000000000001" customHeight="1">
      <c r="A293" s="17" t="s">
        <v>3420</v>
      </c>
      <c r="B293" s="18">
        <v>0</v>
      </c>
      <c r="C293" s="18">
        <v>0</v>
      </c>
      <c r="D293" s="18">
        <v>0</v>
      </c>
      <c r="E293" s="18">
        <v>0</v>
      </c>
      <c r="F293" s="17" t="s">
        <v>52</v>
      </c>
      <c r="G293" s="1" t="s">
        <v>166</v>
      </c>
      <c r="H293" s="1" t="s">
        <v>3418</v>
      </c>
      <c r="I293" s="1" t="s">
        <v>52</v>
      </c>
      <c r="J293" s="1" t="s">
        <v>52</v>
      </c>
      <c r="K293" s="1" t="s">
        <v>52</v>
      </c>
    </row>
    <row r="294" spans="1:11" ht="20.100000000000001" customHeight="1">
      <c r="A294" s="17" t="s">
        <v>3695</v>
      </c>
      <c r="B294" s="18">
        <v>0</v>
      </c>
      <c r="C294" s="18">
        <v>0</v>
      </c>
      <c r="D294" s="18">
        <v>0</v>
      </c>
      <c r="E294" s="18">
        <v>0</v>
      </c>
      <c r="F294" s="17" t="s">
        <v>52</v>
      </c>
      <c r="G294" s="1" t="s">
        <v>166</v>
      </c>
      <c r="H294" s="1" t="s">
        <v>3418</v>
      </c>
      <c r="I294" s="1" t="s">
        <v>3616</v>
      </c>
      <c r="J294" s="1" t="s">
        <v>52</v>
      </c>
      <c r="K294" s="1" t="s">
        <v>52</v>
      </c>
    </row>
    <row r="295" spans="1:11" ht="20.100000000000001" customHeight="1">
      <c r="A295" s="17" t="s">
        <v>3696</v>
      </c>
      <c r="B295" s="18">
        <v>0</v>
      </c>
      <c r="C295" s="18">
        <v>0</v>
      </c>
      <c r="D295" s="18">
        <v>0</v>
      </c>
      <c r="E295" s="18">
        <v>0</v>
      </c>
      <c r="F295" s="17" t="s">
        <v>52</v>
      </c>
      <c r="G295" s="1" t="s">
        <v>166</v>
      </c>
      <c r="H295" s="1" t="s">
        <v>3418</v>
      </c>
      <c r="I295" s="1" t="s">
        <v>3697</v>
      </c>
      <c r="J295" s="1" t="s">
        <v>52</v>
      </c>
      <c r="K295" s="1" t="s">
        <v>52</v>
      </c>
    </row>
    <row r="296" spans="1:11" ht="20.100000000000001" customHeight="1">
      <c r="A296" s="17" t="s">
        <v>3698</v>
      </c>
      <c r="B296" s="18">
        <v>0</v>
      </c>
      <c r="C296" s="18">
        <v>0</v>
      </c>
      <c r="D296" s="18">
        <v>0</v>
      </c>
      <c r="E296" s="18">
        <v>0</v>
      </c>
      <c r="F296" s="17" t="s">
        <v>52</v>
      </c>
      <c r="G296" s="1" t="s">
        <v>166</v>
      </c>
      <c r="H296" s="1" t="s">
        <v>3418</v>
      </c>
      <c r="I296" s="1" t="s">
        <v>3620</v>
      </c>
      <c r="J296" s="1" t="s">
        <v>52</v>
      </c>
      <c r="K296" s="1" t="s">
        <v>52</v>
      </c>
    </row>
    <row r="297" spans="1:11" ht="20.100000000000001" customHeight="1">
      <c r="A297" s="17" t="s">
        <v>3699</v>
      </c>
      <c r="B297" s="18">
        <v>0</v>
      </c>
      <c r="C297" s="18">
        <v>0</v>
      </c>
      <c r="D297" s="18">
        <v>0</v>
      </c>
      <c r="E297" s="18">
        <v>0</v>
      </c>
      <c r="F297" s="17" t="s">
        <v>52</v>
      </c>
      <c r="G297" s="1" t="s">
        <v>166</v>
      </c>
      <c r="H297" s="1" t="s">
        <v>3418</v>
      </c>
      <c r="I297" s="1" t="s">
        <v>3622</v>
      </c>
      <c r="J297" s="1" t="s">
        <v>52</v>
      </c>
      <c r="K297" s="1" t="s">
        <v>52</v>
      </c>
    </row>
    <row r="298" spans="1:11" ht="20.100000000000001" customHeight="1">
      <c r="A298" s="17" t="s">
        <v>3700</v>
      </c>
      <c r="B298" s="18">
        <v>0</v>
      </c>
      <c r="C298" s="18">
        <v>0</v>
      </c>
      <c r="D298" s="18">
        <v>0</v>
      </c>
      <c r="E298" s="18">
        <v>0</v>
      </c>
      <c r="F298" s="17" t="s">
        <v>52</v>
      </c>
      <c r="G298" s="1" t="s">
        <v>166</v>
      </c>
      <c r="H298" s="1" t="s">
        <v>3418</v>
      </c>
      <c r="I298" s="1" t="s">
        <v>3624</v>
      </c>
      <c r="J298" s="1" t="s">
        <v>52</v>
      </c>
      <c r="K298" s="1" t="s">
        <v>52</v>
      </c>
    </row>
    <row r="299" spans="1:11" ht="20.100000000000001" customHeight="1">
      <c r="A299" s="17" t="s">
        <v>3420</v>
      </c>
      <c r="B299" s="18">
        <v>0</v>
      </c>
      <c r="C299" s="18">
        <v>0</v>
      </c>
      <c r="D299" s="18">
        <v>0</v>
      </c>
      <c r="E299" s="18">
        <v>0</v>
      </c>
      <c r="F299" s="17" t="s">
        <v>52</v>
      </c>
      <c r="G299" s="1" t="s">
        <v>166</v>
      </c>
      <c r="H299" s="1" t="s">
        <v>3418</v>
      </c>
      <c r="I299" s="1" t="s">
        <v>52</v>
      </c>
      <c r="J299" s="1" t="s">
        <v>52</v>
      </c>
      <c r="K299" s="1" t="s">
        <v>52</v>
      </c>
    </row>
    <row r="300" spans="1:11" ht="20.100000000000001" customHeight="1">
      <c r="A300" s="17" t="s">
        <v>3625</v>
      </c>
      <c r="B300" s="18">
        <v>0</v>
      </c>
      <c r="C300" s="18">
        <v>0</v>
      </c>
      <c r="D300" s="18">
        <v>0</v>
      </c>
      <c r="E300" s="18">
        <v>0</v>
      </c>
      <c r="F300" s="17" t="s">
        <v>52</v>
      </c>
      <c r="G300" s="1" t="s">
        <v>166</v>
      </c>
      <c r="H300" s="1" t="s">
        <v>3418</v>
      </c>
      <c r="I300" s="1" t="s">
        <v>3626</v>
      </c>
      <c r="J300" s="1" t="s">
        <v>52</v>
      </c>
      <c r="K300" s="1" t="s">
        <v>52</v>
      </c>
    </row>
    <row r="301" spans="1:11" ht="20.100000000000001" customHeight="1">
      <c r="A301" s="17" t="s">
        <v>3420</v>
      </c>
      <c r="B301" s="18">
        <v>0</v>
      </c>
      <c r="C301" s="18">
        <v>0</v>
      </c>
      <c r="D301" s="18">
        <v>0</v>
      </c>
      <c r="E301" s="18">
        <v>0</v>
      </c>
      <c r="F301" s="17" t="s">
        <v>52</v>
      </c>
      <c r="G301" s="1" t="s">
        <v>166</v>
      </c>
      <c r="H301" s="1" t="s">
        <v>3418</v>
      </c>
      <c r="I301" s="1" t="s">
        <v>52</v>
      </c>
      <c r="J301" s="1" t="s">
        <v>52</v>
      </c>
      <c r="K301" s="1" t="s">
        <v>52</v>
      </c>
    </row>
    <row r="302" spans="1:11" ht="20.100000000000001" customHeight="1">
      <c r="A302" s="17" t="s">
        <v>3627</v>
      </c>
      <c r="B302" s="18">
        <v>0</v>
      </c>
      <c r="C302" s="18">
        <v>0</v>
      </c>
      <c r="D302" s="18">
        <v>0</v>
      </c>
      <c r="E302" s="18">
        <v>0</v>
      </c>
      <c r="F302" s="17" t="s">
        <v>52</v>
      </c>
      <c r="G302" s="1" t="s">
        <v>166</v>
      </c>
      <c r="H302" s="1" t="s">
        <v>3418</v>
      </c>
      <c r="I302" s="1" t="s">
        <v>3628</v>
      </c>
      <c r="J302" s="1" t="s">
        <v>52</v>
      </c>
      <c r="K302" s="1" t="s">
        <v>52</v>
      </c>
    </row>
    <row r="303" spans="1:11" ht="20.100000000000001" customHeight="1">
      <c r="A303" s="17" t="s">
        <v>3629</v>
      </c>
      <c r="B303" s="18">
        <v>0</v>
      </c>
      <c r="C303" s="18">
        <v>0</v>
      </c>
      <c r="D303" s="18">
        <v>0</v>
      </c>
      <c r="E303" s="18">
        <v>0</v>
      </c>
      <c r="F303" s="17" t="s">
        <v>52</v>
      </c>
      <c r="G303" s="1" t="s">
        <v>166</v>
      </c>
      <c r="H303" s="1" t="s">
        <v>3418</v>
      </c>
      <c r="I303" s="1" t="s">
        <v>3630</v>
      </c>
      <c r="J303" s="1" t="s">
        <v>52</v>
      </c>
      <c r="K303" s="1" t="s">
        <v>52</v>
      </c>
    </row>
    <row r="304" spans="1:11" ht="20.100000000000001" customHeight="1">
      <c r="A304" s="17" t="s">
        <v>3420</v>
      </c>
      <c r="B304" s="18">
        <v>0</v>
      </c>
      <c r="C304" s="18">
        <v>0</v>
      </c>
      <c r="D304" s="18">
        <v>0</v>
      </c>
      <c r="E304" s="18">
        <v>0</v>
      </c>
      <c r="F304" s="17" t="s">
        <v>52</v>
      </c>
      <c r="G304" s="1" t="s">
        <v>166</v>
      </c>
      <c r="H304" s="1" t="s">
        <v>3418</v>
      </c>
      <c r="I304" s="1" t="s">
        <v>52</v>
      </c>
      <c r="J304" s="1" t="s">
        <v>52</v>
      </c>
      <c r="K304" s="1" t="s">
        <v>52</v>
      </c>
    </row>
    <row r="305" spans="1:11" ht="20.100000000000001" customHeight="1">
      <c r="A305" s="17" t="s">
        <v>3701</v>
      </c>
      <c r="B305" s="18">
        <v>0</v>
      </c>
      <c r="C305" s="18">
        <v>0</v>
      </c>
      <c r="D305" s="18">
        <v>0</v>
      </c>
      <c r="E305" s="18">
        <v>0</v>
      </c>
      <c r="F305" s="17" t="s">
        <v>52</v>
      </c>
      <c r="G305" s="1" t="s">
        <v>166</v>
      </c>
      <c r="H305" s="1" t="s">
        <v>3418</v>
      </c>
      <c r="I305" s="1" t="s">
        <v>3702</v>
      </c>
      <c r="J305" s="1" t="s">
        <v>52</v>
      </c>
      <c r="K305" s="1" t="s">
        <v>52</v>
      </c>
    </row>
    <row r="306" spans="1:11" ht="20.100000000000001" customHeight="1">
      <c r="A306" s="17" t="s">
        <v>3703</v>
      </c>
      <c r="B306" s="18">
        <v>0</v>
      </c>
      <c r="C306" s="18">
        <v>984645.6</v>
      </c>
      <c r="D306" s="18">
        <v>0</v>
      </c>
      <c r="E306" s="18">
        <v>984645.6</v>
      </c>
      <c r="F306" s="17" t="s">
        <v>52</v>
      </c>
      <c r="G306" s="1" t="s">
        <v>166</v>
      </c>
      <c r="H306" s="1" t="s">
        <v>3418</v>
      </c>
      <c r="I306" s="1" t="s">
        <v>3704</v>
      </c>
      <c r="J306" s="1" t="s">
        <v>52</v>
      </c>
      <c r="K306" s="1" t="s">
        <v>52</v>
      </c>
    </row>
    <row r="307" spans="1:11" ht="20.100000000000001" customHeight="1">
      <c r="A307" s="17" t="s">
        <v>3705</v>
      </c>
      <c r="B307" s="18">
        <v>0</v>
      </c>
      <c r="C307" s="18">
        <v>0</v>
      </c>
      <c r="D307" s="18">
        <v>0</v>
      </c>
      <c r="E307" s="18">
        <v>0</v>
      </c>
      <c r="F307" s="17" t="s">
        <v>52</v>
      </c>
      <c r="G307" s="1" t="s">
        <v>166</v>
      </c>
      <c r="H307" s="1" t="s">
        <v>3418</v>
      </c>
      <c r="I307" s="1" t="s">
        <v>3706</v>
      </c>
      <c r="J307" s="1" t="s">
        <v>52</v>
      </c>
      <c r="K307" s="1" t="s">
        <v>52</v>
      </c>
    </row>
    <row r="308" spans="1:11" ht="20.100000000000001" customHeight="1">
      <c r="A308" s="17" t="s">
        <v>3707</v>
      </c>
      <c r="B308" s="18">
        <v>0</v>
      </c>
      <c r="C308" s="18">
        <v>377530.6</v>
      </c>
      <c r="D308" s="18">
        <v>0</v>
      </c>
      <c r="E308" s="18">
        <v>377530.6</v>
      </c>
      <c r="F308" s="17" t="s">
        <v>52</v>
      </c>
      <c r="G308" s="1" t="s">
        <v>166</v>
      </c>
      <c r="H308" s="1" t="s">
        <v>3418</v>
      </c>
      <c r="I308" s="1" t="s">
        <v>3708</v>
      </c>
      <c r="J308" s="1" t="s">
        <v>52</v>
      </c>
      <c r="K308" s="1" t="s">
        <v>52</v>
      </c>
    </row>
    <row r="309" spans="1:11" ht="20.100000000000001" customHeight="1">
      <c r="A309" s="17" t="s">
        <v>3639</v>
      </c>
      <c r="B309" s="18">
        <v>0</v>
      </c>
      <c r="C309" s="18">
        <v>0</v>
      </c>
      <c r="D309" s="18">
        <v>0</v>
      </c>
      <c r="E309" s="18">
        <v>0</v>
      </c>
      <c r="F309" s="17" t="s">
        <v>52</v>
      </c>
      <c r="G309" s="1" t="s">
        <v>166</v>
      </c>
      <c r="H309" s="1" t="s">
        <v>3418</v>
      </c>
      <c r="I309" s="1" t="s">
        <v>3640</v>
      </c>
      <c r="J309" s="1" t="s">
        <v>52</v>
      </c>
      <c r="K309" s="1" t="s">
        <v>52</v>
      </c>
    </row>
    <row r="310" spans="1:11" ht="20.100000000000001" customHeight="1">
      <c r="A310" s="17" t="s">
        <v>3709</v>
      </c>
      <c r="B310" s="18">
        <v>0</v>
      </c>
      <c r="C310" s="18">
        <v>207660.5</v>
      </c>
      <c r="D310" s="18">
        <v>0</v>
      </c>
      <c r="E310" s="18">
        <v>207660.5</v>
      </c>
      <c r="F310" s="17" t="s">
        <v>52</v>
      </c>
      <c r="G310" s="1" t="s">
        <v>166</v>
      </c>
      <c r="H310" s="1" t="s">
        <v>3418</v>
      </c>
      <c r="I310" s="1" t="s">
        <v>3642</v>
      </c>
      <c r="J310" s="1" t="s">
        <v>52</v>
      </c>
      <c r="K310" s="1" t="s">
        <v>52</v>
      </c>
    </row>
    <row r="311" spans="1:11" ht="20.100000000000001" customHeight="1">
      <c r="A311" s="17" t="s">
        <v>3643</v>
      </c>
      <c r="B311" s="18">
        <v>0</v>
      </c>
      <c r="C311" s="18">
        <v>1569836.7</v>
      </c>
      <c r="D311" s="18">
        <v>0</v>
      </c>
      <c r="E311" s="18">
        <v>1569836.7</v>
      </c>
      <c r="F311" s="17" t="s">
        <v>52</v>
      </c>
      <c r="G311" s="1" t="s">
        <v>166</v>
      </c>
      <c r="H311" s="1" t="s">
        <v>3418</v>
      </c>
      <c r="I311" s="1" t="s">
        <v>3644</v>
      </c>
      <c r="J311" s="1" t="s">
        <v>52</v>
      </c>
      <c r="K311" s="1" t="s">
        <v>52</v>
      </c>
    </row>
    <row r="312" spans="1:11" ht="20.100000000000001" customHeight="1">
      <c r="A312" s="17" t="s">
        <v>3645</v>
      </c>
      <c r="B312" s="18">
        <v>0</v>
      </c>
      <c r="C312" s="18">
        <v>0</v>
      </c>
      <c r="D312" s="18">
        <v>0</v>
      </c>
      <c r="E312" s="18">
        <v>0</v>
      </c>
      <c r="F312" s="17" t="s">
        <v>52</v>
      </c>
      <c r="G312" s="1" t="s">
        <v>166</v>
      </c>
      <c r="H312" s="1" t="s">
        <v>3418</v>
      </c>
      <c r="I312" s="1" t="s">
        <v>3645</v>
      </c>
      <c r="J312" s="1" t="s">
        <v>52</v>
      </c>
      <c r="K312" s="1" t="s">
        <v>52</v>
      </c>
    </row>
    <row r="313" spans="1:11" ht="20.100000000000001" customHeight="1">
      <c r="A313" s="17" t="s">
        <v>3646</v>
      </c>
      <c r="B313" s="18">
        <v>0</v>
      </c>
      <c r="C313" s="18">
        <v>0</v>
      </c>
      <c r="D313" s="18">
        <v>0</v>
      </c>
      <c r="E313" s="18">
        <v>0</v>
      </c>
      <c r="F313" s="17" t="s">
        <v>52</v>
      </c>
      <c r="G313" s="1" t="s">
        <v>166</v>
      </c>
      <c r="H313" s="1" t="s">
        <v>3418</v>
      </c>
      <c r="I313" s="1" t="s">
        <v>3647</v>
      </c>
      <c r="J313" s="1" t="s">
        <v>52</v>
      </c>
      <c r="K313" s="1" t="s">
        <v>52</v>
      </c>
    </row>
    <row r="314" spans="1:11" ht="20.100000000000001" customHeight="1">
      <c r="A314" s="17" t="s">
        <v>3420</v>
      </c>
      <c r="B314" s="18">
        <v>0</v>
      </c>
      <c r="C314" s="18">
        <v>0</v>
      </c>
      <c r="D314" s="18">
        <v>0</v>
      </c>
      <c r="E314" s="18">
        <v>0</v>
      </c>
      <c r="F314" s="17" t="s">
        <v>52</v>
      </c>
      <c r="G314" s="1" t="s">
        <v>166</v>
      </c>
      <c r="H314" s="1" t="s">
        <v>3418</v>
      </c>
      <c r="I314" s="1" t="s">
        <v>52</v>
      </c>
      <c r="J314" s="1" t="s">
        <v>52</v>
      </c>
      <c r="K314" s="1" t="s">
        <v>52</v>
      </c>
    </row>
    <row r="315" spans="1:11" ht="20.100000000000001" customHeight="1">
      <c r="A315" s="17" t="s">
        <v>3710</v>
      </c>
      <c r="B315" s="18">
        <v>0</v>
      </c>
      <c r="C315" s="18">
        <v>0</v>
      </c>
      <c r="D315" s="18">
        <v>0</v>
      </c>
      <c r="E315" s="18">
        <v>0</v>
      </c>
      <c r="F315" s="17" t="s">
        <v>52</v>
      </c>
      <c r="G315" s="1" t="s">
        <v>166</v>
      </c>
      <c r="H315" s="1" t="s">
        <v>3418</v>
      </c>
      <c r="I315" s="1" t="s">
        <v>3649</v>
      </c>
      <c r="J315" s="1" t="s">
        <v>52</v>
      </c>
      <c r="K315" s="1" t="s">
        <v>52</v>
      </c>
    </row>
    <row r="316" spans="1:11" ht="20.100000000000001" customHeight="1">
      <c r="A316" s="17" t="s">
        <v>3711</v>
      </c>
      <c r="B316" s="18">
        <v>0</v>
      </c>
      <c r="C316" s="18">
        <v>0</v>
      </c>
      <c r="D316" s="18">
        <v>0</v>
      </c>
      <c r="E316" s="18">
        <v>0</v>
      </c>
      <c r="F316" s="17" t="s">
        <v>52</v>
      </c>
      <c r="G316" s="1" t="s">
        <v>166</v>
      </c>
      <c r="H316" s="1" t="s">
        <v>3418</v>
      </c>
      <c r="I316" s="1" t="s">
        <v>3651</v>
      </c>
      <c r="J316" s="1" t="s">
        <v>52</v>
      </c>
      <c r="K316" s="1" t="s">
        <v>52</v>
      </c>
    </row>
    <row r="317" spans="1:11" ht="20.100000000000001" customHeight="1">
      <c r="A317" s="17" t="s">
        <v>3420</v>
      </c>
      <c r="B317" s="18">
        <v>0</v>
      </c>
      <c r="C317" s="18">
        <v>0</v>
      </c>
      <c r="D317" s="18">
        <v>0</v>
      </c>
      <c r="E317" s="18">
        <v>0</v>
      </c>
      <c r="F317" s="17" t="s">
        <v>52</v>
      </c>
      <c r="G317" s="1" t="s">
        <v>166</v>
      </c>
      <c r="H317" s="1" t="s">
        <v>3418</v>
      </c>
      <c r="I317" s="1" t="s">
        <v>52</v>
      </c>
      <c r="J317" s="1" t="s">
        <v>52</v>
      </c>
      <c r="K317" s="1" t="s">
        <v>52</v>
      </c>
    </row>
    <row r="318" spans="1:11" ht="20.100000000000001" customHeight="1">
      <c r="A318" s="17" t="s">
        <v>3652</v>
      </c>
      <c r="B318" s="18">
        <v>0</v>
      </c>
      <c r="C318" s="18">
        <v>0</v>
      </c>
      <c r="D318" s="18">
        <v>0</v>
      </c>
      <c r="E318" s="18">
        <v>0</v>
      </c>
      <c r="F318" s="17" t="s">
        <v>52</v>
      </c>
      <c r="G318" s="1" t="s">
        <v>166</v>
      </c>
      <c r="H318" s="1" t="s">
        <v>3418</v>
      </c>
      <c r="I318" s="1" t="s">
        <v>3653</v>
      </c>
      <c r="J318" s="1" t="s">
        <v>52</v>
      </c>
      <c r="K318" s="1" t="s">
        <v>52</v>
      </c>
    </row>
    <row r="319" spans="1:11" ht="20.100000000000001" customHeight="1">
      <c r="A319" s="17" t="s">
        <v>3712</v>
      </c>
      <c r="B319" s="18">
        <v>176613.9</v>
      </c>
      <c r="C319" s="18">
        <v>0</v>
      </c>
      <c r="D319" s="18">
        <v>0</v>
      </c>
      <c r="E319" s="18">
        <v>176613.9</v>
      </c>
      <c r="F319" s="17" t="s">
        <v>52</v>
      </c>
      <c r="G319" s="1" t="s">
        <v>166</v>
      </c>
      <c r="H319" s="1" t="s">
        <v>3418</v>
      </c>
      <c r="I319" s="1" t="s">
        <v>3655</v>
      </c>
      <c r="J319" s="1" t="s">
        <v>52</v>
      </c>
      <c r="K319" s="1" t="s">
        <v>52</v>
      </c>
    </row>
    <row r="320" spans="1:11" ht="20.100000000000001" customHeight="1">
      <c r="A320" s="17" t="s">
        <v>3713</v>
      </c>
      <c r="B320" s="18">
        <v>0</v>
      </c>
      <c r="C320" s="18">
        <v>228306.9</v>
      </c>
      <c r="D320" s="18">
        <v>0</v>
      </c>
      <c r="E320" s="18">
        <v>228306.9</v>
      </c>
      <c r="F320" s="17" t="s">
        <v>52</v>
      </c>
      <c r="G320" s="1" t="s">
        <v>166</v>
      </c>
      <c r="H320" s="1" t="s">
        <v>3418</v>
      </c>
      <c r="I320" s="1" t="s">
        <v>3657</v>
      </c>
      <c r="J320" s="1" t="s">
        <v>52</v>
      </c>
      <c r="K320" s="1" t="s">
        <v>52</v>
      </c>
    </row>
    <row r="321" spans="1:12" ht="20.100000000000001" customHeight="1">
      <c r="A321" s="17" t="s">
        <v>3714</v>
      </c>
      <c r="B321" s="18">
        <v>0</v>
      </c>
      <c r="C321" s="18">
        <v>0</v>
      </c>
      <c r="D321" s="18">
        <v>350058.5</v>
      </c>
      <c r="E321" s="18">
        <v>350058.5</v>
      </c>
      <c r="F321" s="17" t="s">
        <v>52</v>
      </c>
      <c r="G321" s="1" t="s">
        <v>166</v>
      </c>
      <c r="H321" s="1" t="s">
        <v>3418</v>
      </c>
      <c r="I321" s="1" t="s">
        <v>3659</v>
      </c>
      <c r="J321" s="1" t="s">
        <v>52</v>
      </c>
      <c r="K321" s="1" t="s">
        <v>52</v>
      </c>
    </row>
    <row r="322" spans="1:12" ht="20.100000000000001" customHeight="1">
      <c r="A322" s="17" t="s">
        <v>3441</v>
      </c>
      <c r="B322" s="18">
        <v>176613.9</v>
      </c>
      <c r="C322" s="18">
        <v>228306.9</v>
      </c>
      <c r="D322" s="18">
        <v>350058.5</v>
      </c>
      <c r="E322" s="18">
        <v>754979.3</v>
      </c>
      <c r="F322" s="17" t="s">
        <v>52</v>
      </c>
      <c r="G322" s="1" t="s">
        <v>166</v>
      </c>
      <c r="H322" s="1" t="s">
        <v>3418</v>
      </c>
      <c r="I322" s="1" t="s">
        <v>3442</v>
      </c>
      <c r="J322" s="1" t="s">
        <v>52</v>
      </c>
      <c r="K322" s="1" t="s">
        <v>52</v>
      </c>
    </row>
    <row r="323" spans="1:12" ht="20.100000000000001" customHeight="1">
      <c r="A323" s="17" t="s">
        <v>3420</v>
      </c>
      <c r="B323" s="18">
        <v>0</v>
      </c>
      <c r="C323" s="18">
        <v>0</v>
      </c>
      <c r="D323" s="18">
        <v>0</v>
      </c>
      <c r="E323" s="18">
        <v>0</v>
      </c>
      <c r="F323" s="17" t="s">
        <v>52</v>
      </c>
      <c r="G323" s="1" t="s">
        <v>166</v>
      </c>
      <c r="H323" s="1" t="s">
        <v>3418</v>
      </c>
      <c r="I323" s="1" t="s">
        <v>52</v>
      </c>
      <c r="J323" s="1" t="s">
        <v>52</v>
      </c>
      <c r="K323" s="1" t="s">
        <v>52</v>
      </c>
    </row>
    <row r="324" spans="1:12" ht="20.100000000000001" customHeight="1">
      <c r="A324" s="17" t="s">
        <v>3715</v>
      </c>
      <c r="B324" s="18">
        <v>0</v>
      </c>
      <c r="C324" s="18">
        <v>0</v>
      </c>
      <c r="D324" s="18">
        <v>47095.1</v>
      </c>
      <c r="E324" s="18">
        <v>47095.1</v>
      </c>
      <c r="F324" s="17" t="s">
        <v>52</v>
      </c>
      <c r="G324" s="1" t="s">
        <v>166</v>
      </c>
      <c r="H324" s="1" t="s">
        <v>3418</v>
      </c>
      <c r="I324" s="1" t="s">
        <v>3716</v>
      </c>
      <c r="J324" s="1" t="s">
        <v>52</v>
      </c>
      <c r="K324" s="1" t="s">
        <v>52</v>
      </c>
    </row>
    <row r="325" spans="1:12" ht="20.100000000000001" customHeight="1">
      <c r="A325" s="17" t="s">
        <v>3441</v>
      </c>
      <c r="B325" s="18">
        <v>0</v>
      </c>
      <c r="C325" s="18">
        <v>0</v>
      </c>
      <c r="D325" s="18">
        <v>47095.1</v>
      </c>
      <c r="E325" s="18">
        <v>47095.1</v>
      </c>
      <c r="F325" s="17" t="s">
        <v>52</v>
      </c>
      <c r="G325" s="1" t="s">
        <v>166</v>
      </c>
      <c r="H325" s="1" t="s">
        <v>3418</v>
      </c>
      <c r="I325" s="1" t="s">
        <v>3442</v>
      </c>
      <c r="J325" s="1" t="s">
        <v>52</v>
      </c>
      <c r="K325" s="1" t="s">
        <v>52</v>
      </c>
    </row>
    <row r="326" spans="1:12" ht="20.100000000000001" customHeight="1">
      <c r="A326" s="17" t="s">
        <v>3420</v>
      </c>
      <c r="B326" s="18">
        <v>0</v>
      </c>
      <c r="C326" s="18">
        <v>0</v>
      </c>
      <c r="D326" s="18">
        <v>0</v>
      </c>
      <c r="E326" s="18">
        <v>0</v>
      </c>
      <c r="F326" s="17" t="s">
        <v>52</v>
      </c>
      <c r="G326" s="1" t="s">
        <v>166</v>
      </c>
      <c r="H326" s="1" t="s">
        <v>3418</v>
      </c>
      <c r="I326" s="1" t="s">
        <v>52</v>
      </c>
      <c r="J326" s="1" t="s">
        <v>52</v>
      </c>
      <c r="K326" s="1" t="s">
        <v>52</v>
      </c>
    </row>
    <row r="327" spans="1:12" ht="20.100000000000001" customHeight="1">
      <c r="A327" s="17" t="s">
        <v>3420</v>
      </c>
      <c r="B327" s="18">
        <v>0</v>
      </c>
      <c r="C327" s="18">
        <v>0</v>
      </c>
      <c r="D327" s="18">
        <v>0</v>
      </c>
      <c r="E327" s="18">
        <v>0</v>
      </c>
      <c r="F327" s="17" t="s">
        <v>52</v>
      </c>
      <c r="G327" s="1" t="s">
        <v>166</v>
      </c>
      <c r="H327" s="1" t="s">
        <v>3418</v>
      </c>
      <c r="I327" s="1" t="s">
        <v>3420</v>
      </c>
      <c r="J327" s="1" t="s">
        <v>52</v>
      </c>
      <c r="K327" s="1" t="s">
        <v>52</v>
      </c>
    </row>
    <row r="328" spans="1:12" ht="20.100000000000001" customHeight="1">
      <c r="A328" s="17" t="s">
        <v>3451</v>
      </c>
      <c r="B328" s="19">
        <v>176613</v>
      </c>
      <c r="C328" s="19">
        <v>1798143</v>
      </c>
      <c r="D328" s="19">
        <v>397153</v>
      </c>
      <c r="E328" s="19">
        <v>2371909</v>
      </c>
      <c r="F328" s="20"/>
    </row>
    <row r="329" spans="1:12" ht="20.100000000000001" customHeight="1">
      <c r="A329" s="20"/>
      <c r="B329" s="20"/>
      <c r="C329" s="20"/>
      <c r="D329" s="20"/>
      <c r="E329" s="20"/>
      <c r="F329" s="20"/>
    </row>
    <row r="330" spans="1:12" ht="20.100000000000001" customHeight="1">
      <c r="A330" s="20" t="s">
        <v>3718</v>
      </c>
      <c r="B330" s="20"/>
      <c r="C330" s="20"/>
      <c r="D330" s="20"/>
      <c r="E330" s="20"/>
      <c r="F330" s="17" t="s">
        <v>52</v>
      </c>
      <c r="G330" s="1" t="s">
        <v>170</v>
      </c>
      <c r="I330" s="1" t="s">
        <v>168</v>
      </c>
      <c r="J330" s="1" t="s">
        <v>169</v>
      </c>
      <c r="K330" s="1" t="s">
        <v>157</v>
      </c>
    </row>
    <row r="331" spans="1:12" ht="20.100000000000001" customHeight="1">
      <c r="A331" s="17" t="s">
        <v>52</v>
      </c>
      <c r="B331" s="18"/>
      <c r="C331" s="18"/>
      <c r="D331" s="18"/>
      <c r="E331" s="18"/>
      <c r="F331" s="17" t="s">
        <v>52</v>
      </c>
      <c r="G331" s="1" t="s">
        <v>170</v>
      </c>
      <c r="H331" s="1" t="s">
        <v>3416</v>
      </c>
      <c r="I331" s="1" t="s">
        <v>52</v>
      </c>
      <c r="J331" s="1" t="s">
        <v>52</v>
      </c>
      <c r="K331" s="1" t="s">
        <v>52</v>
      </c>
      <c r="L331">
        <v>1</v>
      </c>
    </row>
    <row r="332" spans="1:12" ht="20.100000000000001" customHeight="1">
      <c r="A332" s="17" t="s">
        <v>3587</v>
      </c>
      <c r="B332" s="18">
        <v>0</v>
      </c>
      <c r="C332" s="18">
        <v>0</v>
      </c>
      <c r="D332" s="18">
        <v>0</v>
      </c>
      <c r="E332" s="18">
        <v>0</v>
      </c>
      <c r="F332" s="17" t="s">
        <v>52</v>
      </c>
      <c r="G332" s="1" t="s">
        <v>170</v>
      </c>
      <c r="H332" s="1" t="s">
        <v>3418</v>
      </c>
      <c r="I332" s="1" t="s">
        <v>3719</v>
      </c>
      <c r="J332" s="1" t="s">
        <v>52</v>
      </c>
      <c r="K332" s="1" t="s">
        <v>52</v>
      </c>
    </row>
    <row r="333" spans="1:12" ht="20.100000000000001" customHeight="1">
      <c r="A333" s="17" t="s">
        <v>3589</v>
      </c>
      <c r="B333" s="18">
        <v>0</v>
      </c>
      <c r="C333" s="18">
        <v>0</v>
      </c>
      <c r="D333" s="18">
        <v>0</v>
      </c>
      <c r="E333" s="18">
        <v>0</v>
      </c>
      <c r="F333" s="17" t="s">
        <v>52</v>
      </c>
      <c r="G333" s="1" t="s">
        <v>170</v>
      </c>
      <c r="H333" s="1" t="s">
        <v>3418</v>
      </c>
      <c r="I333" s="1" t="s">
        <v>3590</v>
      </c>
      <c r="J333" s="1" t="s">
        <v>52</v>
      </c>
      <c r="K333" s="1" t="s">
        <v>52</v>
      </c>
    </row>
    <row r="334" spans="1:12" ht="20.100000000000001" customHeight="1">
      <c r="A334" s="17" t="s">
        <v>3591</v>
      </c>
      <c r="B334" s="18">
        <v>0</v>
      </c>
      <c r="C334" s="18">
        <v>0</v>
      </c>
      <c r="D334" s="18">
        <v>0</v>
      </c>
      <c r="E334" s="18">
        <v>0</v>
      </c>
      <c r="F334" s="17" t="s">
        <v>52</v>
      </c>
      <c r="G334" s="1" t="s">
        <v>170</v>
      </c>
      <c r="H334" s="1" t="s">
        <v>3418</v>
      </c>
      <c r="I334" s="1" t="s">
        <v>3592</v>
      </c>
      <c r="J334" s="1" t="s">
        <v>52</v>
      </c>
      <c r="K334" s="1" t="s">
        <v>52</v>
      </c>
    </row>
    <row r="335" spans="1:12" ht="20.100000000000001" customHeight="1">
      <c r="A335" s="17" t="s">
        <v>3589</v>
      </c>
      <c r="B335" s="18">
        <v>0</v>
      </c>
      <c r="C335" s="18">
        <v>0</v>
      </c>
      <c r="D335" s="18">
        <v>0</v>
      </c>
      <c r="E335" s="18">
        <v>0</v>
      </c>
      <c r="F335" s="17" t="s">
        <v>52</v>
      </c>
      <c r="G335" s="1" t="s">
        <v>170</v>
      </c>
      <c r="H335" s="1" t="s">
        <v>3418</v>
      </c>
      <c r="I335" s="1" t="s">
        <v>3593</v>
      </c>
      <c r="J335" s="1" t="s">
        <v>52</v>
      </c>
      <c r="K335" s="1" t="s">
        <v>52</v>
      </c>
    </row>
    <row r="336" spans="1:12" ht="20.100000000000001" customHeight="1">
      <c r="A336" s="17" t="s">
        <v>3589</v>
      </c>
      <c r="B336" s="18">
        <v>0</v>
      </c>
      <c r="C336" s="18">
        <v>0</v>
      </c>
      <c r="D336" s="18">
        <v>0</v>
      </c>
      <c r="E336" s="18">
        <v>0</v>
      </c>
      <c r="F336" s="17" t="s">
        <v>52</v>
      </c>
      <c r="G336" s="1" t="s">
        <v>170</v>
      </c>
      <c r="H336" s="1" t="s">
        <v>3418</v>
      </c>
      <c r="I336" s="1" t="s">
        <v>3594</v>
      </c>
      <c r="J336" s="1" t="s">
        <v>52</v>
      </c>
      <c r="K336" s="1" t="s">
        <v>52</v>
      </c>
    </row>
    <row r="337" spans="1:11" ht="20.100000000000001" customHeight="1">
      <c r="A337" s="17" t="s">
        <v>3420</v>
      </c>
      <c r="B337" s="18">
        <v>0</v>
      </c>
      <c r="C337" s="18">
        <v>0</v>
      </c>
      <c r="D337" s="18">
        <v>0</v>
      </c>
      <c r="E337" s="18">
        <v>0</v>
      </c>
      <c r="F337" s="17" t="s">
        <v>52</v>
      </c>
      <c r="G337" s="1" t="s">
        <v>170</v>
      </c>
      <c r="H337" s="1" t="s">
        <v>3418</v>
      </c>
      <c r="I337" s="1" t="s">
        <v>3420</v>
      </c>
      <c r="J337" s="1" t="s">
        <v>52</v>
      </c>
      <c r="K337" s="1" t="s">
        <v>52</v>
      </c>
    </row>
    <row r="338" spans="1:11" ht="20.100000000000001" customHeight="1">
      <c r="A338" s="17" t="s">
        <v>3720</v>
      </c>
      <c r="B338" s="18">
        <v>0</v>
      </c>
      <c r="C338" s="18">
        <v>0</v>
      </c>
      <c r="D338" s="18">
        <v>0</v>
      </c>
      <c r="E338" s="18">
        <v>0</v>
      </c>
      <c r="F338" s="17" t="s">
        <v>52</v>
      </c>
      <c r="G338" s="1" t="s">
        <v>170</v>
      </c>
      <c r="H338" s="1" t="s">
        <v>3418</v>
      </c>
      <c r="I338" s="1" t="s">
        <v>3721</v>
      </c>
      <c r="J338" s="1" t="s">
        <v>52</v>
      </c>
      <c r="K338" s="1" t="s">
        <v>52</v>
      </c>
    </row>
    <row r="339" spans="1:11" ht="20.100000000000001" customHeight="1">
      <c r="A339" s="17" t="s">
        <v>3690</v>
      </c>
      <c r="B339" s="18">
        <v>0</v>
      </c>
      <c r="C339" s="18">
        <v>0</v>
      </c>
      <c r="D339" s="18">
        <v>0</v>
      </c>
      <c r="E339" s="18">
        <v>0</v>
      </c>
      <c r="F339" s="17" t="s">
        <v>52</v>
      </c>
      <c r="G339" s="1" t="s">
        <v>170</v>
      </c>
      <c r="H339" s="1" t="s">
        <v>3418</v>
      </c>
      <c r="I339" s="1" t="s">
        <v>3691</v>
      </c>
      <c r="J339" s="1" t="s">
        <v>52</v>
      </c>
      <c r="K339" s="1" t="s">
        <v>52</v>
      </c>
    </row>
    <row r="340" spans="1:11" ht="20.100000000000001" customHeight="1">
      <c r="A340" s="17" t="s">
        <v>3599</v>
      </c>
      <c r="B340" s="18">
        <v>0</v>
      </c>
      <c r="C340" s="18">
        <v>0</v>
      </c>
      <c r="D340" s="18">
        <v>0</v>
      </c>
      <c r="E340" s="18">
        <v>0</v>
      </c>
      <c r="F340" s="17" t="s">
        <v>52</v>
      </c>
      <c r="G340" s="1" t="s">
        <v>170</v>
      </c>
      <c r="H340" s="1" t="s">
        <v>3418</v>
      </c>
      <c r="I340" s="1" t="s">
        <v>3600</v>
      </c>
      <c r="J340" s="1" t="s">
        <v>52</v>
      </c>
      <c r="K340" s="1" t="s">
        <v>52</v>
      </c>
    </row>
    <row r="341" spans="1:11" ht="20.100000000000001" customHeight="1">
      <c r="A341" s="17" t="s">
        <v>3722</v>
      </c>
      <c r="B341" s="18">
        <v>0</v>
      </c>
      <c r="C341" s="18">
        <v>0</v>
      </c>
      <c r="D341" s="18">
        <v>0</v>
      </c>
      <c r="E341" s="18">
        <v>0</v>
      </c>
      <c r="F341" s="17" t="s">
        <v>52</v>
      </c>
      <c r="G341" s="1" t="s">
        <v>170</v>
      </c>
      <c r="H341" s="1" t="s">
        <v>3418</v>
      </c>
      <c r="I341" s="1" t="s">
        <v>3723</v>
      </c>
      <c r="J341" s="1" t="s">
        <v>52</v>
      </c>
      <c r="K341" s="1" t="s">
        <v>52</v>
      </c>
    </row>
    <row r="342" spans="1:11" ht="20.100000000000001" customHeight="1">
      <c r="A342" s="17" t="s">
        <v>3603</v>
      </c>
      <c r="B342" s="18">
        <v>0</v>
      </c>
      <c r="C342" s="18">
        <v>0</v>
      </c>
      <c r="D342" s="18">
        <v>0</v>
      </c>
      <c r="E342" s="18">
        <v>0</v>
      </c>
      <c r="F342" s="17" t="s">
        <v>52</v>
      </c>
      <c r="G342" s="1" t="s">
        <v>170</v>
      </c>
      <c r="H342" s="1" t="s">
        <v>3418</v>
      </c>
      <c r="I342" s="1" t="s">
        <v>3604</v>
      </c>
      <c r="J342" s="1" t="s">
        <v>52</v>
      </c>
      <c r="K342" s="1" t="s">
        <v>52</v>
      </c>
    </row>
    <row r="343" spans="1:11" ht="20.100000000000001" customHeight="1">
      <c r="A343" s="17" t="s">
        <v>3605</v>
      </c>
      <c r="B343" s="18">
        <v>0</v>
      </c>
      <c r="C343" s="18">
        <v>0</v>
      </c>
      <c r="D343" s="18">
        <v>0</v>
      </c>
      <c r="E343" s="18">
        <v>0</v>
      </c>
      <c r="F343" s="17" t="s">
        <v>52</v>
      </c>
      <c r="G343" s="1" t="s">
        <v>170</v>
      </c>
      <c r="H343" s="1" t="s">
        <v>3418</v>
      </c>
      <c r="I343" s="1" t="s">
        <v>3606</v>
      </c>
      <c r="J343" s="1" t="s">
        <v>52</v>
      </c>
      <c r="K343" s="1" t="s">
        <v>52</v>
      </c>
    </row>
    <row r="344" spans="1:11" ht="20.100000000000001" customHeight="1">
      <c r="A344" s="17" t="s">
        <v>3607</v>
      </c>
      <c r="B344" s="18">
        <v>0</v>
      </c>
      <c r="C344" s="18">
        <v>0</v>
      </c>
      <c r="D344" s="18">
        <v>0</v>
      </c>
      <c r="E344" s="18">
        <v>0</v>
      </c>
      <c r="F344" s="17" t="s">
        <v>52</v>
      </c>
      <c r="G344" s="1" t="s">
        <v>170</v>
      </c>
      <c r="H344" s="1" t="s">
        <v>3418</v>
      </c>
      <c r="I344" s="1" t="s">
        <v>3608</v>
      </c>
      <c r="J344" s="1" t="s">
        <v>52</v>
      </c>
      <c r="K344" s="1" t="s">
        <v>52</v>
      </c>
    </row>
    <row r="345" spans="1:11" ht="20.100000000000001" customHeight="1">
      <c r="A345" s="17" t="s">
        <v>3609</v>
      </c>
      <c r="B345" s="18">
        <v>0</v>
      </c>
      <c r="C345" s="18">
        <v>0</v>
      </c>
      <c r="D345" s="18">
        <v>0</v>
      </c>
      <c r="E345" s="18">
        <v>0</v>
      </c>
      <c r="F345" s="17" t="s">
        <v>52</v>
      </c>
      <c r="G345" s="1" t="s">
        <v>170</v>
      </c>
      <c r="H345" s="1" t="s">
        <v>3418</v>
      </c>
      <c r="I345" s="1" t="s">
        <v>3610</v>
      </c>
      <c r="J345" s="1" t="s">
        <v>52</v>
      </c>
      <c r="K345" s="1" t="s">
        <v>52</v>
      </c>
    </row>
    <row r="346" spans="1:11" ht="20.100000000000001" customHeight="1">
      <c r="A346" s="17" t="s">
        <v>3724</v>
      </c>
      <c r="B346" s="18">
        <v>0</v>
      </c>
      <c r="C346" s="18">
        <v>0</v>
      </c>
      <c r="D346" s="18">
        <v>0</v>
      </c>
      <c r="E346" s="18">
        <v>0</v>
      </c>
      <c r="F346" s="17" t="s">
        <v>52</v>
      </c>
      <c r="G346" s="1" t="s">
        <v>170</v>
      </c>
      <c r="H346" s="1" t="s">
        <v>3418</v>
      </c>
      <c r="I346" s="1" t="s">
        <v>3612</v>
      </c>
      <c r="J346" s="1" t="s">
        <v>52</v>
      </c>
      <c r="K346" s="1" t="s">
        <v>52</v>
      </c>
    </row>
    <row r="347" spans="1:11" ht="20.100000000000001" customHeight="1">
      <c r="A347" s="17" t="s">
        <v>3613</v>
      </c>
      <c r="B347" s="18">
        <v>0</v>
      </c>
      <c r="C347" s="18">
        <v>0</v>
      </c>
      <c r="D347" s="18">
        <v>0</v>
      </c>
      <c r="E347" s="18">
        <v>0</v>
      </c>
      <c r="F347" s="17" t="s">
        <v>52</v>
      </c>
      <c r="G347" s="1" t="s">
        <v>170</v>
      </c>
      <c r="H347" s="1" t="s">
        <v>3418</v>
      </c>
      <c r="I347" s="1" t="s">
        <v>3614</v>
      </c>
      <c r="J347" s="1" t="s">
        <v>52</v>
      </c>
      <c r="K347" s="1" t="s">
        <v>52</v>
      </c>
    </row>
    <row r="348" spans="1:11" ht="20.100000000000001" customHeight="1">
      <c r="A348" s="17" t="s">
        <v>3420</v>
      </c>
      <c r="B348" s="18">
        <v>0</v>
      </c>
      <c r="C348" s="18">
        <v>0</v>
      </c>
      <c r="D348" s="18">
        <v>0</v>
      </c>
      <c r="E348" s="18">
        <v>0</v>
      </c>
      <c r="F348" s="17" t="s">
        <v>52</v>
      </c>
      <c r="G348" s="1" t="s">
        <v>170</v>
      </c>
      <c r="H348" s="1" t="s">
        <v>3418</v>
      </c>
      <c r="I348" s="1" t="s">
        <v>52</v>
      </c>
      <c r="J348" s="1" t="s">
        <v>52</v>
      </c>
      <c r="K348" s="1" t="s">
        <v>52</v>
      </c>
    </row>
    <row r="349" spans="1:11" ht="20.100000000000001" customHeight="1">
      <c r="A349" s="17" t="s">
        <v>3725</v>
      </c>
      <c r="B349" s="18">
        <v>0</v>
      </c>
      <c r="C349" s="18">
        <v>0</v>
      </c>
      <c r="D349" s="18">
        <v>0</v>
      </c>
      <c r="E349" s="18">
        <v>0</v>
      </c>
      <c r="F349" s="17" t="s">
        <v>52</v>
      </c>
      <c r="G349" s="1" t="s">
        <v>170</v>
      </c>
      <c r="H349" s="1" t="s">
        <v>3418</v>
      </c>
      <c r="I349" s="1" t="s">
        <v>3616</v>
      </c>
      <c r="J349" s="1" t="s">
        <v>52</v>
      </c>
      <c r="K349" s="1" t="s">
        <v>52</v>
      </c>
    </row>
    <row r="350" spans="1:11" ht="20.100000000000001" customHeight="1">
      <c r="A350" s="17" t="s">
        <v>3617</v>
      </c>
      <c r="B350" s="18">
        <v>0</v>
      </c>
      <c r="C350" s="18">
        <v>0</v>
      </c>
      <c r="D350" s="18">
        <v>0</v>
      </c>
      <c r="E350" s="18">
        <v>0</v>
      </c>
      <c r="F350" s="17" t="s">
        <v>52</v>
      </c>
      <c r="G350" s="1" t="s">
        <v>170</v>
      </c>
      <c r="H350" s="1" t="s">
        <v>3418</v>
      </c>
      <c r="I350" s="1" t="s">
        <v>3618</v>
      </c>
      <c r="J350" s="1" t="s">
        <v>52</v>
      </c>
      <c r="K350" s="1" t="s">
        <v>52</v>
      </c>
    </row>
    <row r="351" spans="1:11" ht="20.100000000000001" customHeight="1">
      <c r="A351" s="17" t="s">
        <v>3726</v>
      </c>
      <c r="B351" s="18">
        <v>0</v>
      </c>
      <c r="C351" s="18">
        <v>0</v>
      </c>
      <c r="D351" s="18">
        <v>0</v>
      </c>
      <c r="E351" s="18">
        <v>0</v>
      </c>
      <c r="F351" s="17" t="s">
        <v>52</v>
      </c>
      <c r="G351" s="1" t="s">
        <v>170</v>
      </c>
      <c r="H351" s="1" t="s">
        <v>3418</v>
      </c>
      <c r="I351" s="1" t="s">
        <v>3620</v>
      </c>
      <c r="J351" s="1" t="s">
        <v>52</v>
      </c>
      <c r="K351" s="1" t="s">
        <v>52</v>
      </c>
    </row>
    <row r="352" spans="1:11" ht="20.100000000000001" customHeight="1">
      <c r="A352" s="17" t="s">
        <v>3727</v>
      </c>
      <c r="B352" s="18">
        <v>0</v>
      </c>
      <c r="C352" s="18">
        <v>0</v>
      </c>
      <c r="D352" s="18">
        <v>0</v>
      </c>
      <c r="E352" s="18">
        <v>0</v>
      </c>
      <c r="F352" s="17" t="s">
        <v>52</v>
      </c>
      <c r="G352" s="1" t="s">
        <v>170</v>
      </c>
      <c r="H352" s="1" t="s">
        <v>3418</v>
      </c>
      <c r="I352" s="1" t="s">
        <v>3622</v>
      </c>
      <c r="J352" s="1" t="s">
        <v>52</v>
      </c>
      <c r="K352" s="1" t="s">
        <v>52</v>
      </c>
    </row>
    <row r="353" spans="1:11" ht="20.100000000000001" customHeight="1">
      <c r="A353" s="17" t="s">
        <v>3728</v>
      </c>
      <c r="B353" s="18">
        <v>0</v>
      </c>
      <c r="C353" s="18">
        <v>0</v>
      </c>
      <c r="D353" s="18">
        <v>0</v>
      </c>
      <c r="E353" s="18">
        <v>0</v>
      </c>
      <c r="F353" s="17" t="s">
        <v>52</v>
      </c>
      <c r="G353" s="1" t="s">
        <v>170</v>
      </c>
      <c r="H353" s="1" t="s">
        <v>3418</v>
      </c>
      <c r="I353" s="1" t="s">
        <v>3624</v>
      </c>
      <c r="J353" s="1" t="s">
        <v>52</v>
      </c>
      <c r="K353" s="1" t="s">
        <v>52</v>
      </c>
    </row>
    <row r="354" spans="1:11" ht="20.100000000000001" customHeight="1">
      <c r="A354" s="17" t="s">
        <v>3420</v>
      </c>
      <c r="B354" s="18">
        <v>0</v>
      </c>
      <c r="C354" s="18">
        <v>0</v>
      </c>
      <c r="D354" s="18">
        <v>0</v>
      </c>
      <c r="E354" s="18">
        <v>0</v>
      </c>
      <c r="F354" s="17" t="s">
        <v>52</v>
      </c>
      <c r="G354" s="1" t="s">
        <v>170</v>
      </c>
      <c r="H354" s="1" t="s">
        <v>3418</v>
      </c>
      <c r="I354" s="1" t="s">
        <v>52</v>
      </c>
      <c r="J354" s="1" t="s">
        <v>52</v>
      </c>
      <c r="K354" s="1" t="s">
        <v>52</v>
      </c>
    </row>
    <row r="355" spans="1:11" ht="20.100000000000001" customHeight="1">
      <c r="A355" s="17" t="s">
        <v>3625</v>
      </c>
      <c r="B355" s="18">
        <v>0</v>
      </c>
      <c r="C355" s="18">
        <v>0</v>
      </c>
      <c r="D355" s="18">
        <v>0</v>
      </c>
      <c r="E355" s="18">
        <v>0</v>
      </c>
      <c r="F355" s="17" t="s">
        <v>52</v>
      </c>
      <c r="G355" s="1" t="s">
        <v>170</v>
      </c>
      <c r="H355" s="1" t="s">
        <v>3418</v>
      </c>
      <c r="I355" s="1" t="s">
        <v>3626</v>
      </c>
      <c r="J355" s="1" t="s">
        <v>52</v>
      </c>
      <c r="K355" s="1" t="s">
        <v>52</v>
      </c>
    </row>
    <row r="356" spans="1:11" ht="20.100000000000001" customHeight="1">
      <c r="A356" s="17" t="s">
        <v>3420</v>
      </c>
      <c r="B356" s="18">
        <v>0</v>
      </c>
      <c r="C356" s="18">
        <v>0</v>
      </c>
      <c r="D356" s="18">
        <v>0</v>
      </c>
      <c r="E356" s="18">
        <v>0</v>
      </c>
      <c r="F356" s="17" t="s">
        <v>52</v>
      </c>
      <c r="G356" s="1" t="s">
        <v>170</v>
      </c>
      <c r="H356" s="1" t="s">
        <v>3418</v>
      </c>
      <c r="I356" s="1" t="s">
        <v>52</v>
      </c>
      <c r="J356" s="1" t="s">
        <v>52</v>
      </c>
      <c r="K356" s="1" t="s">
        <v>52</v>
      </c>
    </row>
    <row r="357" spans="1:11" ht="20.100000000000001" customHeight="1">
      <c r="A357" s="17" t="s">
        <v>3627</v>
      </c>
      <c r="B357" s="18">
        <v>0</v>
      </c>
      <c r="C357" s="18">
        <v>0</v>
      </c>
      <c r="D357" s="18">
        <v>0</v>
      </c>
      <c r="E357" s="18">
        <v>0</v>
      </c>
      <c r="F357" s="17" t="s">
        <v>52</v>
      </c>
      <c r="G357" s="1" t="s">
        <v>170</v>
      </c>
      <c r="H357" s="1" t="s">
        <v>3418</v>
      </c>
      <c r="I357" s="1" t="s">
        <v>3628</v>
      </c>
      <c r="J357" s="1" t="s">
        <v>52</v>
      </c>
      <c r="K357" s="1" t="s">
        <v>52</v>
      </c>
    </row>
    <row r="358" spans="1:11" ht="20.100000000000001" customHeight="1">
      <c r="A358" s="17" t="s">
        <v>3629</v>
      </c>
      <c r="B358" s="18">
        <v>0</v>
      </c>
      <c r="C358" s="18">
        <v>0</v>
      </c>
      <c r="D358" s="18">
        <v>0</v>
      </c>
      <c r="E358" s="18">
        <v>0</v>
      </c>
      <c r="F358" s="17" t="s">
        <v>52</v>
      </c>
      <c r="G358" s="1" t="s">
        <v>170</v>
      </c>
      <c r="H358" s="1" t="s">
        <v>3418</v>
      </c>
      <c r="I358" s="1" t="s">
        <v>3630</v>
      </c>
      <c r="J358" s="1" t="s">
        <v>52</v>
      </c>
      <c r="K358" s="1" t="s">
        <v>52</v>
      </c>
    </row>
    <row r="359" spans="1:11" ht="20.100000000000001" customHeight="1">
      <c r="A359" s="17" t="s">
        <v>3420</v>
      </c>
      <c r="B359" s="18">
        <v>0</v>
      </c>
      <c r="C359" s="18">
        <v>0</v>
      </c>
      <c r="D359" s="18">
        <v>0</v>
      </c>
      <c r="E359" s="18">
        <v>0</v>
      </c>
      <c r="F359" s="17" t="s">
        <v>52</v>
      </c>
      <c r="G359" s="1" t="s">
        <v>170</v>
      </c>
      <c r="H359" s="1" t="s">
        <v>3418</v>
      </c>
      <c r="I359" s="1" t="s">
        <v>52</v>
      </c>
      <c r="J359" s="1" t="s">
        <v>52</v>
      </c>
      <c r="K359" s="1" t="s">
        <v>52</v>
      </c>
    </row>
    <row r="360" spans="1:11" ht="20.100000000000001" customHeight="1">
      <c r="A360" s="17" t="s">
        <v>3671</v>
      </c>
      <c r="B360" s="18">
        <v>0</v>
      </c>
      <c r="C360" s="18">
        <v>0</v>
      </c>
      <c r="D360" s="18">
        <v>0</v>
      </c>
      <c r="E360" s="18">
        <v>0</v>
      </c>
      <c r="F360" s="17" t="s">
        <v>52</v>
      </c>
      <c r="G360" s="1" t="s">
        <v>170</v>
      </c>
      <c r="H360" s="1" t="s">
        <v>3418</v>
      </c>
      <c r="I360" s="1" t="s">
        <v>3672</v>
      </c>
      <c r="J360" s="1" t="s">
        <v>52</v>
      </c>
      <c r="K360" s="1" t="s">
        <v>52</v>
      </c>
    </row>
    <row r="361" spans="1:11" ht="20.100000000000001" customHeight="1">
      <c r="A361" s="17" t="s">
        <v>3729</v>
      </c>
      <c r="B361" s="18">
        <v>0</v>
      </c>
      <c r="C361" s="18">
        <v>474717.4</v>
      </c>
      <c r="D361" s="18">
        <v>0</v>
      </c>
      <c r="E361" s="18">
        <v>474717.4</v>
      </c>
      <c r="F361" s="17" t="s">
        <v>52</v>
      </c>
      <c r="G361" s="1" t="s">
        <v>170</v>
      </c>
      <c r="H361" s="1" t="s">
        <v>3418</v>
      </c>
      <c r="I361" s="1" t="s">
        <v>3674</v>
      </c>
      <c r="J361" s="1" t="s">
        <v>52</v>
      </c>
      <c r="K361" s="1" t="s">
        <v>52</v>
      </c>
    </row>
    <row r="362" spans="1:11" ht="20.100000000000001" customHeight="1">
      <c r="A362" s="17" t="s">
        <v>3675</v>
      </c>
      <c r="B362" s="18">
        <v>0</v>
      </c>
      <c r="C362" s="18">
        <v>0</v>
      </c>
      <c r="D362" s="18">
        <v>0</v>
      </c>
      <c r="E362" s="18">
        <v>0</v>
      </c>
      <c r="F362" s="17" t="s">
        <v>52</v>
      </c>
      <c r="G362" s="1" t="s">
        <v>170</v>
      </c>
      <c r="H362" s="1" t="s">
        <v>3418</v>
      </c>
      <c r="I362" s="1" t="s">
        <v>3676</v>
      </c>
      <c r="J362" s="1" t="s">
        <v>52</v>
      </c>
      <c r="K362" s="1" t="s">
        <v>52</v>
      </c>
    </row>
    <row r="363" spans="1:11" ht="20.100000000000001" customHeight="1">
      <c r="A363" s="17" t="s">
        <v>3730</v>
      </c>
      <c r="B363" s="18">
        <v>0</v>
      </c>
      <c r="C363" s="18">
        <v>145612</v>
      </c>
      <c r="D363" s="18">
        <v>0</v>
      </c>
      <c r="E363" s="18">
        <v>145612</v>
      </c>
      <c r="F363" s="17" t="s">
        <v>52</v>
      </c>
      <c r="G363" s="1" t="s">
        <v>170</v>
      </c>
      <c r="H363" s="1" t="s">
        <v>3418</v>
      </c>
      <c r="I363" s="1" t="s">
        <v>3678</v>
      </c>
      <c r="J363" s="1" t="s">
        <v>52</v>
      </c>
      <c r="K363" s="1" t="s">
        <v>52</v>
      </c>
    </row>
    <row r="364" spans="1:11" ht="20.100000000000001" customHeight="1">
      <c r="A364" s="17" t="s">
        <v>3639</v>
      </c>
      <c r="B364" s="18">
        <v>0</v>
      </c>
      <c r="C364" s="18">
        <v>0</v>
      </c>
      <c r="D364" s="18">
        <v>0</v>
      </c>
      <c r="E364" s="18">
        <v>0</v>
      </c>
      <c r="F364" s="17" t="s">
        <v>52</v>
      </c>
      <c r="G364" s="1" t="s">
        <v>170</v>
      </c>
      <c r="H364" s="1" t="s">
        <v>3418</v>
      </c>
      <c r="I364" s="1" t="s">
        <v>3640</v>
      </c>
      <c r="J364" s="1" t="s">
        <v>52</v>
      </c>
      <c r="K364" s="1" t="s">
        <v>52</v>
      </c>
    </row>
    <row r="365" spans="1:11" ht="20.100000000000001" customHeight="1">
      <c r="A365" s="17" t="s">
        <v>3731</v>
      </c>
      <c r="B365" s="18">
        <v>0</v>
      </c>
      <c r="C365" s="18">
        <v>120140.8</v>
      </c>
      <c r="D365" s="18">
        <v>0</v>
      </c>
      <c r="E365" s="18">
        <v>120140.8</v>
      </c>
      <c r="F365" s="17" t="s">
        <v>52</v>
      </c>
      <c r="G365" s="1" t="s">
        <v>170</v>
      </c>
      <c r="H365" s="1" t="s">
        <v>3418</v>
      </c>
      <c r="I365" s="1" t="s">
        <v>3642</v>
      </c>
      <c r="J365" s="1" t="s">
        <v>52</v>
      </c>
      <c r="K365" s="1" t="s">
        <v>52</v>
      </c>
    </row>
    <row r="366" spans="1:11" ht="20.100000000000001" customHeight="1">
      <c r="A366" s="17" t="s">
        <v>3643</v>
      </c>
      <c r="B366" s="18">
        <v>0</v>
      </c>
      <c r="C366" s="18">
        <v>740470.2</v>
      </c>
      <c r="D366" s="18">
        <v>0</v>
      </c>
      <c r="E366" s="18">
        <v>740470.2</v>
      </c>
      <c r="F366" s="17" t="s">
        <v>52</v>
      </c>
      <c r="G366" s="1" t="s">
        <v>170</v>
      </c>
      <c r="H366" s="1" t="s">
        <v>3418</v>
      </c>
      <c r="I366" s="1" t="s">
        <v>3644</v>
      </c>
      <c r="J366" s="1" t="s">
        <v>52</v>
      </c>
      <c r="K366" s="1" t="s">
        <v>52</v>
      </c>
    </row>
    <row r="367" spans="1:11" ht="20.100000000000001" customHeight="1">
      <c r="A367" s="17" t="s">
        <v>3645</v>
      </c>
      <c r="B367" s="18">
        <v>0</v>
      </c>
      <c r="C367" s="18">
        <v>0</v>
      </c>
      <c r="D367" s="18">
        <v>0</v>
      </c>
      <c r="E367" s="18">
        <v>0</v>
      </c>
      <c r="F367" s="17" t="s">
        <v>52</v>
      </c>
      <c r="G367" s="1" t="s">
        <v>170</v>
      </c>
      <c r="H367" s="1" t="s">
        <v>3418</v>
      </c>
      <c r="I367" s="1" t="s">
        <v>3645</v>
      </c>
      <c r="J367" s="1" t="s">
        <v>52</v>
      </c>
      <c r="K367" s="1" t="s">
        <v>52</v>
      </c>
    </row>
    <row r="368" spans="1:11" ht="20.100000000000001" customHeight="1">
      <c r="A368" s="17" t="s">
        <v>3646</v>
      </c>
      <c r="B368" s="18">
        <v>0</v>
      </c>
      <c r="C368" s="18">
        <v>0</v>
      </c>
      <c r="D368" s="18">
        <v>0</v>
      </c>
      <c r="E368" s="18">
        <v>0</v>
      </c>
      <c r="F368" s="17" t="s">
        <v>52</v>
      </c>
      <c r="G368" s="1" t="s">
        <v>170</v>
      </c>
      <c r="H368" s="1" t="s">
        <v>3418</v>
      </c>
      <c r="I368" s="1" t="s">
        <v>3647</v>
      </c>
      <c r="J368" s="1" t="s">
        <v>52</v>
      </c>
      <c r="K368" s="1" t="s">
        <v>52</v>
      </c>
    </row>
    <row r="369" spans="1:11" ht="20.100000000000001" customHeight="1">
      <c r="A369" s="17" t="s">
        <v>3420</v>
      </c>
      <c r="B369" s="18">
        <v>0</v>
      </c>
      <c r="C369" s="18">
        <v>0</v>
      </c>
      <c r="D369" s="18">
        <v>0</v>
      </c>
      <c r="E369" s="18">
        <v>0</v>
      </c>
      <c r="F369" s="17" t="s">
        <v>52</v>
      </c>
      <c r="G369" s="1" t="s">
        <v>170</v>
      </c>
      <c r="H369" s="1" t="s">
        <v>3418</v>
      </c>
      <c r="I369" s="1" t="s">
        <v>52</v>
      </c>
      <c r="J369" s="1" t="s">
        <v>52</v>
      </c>
      <c r="K369" s="1" t="s">
        <v>52</v>
      </c>
    </row>
    <row r="370" spans="1:11" ht="20.100000000000001" customHeight="1">
      <c r="A370" s="17" t="s">
        <v>3732</v>
      </c>
      <c r="B370" s="18">
        <v>0</v>
      </c>
      <c r="C370" s="18">
        <v>0</v>
      </c>
      <c r="D370" s="18">
        <v>0</v>
      </c>
      <c r="E370" s="18">
        <v>0</v>
      </c>
      <c r="F370" s="17" t="s">
        <v>52</v>
      </c>
      <c r="G370" s="1" t="s">
        <v>170</v>
      </c>
      <c r="H370" s="1" t="s">
        <v>3418</v>
      </c>
      <c r="I370" s="1" t="s">
        <v>3649</v>
      </c>
      <c r="J370" s="1" t="s">
        <v>52</v>
      </c>
      <c r="K370" s="1" t="s">
        <v>52</v>
      </c>
    </row>
    <row r="371" spans="1:11" ht="20.100000000000001" customHeight="1">
      <c r="A371" s="17" t="s">
        <v>3733</v>
      </c>
      <c r="B371" s="18">
        <v>0</v>
      </c>
      <c r="C371" s="18">
        <v>0</v>
      </c>
      <c r="D371" s="18">
        <v>0</v>
      </c>
      <c r="E371" s="18">
        <v>0</v>
      </c>
      <c r="F371" s="17" t="s">
        <v>52</v>
      </c>
      <c r="G371" s="1" t="s">
        <v>170</v>
      </c>
      <c r="H371" s="1" t="s">
        <v>3418</v>
      </c>
      <c r="I371" s="1" t="s">
        <v>3651</v>
      </c>
      <c r="J371" s="1" t="s">
        <v>52</v>
      </c>
      <c r="K371" s="1" t="s">
        <v>52</v>
      </c>
    </row>
    <row r="372" spans="1:11" ht="20.100000000000001" customHeight="1">
      <c r="A372" s="17" t="s">
        <v>3420</v>
      </c>
      <c r="B372" s="18">
        <v>0</v>
      </c>
      <c r="C372" s="18">
        <v>0</v>
      </c>
      <c r="D372" s="18">
        <v>0</v>
      </c>
      <c r="E372" s="18">
        <v>0</v>
      </c>
      <c r="F372" s="17" t="s">
        <v>52</v>
      </c>
      <c r="G372" s="1" t="s">
        <v>170</v>
      </c>
      <c r="H372" s="1" t="s">
        <v>3418</v>
      </c>
      <c r="I372" s="1" t="s">
        <v>52</v>
      </c>
      <c r="J372" s="1" t="s">
        <v>52</v>
      </c>
      <c r="K372" s="1" t="s">
        <v>52</v>
      </c>
    </row>
    <row r="373" spans="1:11" ht="20.100000000000001" customHeight="1">
      <c r="A373" s="17" t="s">
        <v>3652</v>
      </c>
      <c r="B373" s="18">
        <v>0</v>
      </c>
      <c r="C373" s="18">
        <v>0</v>
      </c>
      <c r="D373" s="18">
        <v>0</v>
      </c>
      <c r="E373" s="18">
        <v>0</v>
      </c>
      <c r="F373" s="17" t="s">
        <v>52</v>
      </c>
      <c r="G373" s="1" t="s">
        <v>170</v>
      </c>
      <c r="H373" s="1" t="s">
        <v>3418</v>
      </c>
      <c r="I373" s="1" t="s">
        <v>3653</v>
      </c>
      <c r="J373" s="1" t="s">
        <v>52</v>
      </c>
      <c r="K373" s="1" t="s">
        <v>52</v>
      </c>
    </row>
    <row r="374" spans="1:11" ht="20.100000000000001" customHeight="1">
      <c r="A374" s="17" t="s">
        <v>3734</v>
      </c>
      <c r="B374" s="18">
        <v>103034.8</v>
      </c>
      <c r="C374" s="18">
        <v>0</v>
      </c>
      <c r="D374" s="18">
        <v>0</v>
      </c>
      <c r="E374" s="18">
        <v>103034.8</v>
      </c>
      <c r="F374" s="17" t="s">
        <v>52</v>
      </c>
      <c r="G374" s="1" t="s">
        <v>170</v>
      </c>
      <c r="H374" s="1" t="s">
        <v>3418</v>
      </c>
      <c r="I374" s="1" t="s">
        <v>3655</v>
      </c>
      <c r="J374" s="1" t="s">
        <v>52</v>
      </c>
      <c r="K374" s="1" t="s">
        <v>52</v>
      </c>
    </row>
    <row r="375" spans="1:11" ht="20.100000000000001" customHeight="1">
      <c r="A375" s="17" t="s">
        <v>3735</v>
      </c>
      <c r="B375" s="18">
        <v>0</v>
      </c>
      <c r="C375" s="18">
        <v>133192</v>
      </c>
      <c r="D375" s="18">
        <v>0</v>
      </c>
      <c r="E375" s="18">
        <v>133192</v>
      </c>
      <c r="F375" s="17" t="s">
        <v>52</v>
      </c>
      <c r="G375" s="1" t="s">
        <v>170</v>
      </c>
      <c r="H375" s="1" t="s">
        <v>3418</v>
      </c>
      <c r="I375" s="1" t="s">
        <v>3657</v>
      </c>
      <c r="J375" s="1" t="s">
        <v>52</v>
      </c>
      <c r="K375" s="1" t="s">
        <v>52</v>
      </c>
    </row>
    <row r="376" spans="1:11" ht="20.100000000000001" customHeight="1">
      <c r="A376" s="17" t="s">
        <v>3736</v>
      </c>
      <c r="B376" s="18">
        <v>0</v>
      </c>
      <c r="C376" s="18">
        <v>0</v>
      </c>
      <c r="D376" s="18">
        <v>204220.7</v>
      </c>
      <c r="E376" s="18">
        <v>204220.7</v>
      </c>
      <c r="F376" s="17" t="s">
        <v>52</v>
      </c>
      <c r="G376" s="1" t="s">
        <v>170</v>
      </c>
      <c r="H376" s="1" t="s">
        <v>3418</v>
      </c>
      <c r="I376" s="1" t="s">
        <v>3659</v>
      </c>
      <c r="J376" s="1" t="s">
        <v>52</v>
      </c>
      <c r="K376" s="1" t="s">
        <v>52</v>
      </c>
    </row>
    <row r="377" spans="1:11" ht="20.100000000000001" customHeight="1">
      <c r="A377" s="17" t="s">
        <v>3441</v>
      </c>
      <c r="B377" s="18">
        <v>103034.8</v>
      </c>
      <c r="C377" s="18">
        <v>133192</v>
      </c>
      <c r="D377" s="18">
        <v>204220.7</v>
      </c>
      <c r="E377" s="18">
        <v>440447.5</v>
      </c>
      <c r="F377" s="17" t="s">
        <v>52</v>
      </c>
      <c r="G377" s="1" t="s">
        <v>170</v>
      </c>
      <c r="H377" s="1" t="s">
        <v>3418</v>
      </c>
      <c r="I377" s="1" t="s">
        <v>3442</v>
      </c>
      <c r="J377" s="1" t="s">
        <v>52</v>
      </c>
      <c r="K377" s="1" t="s">
        <v>52</v>
      </c>
    </row>
    <row r="378" spans="1:11" ht="20.100000000000001" customHeight="1">
      <c r="A378" s="17" t="s">
        <v>3420</v>
      </c>
      <c r="B378" s="18">
        <v>0</v>
      </c>
      <c r="C378" s="18">
        <v>0</v>
      </c>
      <c r="D378" s="18">
        <v>0</v>
      </c>
      <c r="E378" s="18">
        <v>0</v>
      </c>
      <c r="F378" s="17" t="s">
        <v>52</v>
      </c>
      <c r="G378" s="1" t="s">
        <v>170</v>
      </c>
      <c r="H378" s="1" t="s">
        <v>3418</v>
      </c>
      <c r="I378" s="1" t="s">
        <v>52</v>
      </c>
      <c r="J378" s="1" t="s">
        <v>52</v>
      </c>
      <c r="K378" s="1" t="s">
        <v>52</v>
      </c>
    </row>
    <row r="379" spans="1:11" ht="20.100000000000001" customHeight="1">
      <c r="A379" s="17" t="s">
        <v>3737</v>
      </c>
      <c r="B379" s="18">
        <v>0</v>
      </c>
      <c r="C379" s="18">
        <v>0</v>
      </c>
      <c r="D379" s="18">
        <v>37023.5</v>
      </c>
      <c r="E379" s="18">
        <v>37023.5</v>
      </c>
      <c r="F379" s="17" t="s">
        <v>52</v>
      </c>
      <c r="G379" s="1" t="s">
        <v>170</v>
      </c>
      <c r="H379" s="1" t="s">
        <v>3418</v>
      </c>
      <c r="I379" s="1" t="s">
        <v>3661</v>
      </c>
      <c r="J379" s="1" t="s">
        <v>52</v>
      </c>
      <c r="K379" s="1" t="s">
        <v>52</v>
      </c>
    </row>
    <row r="380" spans="1:11" ht="20.100000000000001" customHeight="1">
      <c r="A380" s="17" t="s">
        <v>3441</v>
      </c>
      <c r="B380" s="18">
        <v>0</v>
      </c>
      <c r="C380" s="18">
        <v>0</v>
      </c>
      <c r="D380" s="18">
        <v>37023.5</v>
      </c>
      <c r="E380" s="18">
        <v>37023.5</v>
      </c>
      <c r="F380" s="17" t="s">
        <v>52</v>
      </c>
      <c r="G380" s="1" t="s">
        <v>170</v>
      </c>
      <c r="H380" s="1" t="s">
        <v>3418</v>
      </c>
      <c r="I380" s="1" t="s">
        <v>3442</v>
      </c>
      <c r="J380" s="1" t="s">
        <v>52</v>
      </c>
      <c r="K380" s="1" t="s">
        <v>52</v>
      </c>
    </row>
    <row r="381" spans="1:11" ht="20.100000000000001" customHeight="1">
      <c r="A381" s="17" t="s">
        <v>3420</v>
      </c>
      <c r="B381" s="18">
        <v>0</v>
      </c>
      <c r="C381" s="18">
        <v>0</v>
      </c>
      <c r="D381" s="18">
        <v>0</v>
      </c>
      <c r="E381" s="18">
        <v>0</v>
      </c>
      <c r="F381" s="17" t="s">
        <v>52</v>
      </c>
      <c r="G381" s="1" t="s">
        <v>170</v>
      </c>
      <c r="H381" s="1" t="s">
        <v>3418</v>
      </c>
      <c r="I381" s="1" t="s">
        <v>52</v>
      </c>
      <c r="J381" s="1" t="s">
        <v>52</v>
      </c>
      <c r="K381" s="1" t="s">
        <v>52</v>
      </c>
    </row>
    <row r="382" spans="1:11" ht="20.100000000000001" customHeight="1">
      <c r="A382" s="17" t="s">
        <v>3420</v>
      </c>
      <c r="B382" s="18">
        <v>0</v>
      </c>
      <c r="C382" s="18">
        <v>0</v>
      </c>
      <c r="D382" s="18">
        <v>0</v>
      </c>
      <c r="E382" s="18">
        <v>0</v>
      </c>
      <c r="F382" s="17" t="s">
        <v>52</v>
      </c>
      <c r="G382" s="1" t="s">
        <v>170</v>
      </c>
      <c r="H382" s="1" t="s">
        <v>3418</v>
      </c>
      <c r="I382" s="1" t="s">
        <v>3420</v>
      </c>
      <c r="J382" s="1" t="s">
        <v>52</v>
      </c>
      <c r="K382" s="1" t="s">
        <v>52</v>
      </c>
    </row>
    <row r="383" spans="1:11" ht="20.100000000000001" customHeight="1">
      <c r="A383" s="17" t="s">
        <v>3420</v>
      </c>
      <c r="B383" s="18">
        <v>0</v>
      </c>
      <c r="C383" s="18">
        <v>0</v>
      </c>
      <c r="D383" s="18">
        <v>0</v>
      </c>
      <c r="E383" s="18">
        <v>0</v>
      </c>
      <c r="F383" s="17" t="s">
        <v>52</v>
      </c>
      <c r="G383" s="1" t="s">
        <v>170</v>
      </c>
      <c r="H383" s="1" t="s">
        <v>3418</v>
      </c>
      <c r="I383" s="1" t="s">
        <v>3420</v>
      </c>
      <c r="J383" s="1" t="s">
        <v>52</v>
      </c>
      <c r="K383" s="1" t="s">
        <v>52</v>
      </c>
    </row>
    <row r="384" spans="1:11" ht="20.100000000000001" customHeight="1">
      <c r="A384" s="17" t="s">
        <v>3451</v>
      </c>
      <c r="B384" s="19">
        <v>103034</v>
      </c>
      <c r="C384" s="19">
        <v>873662</v>
      </c>
      <c r="D384" s="19">
        <v>241244</v>
      </c>
      <c r="E384" s="19">
        <v>1217940</v>
      </c>
      <c r="F384" s="20"/>
    </row>
    <row r="385" spans="1:12" ht="20.100000000000001" customHeight="1">
      <c r="A385" s="20"/>
      <c r="B385" s="20"/>
      <c r="C385" s="20"/>
      <c r="D385" s="20"/>
      <c r="E385" s="20"/>
      <c r="F385" s="20"/>
    </row>
    <row r="386" spans="1:12" ht="20.100000000000001" customHeight="1">
      <c r="A386" s="20" t="s">
        <v>3739</v>
      </c>
      <c r="B386" s="20"/>
      <c r="C386" s="20"/>
      <c r="D386" s="20"/>
      <c r="E386" s="20"/>
      <c r="F386" s="17" t="s">
        <v>52</v>
      </c>
      <c r="G386" s="1" t="s">
        <v>173</v>
      </c>
      <c r="I386" s="1" t="s">
        <v>168</v>
      </c>
      <c r="J386" s="1" t="s">
        <v>172</v>
      </c>
      <c r="K386" s="1" t="s">
        <v>157</v>
      </c>
    </row>
    <row r="387" spans="1:12" ht="20.100000000000001" customHeight="1">
      <c r="A387" s="17" t="s">
        <v>52</v>
      </c>
      <c r="B387" s="18"/>
      <c r="C387" s="18"/>
      <c r="D387" s="18"/>
      <c r="E387" s="18"/>
      <c r="F387" s="17" t="s">
        <v>52</v>
      </c>
      <c r="G387" s="1" t="s">
        <v>173</v>
      </c>
      <c r="H387" s="1" t="s">
        <v>3416</v>
      </c>
      <c r="I387" s="1" t="s">
        <v>52</v>
      </c>
      <c r="J387" s="1" t="s">
        <v>52</v>
      </c>
      <c r="K387" s="1" t="s">
        <v>52</v>
      </c>
      <c r="L387">
        <v>1</v>
      </c>
    </row>
    <row r="388" spans="1:12" ht="20.100000000000001" customHeight="1">
      <c r="A388" s="17" t="s">
        <v>3587</v>
      </c>
      <c r="B388" s="18">
        <v>0</v>
      </c>
      <c r="C388" s="18">
        <v>0</v>
      </c>
      <c r="D388" s="18">
        <v>0</v>
      </c>
      <c r="E388" s="18">
        <v>0</v>
      </c>
      <c r="F388" s="17" t="s">
        <v>52</v>
      </c>
      <c r="G388" s="1" t="s">
        <v>173</v>
      </c>
      <c r="H388" s="1" t="s">
        <v>3418</v>
      </c>
      <c r="I388" s="1" t="s">
        <v>3719</v>
      </c>
      <c r="J388" s="1" t="s">
        <v>52</v>
      </c>
      <c r="K388" s="1" t="s">
        <v>52</v>
      </c>
    </row>
    <row r="389" spans="1:12" ht="20.100000000000001" customHeight="1">
      <c r="A389" s="17" t="s">
        <v>3589</v>
      </c>
      <c r="B389" s="18">
        <v>0</v>
      </c>
      <c r="C389" s="18">
        <v>0</v>
      </c>
      <c r="D389" s="18">
        <v>0</v>
      </c>
      <c r="E389" s="18">
        <v>0</v>
      </c>
      <c r="F389" s="17" t="s">
        <v>52</v>
      </c>
      <c r="G389" s="1" t="s">
        <v>173</v>
      </c>
      <c r="H389" s="1" t="s">
        <v>3418</v>
      </c>
      <c r="I389" s="1" t="s">
        <v>3590</v>
      </c>
      <c r="J389" s="1" t="s">
        <v>52</v>
      </c>
      <c r="K389" s="1" t="s">
        <v>52</v>
      </c>
    </row>
    <row r="390" spans="1:12" ht="20.100000000000001" customHeight="1">
      <c r="A390" s="17" t="s">
        <v>3591</v>
      </c>
      <c r="B390" s="18">
        <v>0</v>
      </c>
      <c r="C390" s="18">
        <v>0</v>
      </c>
      <c r="D390" s="18">
        <v>0</v>
      </c>
      <c r="E390" s="18">
        <v>0</v>
      </c>
      <c r="F390" s="17" t="s">
        <v>52</v>
      </c>
      <c r="G390" s="1" t="s">
        <v>173</v>
      </c>
      <c r="H390" s="1" t="s">
        <v>3418</v>
      </c>
      <c r="I390" s="1" t="s">
        <v>3592</v>
      </c>
      <c r="J390" s="1" t="s">
        <v>52</v>
      </c>
      <c r="K390" s="1" t="s">
        <v>52</v>
      </c>
    </row>
    <row r="391" spans="1:12" ht="20.100000000000001" customHeight="1">
      <c r="A391" s="17" t="s">
        <v>3589</v>
      </c>
      <c r="B391" s="18">
        <v>0</v>
      </c>
      <c r="C391" s="18">
        <v>0</v>
      </c>
      <c r="D391" s="18">
        <v>0</v>
      </c>
      <c r="E391" s="18">
        <v>0</v>
      </c>
      <c r="F391" s="17" t="s">
        <v>52</v>
      </c>
      <c r="G391" s="1" t="s">
        <v>173</v>
      </c>
      <c r="H391" s="1" t="s">
        <v>3418</v>
      </c>
      <c r="I391" s="1" t="s">
        <v>3593</v>
      </c>
      <c r="J391" s="1" t="s">
        <v>52</v>
      </c>
      <c r="K391" s="1" t="s">
        <v>52</v>
      </c>
    </row>
    <row r="392" spans="1:12" ht="20.100000000000001" customHeight="1">
      <c r="A392" s="17" t="s">
        <v>3589</v>
      </c>
      <c r="B392" s="18">
        <v>0</v>
      </c>
      <c r="C392" s="18">
        <v>0</v>
      </c>
      <c r="D392" s="18">
        <v>0</v>
      </c>
      <c r="E392" s="18">
        <v>0</v>
      </c>
      <c r="F392" s="17" t="s">
        <v>52</v>
      </c>
      <c r="G392" s="1" t="s">
        <v>173</v>
      </c>
      <c r="H392" s="1" t="s">
        <v>3418</v>
      </c>
      <c r="I392" s="1" t="s">
        <v>3594</v>
      </c>
      <c r="J392" s="1" t="s">
        <v>52</v>
      </c>
      <c r="K392" s="1" t="s">
        <v>52</v>
      </c>
    </row>
    <row r="393" spans="1:12" ht="20.100000000000001" customHeight="1">
      <c r="A393" s="17" t="s">
        <v>3420</v>
      </c>
      <c r="B393" s="18">
        <v>0</v>
      </c>
      <c r="C393" s="18">
        <v>0</v>
      </c>
      <c r="D393" s="18">
        <v>0</v>
      </c>
      <c r="E393" s="18">
        <v>0</v>
      </c>
      <c r="F393" s="17" t="s">
        <v>52</v>
      </c>
      <c r="G393" s="1" t="s">
        <v>173</v>
      </c>
      <c r="H393" s="1" t="s">
        <v>3418</v>
      </c>
      <c r="I393" s="1" t="s">
        <v>3420</v>
      </c>
      <c r="J393" s="1" t="s">
        <v>52</v>
      </c>
      <c r="K393" s="1" t="s">
        <v>52</v>
      </c>
    </row>
    <row r="394" spans="1:12" ht="20.100000000000001" customHeight="1">
      <c r="A394" s="17" t="s">
        <v>3740</v>
      </c>
      <c r="B394" s="18">
        <v>0</v>
      </c>
      <c r="C394" s="18">
        <v>0</v>
      </c>
      <c r="D394" s="18">
        <v>0</v>
      </c>
      <c r="E394" s="18">
        <v>0</v>
      </c>
      <c r="F394" s="17" t="s">
        <v>52</v>
      </c>
      <c r="G394" s="1" t="s">
        <v>173</v>
      </c>
      <c r="H394" s="1" t="s">
        <v>3418</v>
      </c>
      <c r="I394" s="1" t="s">
        <v>3741</v>
      </c>
      <c r="J394" s="1" t="s">
        <v>52</v>
      </c>
      <c r="K394" s="1" t="s">
        <v>52</v>
      </c>
    </row>
    <row r="395" spans="1:12" ht="20.100000000000001" customHeight="1">
      <c r="A395" s="17" t="s">
        <v>3690</v>
      </c>
      <c r="B395" s="18">
        <v>0</v>
      </c>
      <c r="C395" s="18">
        <v>0</v>
      </c>
      <c r="D395" s="18">
        <v>0</v>
      </c>
      <c r="E395" s="18">
        <v>0</v>
      </c>
      <c r="F395" s="17" t="s">
        <v>52</v>
      </c>
      <c r="G395" s="1" t="s">
        <v>173</v>
      </c>
      <c r="H395" s="1" t="s">
        <v>3418</v>
      </c>
      <c r="I395" s="1" t="s">
        <v>3691</v>
      </c>
      <c r="J395" s="1" t="s">
        <v>52</v>
      </c>
      <c r="K395" s="1" t="s">
        <v>52</v>
      </c>
    </row>
    <row r="396" spans="1:12" ht="20.100000000000001" customHeight="1">
      <c r="A396" s="17" t="s">
        <v>3599</v>
      </c>
      <c r="B396" s="18">
        <v>0</v>
      </c>
      <c r="C396" s="18">
        <v>0</v>
      </c>
      <c r="D396" s="18">
        <v>0</v>
      </c>
      <c r="E396" s="18">
        <v>0</v>
      </c>
      <c r="F396" s="17" t="s">
        <v>52</v>
      </c>
      <c r="G396" s="1" t="s">
        <v>173</v>
      </c>
      <c r="H396" s="1" t="s">
        <v>3418</v>
      </c>
      <c r="I396" s="1" t="s">
        <v>3600</v>
      </c>
      <c r="J396" s="1" t="s">
        <v>52</v>
      </c>
      <c r="K396" s="1" t="s">
        <v>52</v>
      </c>
    </row>
    <row r="397" spans="1:12" ht="20.100000000000001" customHeight="1">
      <c r="A397" s="17" t="s">
        <v>3722</v>
      </c>
      <c r="B397" s="18">
        <v>0</v>
      </c>
      <c r="C397" s="18">
        <v>0</v>
      </c>
      <c r="D397" s="18">
        <v>0</v>
      </c>
      <c r="E397" s="18">
        <v>0</v>
      </c>
      <c r="F397" s="17" t="s">
        <v>52</v>
      </c>
      <c r="G397" s="1" t="s">
        <v>173</v>
      </c>
      <c r="H397" s="1" t="s">
        <v>3418</v>
      </c>
      <c r="I397" s="1" t="s">
        <v>3723</v>
      </c>
      <c r="J397" s="1" t="s">
        <v>52</v>
      </c>
      <c r="K397" s="1" t="s">
        <v>52</v>
      </c>
    </row>
    <row r="398" spans="1:12" ht="20.100000000000001" customHeight="1">
      <c r="A398" s="17" t="s">
        <v>3603</v>
      </c>
      <c r="B398" s="18">
        <v>0</v>
      </c>
      <c r="C398" s="18">
        <v>0</v>
      </c>
      <c r="D398" s="18">
        <v>0</v>
      </c>
      <c r="E398" s="18">
        <v>0</v>
      </c>
      <c r="F398" s="17" t="s">
        <v>52</v>
      </c>
      <c r="G398" s="1" t="s">
        <v>173</v>
      </c>
      <c r="H398" s="1" t="s">
        <v>3418</v>
      </c>
      <c r="I398" s="1" t="s">
        <v>3604</v>
      </c>
      <c r="J398" s="1" t="s">
        <v>52</v>
      </c>
      <c r="K398" s="1" t="s">
        <v>52</v>
      </c>
    </row>
    <row r="399" spans="1:12" ht="20.100000000000001" customHeight="1">
      <c r="A399" s="17" t="s">
        <v>3605</v>
      </c>
      <c r="B399" s="18">
        <v>0</v>
      </c>
      <c r="C399" s="18">
        <v>0</v>
      </c>
      <c r="D399" s="18">
        <v>0</v>
      </c>
      <c r="E399" s="18">
        <v>0</v>
      </c>
      <c r="F399" s="17" t="s">
        <v>52</v>
      </c>
      <c r="G399" s="1" t="s">
        <v>173</v>
      </c>
      <c r="H399" s="1" t="s">
        <v>3418</v>
      </c>
      <c r="I399" s="1" t="s">
        <v>3606</v>
      </c>
      <c r="J399" s="1" t="s">
        <v>52</v>
      </c>
      <c r="K399" s="1" t="s">
        <v>52</v>
      </c>
    </row>
    <row r="400" spans="1:12" ht="20.100000000000001" customHeight="1">
      <c r="A400" s="17" t="s">
        <v>3607</v>
      </c>
      <c r="B400" s="18">
        <v>0</v>
      </c>
      <c r="C400" s="18">
        <v>0</v>
      </c>
      <c r="D400" s="18">
        <v>0</v>
      </c>
      <c r="E400" s="18">
        <v>0</v>
      </c>
      <c r="F400" s="17" t="s">
        <v>52</v>
      </c>
      <c r="G400" s="1" t="s">
        <v>173</v>
      </c>
      <c r="H400" s="1" t="s">
        <v>3418</v>
      </c>
      <c r="I400" s="1" t="s">
        <v>3608</v>
      </c>
      <c r="J400" s="1" t="s">
        <v>52</v>
      </c>
      <c r="K400" s="1" t="s">
        <v>52</v>
      </c>
    </row>
    <row r="401" spans="1:11" ht="20.100000000000001" customHeight="1">
      <c r="A401" s="17" t="s">
        <v>3609</v>
      </c>
      <c r="B401" s="18">
        <v>0</v>
      </c>
      <c r="C401" s="18">
        <v>0</v>
      </c>
      <c r="D401" s="18">
        <v>0</v>
      </c>
      <c r="E401" s="18">
        <v>0</v>
      </c>
      <c r="F401" s="17" t="s">
        <v>52</v>
      </c>
      <c r="G401" s="1" t="s">
        <v>173</v>
      </c>
      <c r="H401" s="1" t="s">
        <v>3418</v>
      </c>
      <c r="I401" s="1" t="s">
        <v>3610</v>
      </c>
      <c r="J401" s="1" t="s">
        <v>52</v>
      </c>
      <c r="K401" s="1" t="s">
        <v>52</v>
      </c>
    </row>
    <row r="402" spans="1:11" ht="20.100000000000001" customHeight="1">
      <c r="A402" s="17" t="s">
        <v>3742</v>
      </c>
      <c r="B402" s="18">
        <v>0</v>
      </c>
      <c r="C402" s="18">
        <v>0</v>
      </c>
      <c r="D402" s="18">
        <v>0</v>
      </c>
      <c r="E402" s="18">
        <v>0</v>
      </c>
      <c r="F402" s="17" t="s">
        <v>52</v>
      </c>
      <c r="G402" s="1" t="s">
        <v>173</v>
      </c>
      <c r="H402" s="1" t="s">
        <v>3418</v>
      </c>
      <c r="I402" s="1" t="s">
        <v>3612</v>
      </c>
      <c r="J402" s="1" t="s">
        <v>52</v>
      </c>
      <c r="K402" s="1" t="s">
        <v>52</v>
      </c>
    </row>
    <row r="403" spans="1:11" ht="20.100000000000001" customHeight="1">
      <c r="A403" s="17" t="s">
        <v>3743</v>
      </c>
      <c r="B403" s="18">
        <v>0</v>
      </c>
      <c r="C403" s="18">
        <v>0</v>
      </c>
      <c r="D403" s="18">
        <v>0</v>
      </c>
      <c r="E403" s="18">
        <v>0</v>
      </c>
      <c r="F403" s="17" t="s">
        <v>52</v>
      </c>
      <c r="G403" s="1" t="s">
        <v>173</v>
      </c>
      <c r="H403" s="1" t="s">
        <v>3418</v>
      </c>
      <c r="I403" s="1" t="s">
        <v>3744</v>
      </c>
      <c r="J403" s="1" t="s">
        <v>52</v>
      </c>
      <c r="K403" s="1" t="s">
        <v>52</v>
      </c>
    </row>
    <row r="404" spans="1:11" ht="20.100000000000001" customHeight="1">
      <c r="A404" s="17" t="s">
        <v>3420</v>
      </c>
      <c r="B404" s="18">
        <v>0</v>
      </c>
      <c r="C404" s="18">
        <v>0</v>
      </c>
      <c r="D404" s="18">
        <v>0</v>
      </c>
      <c r="E404" s="18">
        <v>0</v>
      </c>
      <c r="F404" s="17" t="s">
        <v>52</v>
      </c>
      <c r="G404" s="1" t="s">
        <v>173</v>
      </c>
      <c r="H404" s="1" t="s">
        <v>3418</v>
      </c>
      <c r="I404" s="1" t="s">
        <v>52</v>
      </c>
      <c r="J404" s="1" t="s">
        <v>52</v>
      </c>
      <c r="K404" s="1" t="s">
        <v>52</v>
      </c>
    </row>
    <row r="405" spans="1:11" ht="20.100000000000001" customHeight="1">
      <c r="A405" s="17" t="s">
        <v>3745</v>
      </c>
      <c r="B405" s="18">
        <v>0</v>
      </c>
      <c r="C405" s="18">
        <v>0</v>
      </c>
      <c r="D405" s="18">
        <v>0</v>
      </c>
      <c r="E405" s="18">
        <v>0</v>
      </c>
      <c r="F405" s="17" t="s">
        <v>52</v>
      </c>
      <c r="G405" s="1" t="s">
        <v>173</v>
      </c>
      <c r="H405" s="1" t="s">
        <v>3418</v>
      </c>
      <c r="I405" s="1" t="s">
        <v>3616</v>
      </c>
      <c r="J405" s="1" t="s">
        <v>52</v>
      </c>
      <c r="K405" s="1" t="s">
        <v>52</v>
      </c>
    </row>
    <row r="406" spans="1:11" ht="20.100000000000001" customHeight="1">
      <c r="A406" s="17" t="s">
        <v>3746</v>
      </c>
      <c r="B406" s="18">
        <v>0</v>
      </c>
      <c r="C406" s="18">
        <v>0</v>
      </c>
      <c r="D406" s="18">
        <v>0</v>
      </c>
      <c r="E406" s="18">
        <v>0</v>
      </c>
      <c r="F406" s="17" t="s">
        <v>52</v>
      </c>
      <c r="G406" s="1" t="s">
        <v>173</v>
      </c>
      <c r="H406" s="1" t="s">
        <v>3418</v>
      </c>
      <c r="I406" s="1" t="s">
        <v>3747</v>
      </c>
      <c r="J406" s="1" t="s">
        <v>52</v>
      </c>
      <c r="K406" s="1" t="s">
        <v>52</v>
      </c>
    </row>
    <row r="407" spans="1:11" ht="20.100000000000001" customHeight="1">
      <c r="A407" s="17" t="s">
        <v>3748</v>
      </c>
      <c r="B407" s="18">
        <v>0</v>
      </c>
      <c r="C407" s="18">
        <v>0</v>
      </c>
      <c r="D407" s="18">
        <v>0</v>
      </c>
      <c r="E407" s="18">
        <v>0</v>
      </c>
      <c r="F407" s="17" t="s">
        <v>52</v>
      </c>
      <c r="G407" s="1" t="s">
        <v>173</v>
      </c>
      <c r="H407" s="1" t="s">
        <v>3418</v>
      </c>
      <c r="I407" s="1" t="s">
        <v>3620</v>
      </c>
      <c r="J407" s="1" t="s">
        <v>52</v>
      </c>
      <c r="K407" s="1" t="s">
        <v>52</v>
      </c>
    </row>
    <row r="408" spans="1:11" ht="20.100000000000001" customHeight="1">
      <c r="A408" s="17" t="s">
        <v>3749</v>
      </c>
      <c r="B408" s="18">
        <v>0</v>
      </c>
      <c r="C408" s="18">
        <v>0</v>
      </c>
      <c r="D408" s="18">
        <v>0</v>
      </c>
      <c r="E408" s="18">
        <v>0</v>
      </c>
      <c r="F408" s="17" t="s">
        <v>52</v>
      </c>
      <c r="G408" s="1" t="s">
        <v>173</v>
      </c>
      <c r="H408" s="1" t="s">
        <v>3418</v>
      </c>
      <c r="I408" s="1" t="s">
        <v>3622</v>
      </c>
      <c r="J408" s="1" t="s">
        <v>52</v>
      </c>
      <c r="K408" s="1" t="s">
        <v>52</v>
      </c>
    </row>
    <row r="409" spans="1:11" ht="20.100000000000001" customHeight="1">
      <c r="A409" s="17" t="s">
        <v>3750</v>
      </c>
      <c r="B409" s="18">
        <v>0</v>
      </c>
      <c r="C409" s="18">
        <v>0</v>
      </c>
      <c r="D409" s="18">
        <v>0</v>
      </c>
      <c r="E409" s="18">
        <v>0</v>
      </c>
      <c r="F409" s="17" t="s">
        <v>52</v>
      </c>
      <c r="G409" s="1" t="s">
        <v>173</v>
      </c>
      <c r="H409" s="1" t="s">
        <v>3418</v>
      </c>
      <c r="I409" s="1" t="s">
        <v>3624</v>
      </c>
      <c r="J409" s="1" t="s">
        <v>52</v>
      </c>
      <c r="K409" s="1" t="s">
        <v>52</v>
      </c>
    </row>
    <row r="410" spans="1:11" ht="20.100000000000001" customHeight="1">
      <c r="A410" s="17" t="s">
        <v>3420</v>
      </c>
      <c r="B410" s="18">
        <v>0</v>
      </c>
      <c r="C410" s="18">
        <v>0</v>
      </c>
      <c r="D410" s="18">
        <v>0</v>
      </c>
      <c r="E410" s="18">
        <v>0</v>
      </c>
      <c r="F410" s="17" t="s">
        <v>52</v>
      </c>
      <c r="G410" s="1" t="s">
        <v>173</v>
      </c>
      <c r="H410" s="1" t="s">
        <v>3418</v>
      </c>
      <c r="I410" s="1" t="s">
        <v>52</v>
      </c>
      <c r="J410" s="1" t="s">
        <v>52</v>
      </c>
      <c r="K410" s="1" t="s">
        <v>52</v>
      </c>
    </row>
    <row r="411" spans="1:11" ht="20.100000000000001" customHeight="1">
      <c r="A411" s="17" t="s">
        <v>3625</v>
      </c>
      <c r="B411" s="18">
        <v>0</v>
      </c>
      <c r="C411" s="18">
        <v>0</v>
      </c>
      <c r="D411" s="18">
        <v>0</v>
      </c>
      <c r="E411" s="18">
        <v>0</v>
      </c>
      <c r="F411" s="17" t="s">
        <v>52</v>
      </c>
      <c r="G411" s="1" t="s">
        <v>173</v>
      </c>
      <c r="H411" s="1" t="s">
        <v>3418</v>
      </c>
      <c r="I411" s="1" t="s">
        <v>3626</v>
      </c>
      <c r="J411" s="1" t="s">
        <v>52</v>
      </c>
      <c r="K411" s="1" t="s">
        <v>52</v>
      </c>
    </row>
    <row r="412" spans="1:11" ht="20.100000000000001" customHeight="1">
      <c r="A412" s="17" t="s">
        <v>3420</v>
      </c>
      <c r="B412" s="18">
        <v>0</v>
      </c>
      <c r="C412" s="18">
        <v>0</v>
      </c>
      <c r="D412" s="18">
        <v>0</v>
      </c>
      <c r="E412" s="18">
        <v>0</v>
      </c>
      <c r="F412" s="17" t="s">
        <v>52</v>
      </c>
      <c r="G412" s="1" t="s">
        <v>173</v>
      </c>
      <c r="H412" s="1" t="s">
        <v>3418</v>
      </c>
      <c r="I412" s="1" t="s">
        <v>52</v>
      </c>
      <c r="J412" s="1" t="s">
        <v>52</v>
      </c>
      <c r="K412" s="1" t="s">
        <v>52</v>
      </c>
    </row>
    <row r="413" spans="1:11" ht="20.100000000000001" customHeight="1">
      <c r="A413" s="17" t="s">
        <v>3627</v>
      </c>
      <c r="B413" s="18">
        <v>0</v>
      </c>
      <c r="C413" s="18">
        <v>0</v>
      </c>
      <c r="D413" s="18">
        <v>0</v>
      </c>
      <c r="E413" s="18">
        <v>0</v>
      </c>
      <c r="F413" s="17" t="s">
        <v>52</v>
      </c>
      <c r="G413" s="1" t="s">
        <v>173</v>
      </c>
      <c r="H413" s="1" t="s">
        <v>3418</v>
      </c>
      <c r="I413" s="1" t="s">
        <v>3628</v>
      </c>
      <c r="J413" s="1" t="s">
        <v>52</v>
      </c>
      <c r="K413" s="1" t="s">
        <v>52</v>
      </c>
    </row>
    <row r="414" spans="1:11" ht="20.100000000000001" customHeight="1">
      <c r="A414" s="17" t="s">
        <v>3629</v>
      </c>
      <c r="B414" s="18">
        <v>0</v>
      </c>
      <c r="C414" s="18">
        <v>0</v>
      </c>
      <c r="D414" s="18">
        <v>0</v>
      </c>
      <c r="E414" s="18">
        <v>0</v>
      </c>
      <c r="F414" s="17" t="s">
        <v>52</v>
      </c>
      <c r="G414" s="1" t="s">
        <v>173</v>
      </c>
      <c r="H414" s="1" t="s">
        <v>3418</v>
      </c>
      <c r="I414" s="1" t="s">
        <v>3630</v>
      </c>
      <c r="J414" s="1" t="s">
        <v>52</v>
      </c>
      <c r="K414" s="1" t="s">
        <v>52</v>
      </c>
    </row>
    <row r="415" spans="1:11" ht="20.100000000000001" customHeight="1">
      <c r="A415" s="17" t="s">
        <v>3420</v>
      </c>
      <c r="B415" s="18">
        <v>0</v>
      </c>
      <c r="C415" s="18">
        <v>0</v>
      </c>
      <c r="D415" s="18">
        <v>0</v>
      </c>
      <c r="E415" s="18">
        <v>0</v>
      </c>
      <c r="F415" s="17" t="s">
        <v>52</v>
      </c>
      <c r="G415" s="1" t="s">
        <v>173</v>
      </c>
      <c r="H415" s="1" t="s">
        <v>3418</v>
      </c>
      <c r="I415" s="1" t="s">
        <v>52</v>
      </c>
      <c r="J415" s="1" t="s">
        <v>52</v>
      </c>
      <c r="K415" s="1" t="s">
        <v>52</v>
      </c>
    </row>
    <row r="416" spans="1:11" ht="20.100000000000001" customHeight="1">
      <c r="A416" s="17" t="s">
        <v>3701</v>
      </c>
      <c r="B416" s="18">
        <v>0</v>
      </c>
      <c r="C416" s="18">
        <v>0</v>
      </c>
      <c r="D416" s="18">
        <v>0</v>
      </c>
      <c r="E416" s="18">
        <v>0</v>
      </c>
      <c r="F416" s="17" t="s">
        <v>52</v>
      </c>
      <c r="G416" s="1" t="s">
        <v>173</v>
      </c>
      <c r="H416" s="1" t="s">
        <v>3418</v>
      </c>
      <c r="I416" s="1" t="s">
        <v>3702</v>
      </c>
      <c r="J416" s="1" t="s">
        <v>52</v>
      </c>
      <c r="K416" s="1" t="s">
        <v>52</v>
      </c>
    </row>
    <row r="417" spans="1:11" ht="20.100000000000001" customHeight="1">
      <c r="A417" s="17" t="s">
        <v>3751</v>
      </c>
      <c r="B417" s="18">
        <v>0</v>
      </c>
      <c r="C417" s="18">
        <v>941022.1</v>
      </c>
      <c r="D417" s="18">
        <v>0</v>
      </c>
      <c r="E417" s="18">
        <v>941022.1</v>
      </c>
      <c r="F417" s="17" t="s">
        <v>52</v>
      </c>
      <c r="G417" s="1" t="s">
        <v>173</v>
      </c>
      <c r="H417" s="1" t="s">
        <v>3418</v>
      </c>
      <c r="I417" s="1" t="s">
        <v>3704</v>
      </c>
      <c r="J417" s="1" t="s">
        <v>52</v>
      </c>
      <c r="K417" s="1" t="s">
        <v>52</v>
      </c>
    </row>
    <row r="418" spans="1:11" ht="20.100000000000001" customHeight="1">
      <c r="A418" s="17" t="s">
        <v>3675</v>
      </c>
      <c r="B418" s="18">
        <v>0</v>
      </c>
      <c r="C418" s="18">
        <v>0</v>
      </c>
      <c r="D418" s="18">
        <v>0</v>
      </c>
      <c r="E418" s="18">
        <v>0</v>
      </c>
      <c r="F418" s="17" t="s">
        <v>52</v>
      </c>
      <c r="G418" s="1" t="s">
        <v>173</v>
      </c>
      <c r="H418" s="1" t="s">
        <v>3418</v>
      </c>
      <c r="I418" s="1" t="s">
        <v>3676</v>
      </c>
      <c r="J418" s="1" t="s">
        <v>52</v>
      </c>
      <c r="K418" s="1" t="s">
        <v>52</v>
      </c>
    </row>
    <row r="419" spans="1:11" ht="20.100000000000001" customHeight="1">
      <c r="A419" s="17" t="s">
        <v>3752</v>
      </c>
      <c r="B419" s="18">
        <v>0</v>
      </c>
      <c r="C419" s="18">
        <v>240536.3</v>
      </c>
      <c r="D419" s="18">
        <v>0</v>
      </c>
      <c r="E419" s="18">
        <v>240536.3</v>
      </c>
      <c r="F419" s="17" t="s">
        <v>52</v>
      </c>
      <c r="G419" s="1" t="s">
        <v>173</v>
      </c>
      <c r="H419" s="1" t="s">
        <v>3418</v>
      </c>
      <c r="I419" s="1" t="s">
        <v>3678</v>
      </c>
      <c r="J419" s="1" t="s">
        <v>52</v>
      </c>
      <c r="K419" s="1" t="s">
        <v>52</v>
      </c>
    </row>
    <row r="420" spans="1:11" ht="20.100000000000001" customHeight="1">
      <c r="A420" s="17" t="s">
        <v>3639</v>
      </c>
      <c r="B420" s="18">
        <v>0</v>
      </c>
      <c r="C420" s="18">
        <v>0</v>
      </c>
      <c r="D420" s="18">
        <v>0</v>
      </c>
      <c r="E420" s="18">
        <v>0</v>
      </c>
      <c r="F420" s="17" t="s">
        <v>52</v>
      </c>
      <c r="G420" s="1" t="s">
        <v>173</v>
      </c>
      <c r="H420" s="1" t="s">
        <v>3418</v>
      </c>
      <c r="I420" s="1" t="s">
        <v>3640</v>
      </c>
      <c r="J420" s="1" t="s">
        <v>52</v>
      </c>
      <c r="K420" s="1" t="s">
        <v>52</v>
      </c>
    </row>
    <row r="421" spans="1:11" ht="20.100000000000001" customHeight="1">
      <c r="A421" s="17" t="s">
        <v>3753</v>
      </c>
      <c r="B421" s="18">
        <v>0</v>
      </c>
      <c r="C421" s="18">
        <v>198460.4</v>
      </c>
      <c r="D421" s="18">
        <v>0</v>
      </c>
      <c r="E421" s="18">
        <v>198460.4</v>
      </c>
      <c r="F421" s="17" t="s">
        <v>52</v>
      </c>
      <c r="G421" s="1" t="s">
        <v>173</v>
      </c>
      <c r="H421" s="1" t="s">
        <v>3418</v>
      </c>
      <c r="I421" s="1" t="s">
        <v>3642</v>
      </c>
      <c r="J421" s="1" t="s">
        <v>52</v>
      </c>
      <c r="K421" s="1" t="s">
        <v>52</v>
      </c>
    </row>
    <row r="422" spans="1:11" ht="20.100000000000001" customHeight="1">
      <c r="A422" s="17" t="s">
        <v>3643</v>
      </c>
      <c r="B422" s="18">
        <v>0</v>
      </c>
      <c r="C422" s="18">
        <v>1380018.8</v>
      </c>
      <c r="D422" s="18">
        <v>0</v>
      </c>
      <c r="E422" s="18">
        <v>1380018.8</v>
      </c>
      <c r="F422" s="17" t="s">
        <v>52</v>
      </c>
      <c r="G422" s="1" t="s">
        <v>173</v>
      </c>
      <c r="H422" s="1" t="s">
        <v>3418</v>
      </c>
      <c r="I422" s="1" t="s">
        <v>3644</v>
      </c>
      <c r="J422" s="1" t="s">
        <v>52</v>
      </c>
      <c r="K422" s="1" t="s">
        <v>52</v>
      </c>
    </row>
    <row r="423" spans="1:11" ht="20.100000000000001" customHeight="1">
      <c r="A423" s="17" t="s">
        <v>3645</v>
      </c>
      <c r="B423" s="18">
        <v>0</v>
      </c>
      <c r="C423" s="18">
        <v>0</v>
      </c>
      <c r="D423" s="18">
        <v>0</v>
      </c>
      <c r="E423" s="18">
        <v>0</v>
      </c>
      <c r="F423" s="17" t="s">
        <v>52</v>
      </c>
      <c r="G423" s="1" t="s">
        <v>173</v>
      </c>
      <c r="H423" s="1" t="s">
        <v>3418</v>
      </c>
      <c r="I423" s="1" t="s">
        <v>3645</v>
      </c>
      <c r="J423" s="1" t="s">
        <v>52</v>
      </c>
      <c r="K423" s="1" t="s">
        <v>52</v>
      </c>
    </row>
    <row r="424" spans="1:11" ht="20.100000000000001" customHeight="1">
      <c r="A424" s="17" t="s">
        <v>3646</v>
      </c>
      <c r="B424" s="18">
        <v>0</v>
      </c>
      <c r="C424" s="18">
        <v>0</v>
      </c>
      <c r="D424" s="18">
        <v>0</v>
      </c>
      <c r="E424" s="18">
        <v>0</v>
      </c>
      <c r="F424" s="17" t="s">
        <v>52</v>
      </c>
      <c r="G424" s="1" t="s">
        <v>173</v>
      </c>
      <c r="H424" s="1" t="s">
        <v>3418</v>
      </c>
      <c r="I424" s="1" t="s">
        <v>3647</v>
      </c>
      <c r="J424" s="1" t="s">
        <v>52</v>
      </c>
      <c r="K424" s="1" t="s">
        <v>52</v>
      </c>
    </row>
    <row r="425" spans="1:11" ht="20.100000000000001" customHeight="1">
      <c r="A425" s="17" t="s">
        <v>3420</v>
      </c>
      <c r="B425" s="18">
        <v>0</v>
      </c>
      <c r="C425" s="18">
        <v>0</v>
      </c>
      <c r="D425" s="18">
        <v>0</v>
      </c>
      <c r="E425" s="18">
        <v>0</v>
      </c>
      <c r="F425" s="17" t="s">
        <v>52</v>
      </c>
      <c r="G425" s="1" t="s">
        <v>173</v>
      </c>
      <c r="H425" s="1" t="s">
        <v>3418</v>
      </c>
      <c r="I425" s="1" t="s">
        <v>52</v>
      </c>
      <c r="J425" s="1" t="s">
        <v>52</v>
      </c>
      <c r="K425" s="1" t="s">
        <v>52</v>
      </c>
    </row>
    <row r="426" spans="1:11" ht="20.100000000000001" customHeight="1">
      <c r="A426" s="17" t="s">
        <v>3754</v>
      </c>
      <c r="B426" s="18">
        <v>0</v>
      </c>
      <c r="C426" s="18">
        <v>0</v>
      </c>
      <c r="D426" s="18">
        <v>0</v>
      </c>
      <c r="E426" s="18">
        <v>0</v>
      </c>
      <c r="F426" s="17" t="s">
        <v>52</v>
      </c>
      <c r="G426" s="1" t="s">
        <v>173</v>
      </c>
      <c r="H426" s="1" t="s">
        <v>3418</v>
      </c>
      <c r="I426" s="1" t="s">
        <v>3649</v>
      </c>
      <c r="J426" s="1" t="s">
        <v>52</v>
      </c>
      <c r="K426" s="1" t="s">
        <v>52</v>
      </c>
    </row>
    <row r="427" spans="1:11" ht="20.100000000000001" customHeight="1">
      <c r="A427" s="17" t="s">
        <v>3755</v>
      </c>
      <c r="B427" s="18">
        <v>0</v>
      </c>
      <c r="C427" s="18">
        <v>0</v>
      </c>
      <c r="D427" s="18">
        <v>0</v>
      </c>
      <c r="E427" s="18">
        <v>0</v>
      </c>
      <c r="F427" s="17" t="s">
        <v>52</v>
      </c>
      <c r="G427" s="1" t="s">
        <v>173</v>
      </c>
      <c r="H427" s="1" t="s">
        <v>3418</v>
      </c>
      <c r="I427" s="1" t="s">
        <v>3651</v>
      </c>
      <c r="J427" s="1" t="s">
        <v>52</v>
      </c>
      <c r="K427" s="1" t="s">
        <v>52</v>
      </c>
    </row>
    <row r="428" spans="1:11" ht="20.100000000000001" customHeight="1">
      <c r="A428" s="17" t="s">
        <v>3420</v>
      </c>
      <c r="B428" s="18">
        <v>0</v>
      </c>
      <c r="C428" s="18">
        <v>0</v>
      </c>
      <c r="D428" s="18">
        <v>0</v>
      </c>
      <c r="E428" s="18">
        <v>0</v>
      </c>
      <c r="F428" s="17" t="s">
        <v>52</v>
      </c>
      <c r="G428" s="1" t="s">
        <v>173</v>
      </c>
      <c r="H428" s="1" t="s">
        <v>3418</v>
      </c>
      <c r="I428" s="1" t="s">
        <v>52</v>
      </c>
      <c r="J428" s="1" t="s">
        <v>52</v>
      </c>
      <c r="K428" s="1" t="s">
        <v>52</v>
      </c>
    </row>
    <row r="429" spans="1:11" ht="20.100000000000001" customHeight="1">
      <c r="A429" s="17" t="s">
        <v>3652</v>
      </c>
      <c r="B429" s="18">
        <v>0</v>
      </c>
      <c r="C429" s="18">
        <v>0</v>
      </c>
      <c r="D429" s="18">
        <v>0</v>
      </c>
      <c r="E429" s="18">
        <v>0</v>
      </c>
      <c r="F429" s="17" t="s">
        <v>52</v>
      </c>
      <c r="G429" s="1" t="s">
        <v>173</v>
      </c>
      <c r="H429" s="1" t="s">
        <v>3418</v>
      </c>
      <c r="I429" s="1" t="s">
        <v>3653</v>
      </c>
      <c r="J429" s="1" t="s">
        <v>52</v>
      </c>
      <c r="K429" s="1" t="s">
        <v>52</v>
      </c>
    </row>
    <row r="430" spans="1:11" ht="20.100000000000001" customHeight="1">
      <c r="A430" s="17" t="s">
        <v>3756</v>
      </c>
      <c r="B430" s="18">
        <v>173065.4</v>
      </c>
      <c r="C430" s="18">
        <v>0</v>
      </c>
      <c r="D430" s="18">
        <v>0</v>
      </c>
      <c r="E430" s="18">
        <v>173065.4</v>
      </c>
      <c r="F430" s="17" t="s">
        <v>52</v>
      </c>
      <c r="G430" s="1" t="s">
        <v>173</v>
      </c>
      <c r="H430" s="1" t="s">
        <v>3418</v>
      </c>
      <c r="I430" s="1" t="s">
        <v>3655</v>
      </c>
      <c r="J430" s="1" t="s">
        <v>52</v>
      </c>
      <c r="K430" s="1" t="s">
        <v>52</v>
      </c>
    </row>
    <row r="431" spans="1:11" ht="20.100000000000001" customHeight="1">
      <c r="A431" s="17" t="s">
        <v>3757</v>
      </c>
      <c r="B431" s="18">
        <v>0</v>
      </c>
      <c r="C431" s="18">
        <v>223719.8</v>
      </c>
      <c r="D431" s="18">
        <v>0</v>
      </c>
      <c r="E431" s="18">
        <v>223719.8</v>
      </c>
      <c r="F431" s="17" t="s">
        <v>52</v>
      </c>
      <c r="G431" s="1" t="s">
        <v>173</v>
      </c>
      <c r="H431" s="1" t="s">
        <v>3418</v>
      </c>
      <c r="I431" s="1" t="s">
        <v>3657</v>
      </c>
      <c r="J431" s="1" t="s">
        <v>52</v>
      </c>
      <c r="K431" s="1" t="s">
        <v>52</v>
      </c>
    </row>
    <row r="432" spans="1:11" ht="20.100000000000001" customHeight="1">
      <c r="A432" s="17" t="s">
        <v>3758</v>
      </c>
      <c r="B432" s="18">
        <v>0</v>
      </c>
      <c r="C432" s="18">
        <v>0</v>
      </c>
      <c r="D432" s="18">
        <v>343025.2</v>
      </c>
      <c r="E432" s="18">
        <v>343025.2</v>
      </c>
      <c r="F432" s="17" t="s">
        <v>52</v>
      </c>
      <c r="G432" s="1" t="s">
        <v>173</v>
      </c>
      <c r="H432" s="1" t="s">
        <v>3418</v>
      </c>
      <c r="I432" s="1" t="s">
        <v>3659</v>
      </c>
      <c r="J432" s="1" t="s">
        <v>52</v>
      </c>
      <c r="K432" s="1" t="s">
        <v>52</v>
      </c>
    </row>
    <row r="433" spans="1:12" ht="20.100000000000001" customHeight="1">
      <c r="A433" s="17" t="s">
        <v>3441</v>
      </c>
      <c r="B433" s="18">
        <v>173065.4</v>
      </c>
      <c r="C433" s="18">
        <v>223719.8</v>
      </c>
      <c r="D433" s="18">
        <v>343025.2</v>
      </c>
      <c r="E433" s="18">
        <v>739810.4</v>
      </c>
      <c r="F433" s="17" t="s">
        <v>52</v>
      </c>
      <c r="G433" s="1" t="s">
        <v>173</v>
      </c>
      <c r="H433" s="1" t="s">
        <v>3418</v>
      </c>
      <c r="I433" s="1" t="s">
        <v>3442</v>
      </c>
      <c r="J433" s="1" t="s">
        <v>52</v>
      </c>
      <c r="K433" s="1" t="s">
        <v>52</v>
      </c>
    </row>
    <row r="434" spans="1:12" ht="20.100000000000001" customHeight="1">
      <c r="A434" s="17" t="s">
        <v>3420</v>
      </c>
      <c r="B434" s="18">
        <v>0</v>
      </c>
      <c r="C434" s="18">
        <v>0</v>
      </c>
      <c r="D434" s="18">
        <v>0</v>
      </c>
      <c r="E434" s="18">
        <v>0</v>
      </c>
      <c r="F434" s="17" t="s">
        <v>52</v>
      </c>
      <c r="G434" s="1" t="s">
        <v>173</v>
      </c>
      <c r="H434" s="1" t="s">
        <v>3418</v>
      </c>
      <c r="I434" s="1" t="s">
        <v>52</v>
      </c>
      <c r="J434" s="1" t="s">
        <v>52</v>
      </c>
      <c r="K434" s="1" t="s">
        <v>52</v>
      </c>
    </row>
    <row r="435" spans="1:12" ht="20.100000000000001" customHeight="1">
      <c r="A435" s="17" t="s">
        <v>3759</v>
      </c>
      <c r="B435" s="18">
        <v>0</v>
      </c>
      <c r="C435" s="18">
        <v>0</v>
      </c>
      <c r="D435" s="18">
        <v>55200.7</v>
      </c>
      <c r="E435" s="18">
        <v>55200.7</v>
      </c>
      <c r="F435" s="17" t="s">
        <v>52</v>
      </c>
      <c r="G435" s="1" t="s">
        <v>173</v>
      </c>
      <c r="H435" s="1" t="s">
        <v>3418</v>
      </c>
      <c r="I435" s="1" t="s">
        <v>3760</v>
      </c>
      <c r="J435" s="1" t="s">
        <v>52</v>
      </c>
      <c r="K435" s="1" t="s">
        <v>52</v>
      </c>
    </row>
    <row r="436" spans="1:12" ht="20.100000000000001" customHeight="1">
      <c r="A436" s="17" t="s">
        <v>3441</v>
      </c>
      <c r="B436" s="18">
        <v>0</v>
      </c>
      <c r="C436" s="18">
        <v>0</v>
      </c>
      <c r="D436" s="18">
        <v>55200.7</v>
      </c>
      <c r="E436" s="18">
        <v>55200.7</v>
      </c>
      <c r="F436" s="17" t="s">
        <v>52</v>
      </c>
      <c r="G436" s="1" t="s">
        <v>173</v>
      </c>
      <c r="H436" s="1" t="s">
        <v>3418</v>
      </c>
      <c r="I436" s="1" t="s">
        <v>3442</v>
      </c>
      <c r="J436" s="1" t="s">
        <v>52</v>
      </c>
      <c r="K436" s="1" t="s">
        <v>52</v>
      </c>
    </row>
    <row r="437" spans="1:12" ht="20.100000000000001" customHeight="1">
      <c r="A437" s="17" t="s">
        <v>3420</v>
      </c>
      <c r="B437" s="18">
        <v>0</v>
      </c>
      <c r="C437" s="18">
        <v>0</v>
      </c>
      <c r="D437" s="18">
        <v>0</v>
      </c>
      <c r="E437" s="18">
        <v>0</v>
      </c>
      <c r="F437" s="17" t="s">
        <v>52</v>
      </c>
      <c r="G437" s="1" t="s">
        <v>173</v>
      </c>
      <c r="H437" s="1" t="s">
        <v>3418</v>
      </c>
      <c r="I437" s="1" t="s">
        <v>52</v>
      </c>
      <c r="J437" s="1" t="s">
        <v>52</v>
      </c>
      <c r="K437" s="1" t="s">
        <v>52</v>
      </c>
    </row>
    <row r="438" spans="1:12" ht="20.100000000000001" customHeight="1">
      <c r="A438" s="17" t="s">
        <v>3420</v>
      </c>
      <c r="B438" s="18">
        <v>0</v>
      </c>
      <c r="C438" s="18">
        <v>0</v>
      </c>
      <c r="D438" s="18">
        <v>0</v>
      </c>
      <c r="E438" s="18">
        <v>0</v>
      </c>
      <c r="F438" s="17" t="s">
        <v>52</v>
      </c>
      <c r="G438" s="1" t="s">
        <v>173</v>
      </c>
      <c r="H438" s="1" t="s">
        <v>3418</v>
      </c>
      <c r="I438" s="1" t="s">
        <v>3420</v>
      </c>
      <c r="J438" s="1" t="s">
        <v>52</v>
      </c>
      <c r="K438" s="1" t="s">
        <v>52</v>
      </c>
    </row>
    <row r="439" spans="1:12" ht="20.100000000000001" customHeight="1">
      <c r="A439" s="17" t="s">
        <v>3451</v>
      </c>
      <c r="B439" s="19">
        <v>173065</v>
      </c>
      <c r="C439" s="19">
        <v>1603738</v>
      </c>
      <c r="D439" s="19">
        <v>398225</v>
      </c>
      <c r="E439" s="19">
        <v>2175028</v>
      </c>
      <c r="F439" s="20"/>
    </row>
    <row r="440" spans="1:12" ht="20.100000000000001" customHeight="1">
      <c r="A440" s="20"/>
      <c r="B440" s="20"/>
      <c r="C440" s="20"/>
      <c r="D440" s="20"/>
      <c r="E440" s="20"/>
      <c r="F440" s="20"/>
    </row>
    <row r="441" spans="1:12" ht="20.100000000000001" customHeight="1">
      <c r="A441" s="20" t="s">
        <v>3762</v>
      </c>
      <c r="B441" s="20"/>
      <c r="C441" s="20"/>
      <c r="D441" s="20"/>
      <c r="E441" s="20"/>
      <c r="F441" s="17" t="s">
        <v>52</v>
      </c>
      <c r="G441" s="1" t="s">
        <v>176</v>
      </c>
      <c r="I441" s="1" t="s">
        <v>168</v>
      </c>
      <c r="J441" s="1" t="s">
        <v>175</v>
      </c>
      <c r="K441" s="1" t="s">
        <v>157</v>
      </c>
    </row>
    <row r="442" spans="1:12" ht="20.100000000000001" customHeight="1">
      <c r="A442" s="17" t="s">
        <v>52</v>
      </c>
      <c r="B442" s="18"/>
      <c r="C442" s="18"/>
      <c r="D442" s="18"/>
      <c r="E442" s="18"/>
      <c r="F442" s="17" t="s">
        <v>52</v>
      </c>
      <c r="G442" s="1" t="s">
        <v>176</v>
      </c>
      <c r="H442" s="1" t="s">
        <v>3416</v>
      </c>
      <c r="I442" s="1" t="s">
        <v>52</v>
      </c>
      <c r="J442" s="1" t="s">
        <v>52</v>
      </c>
      <c r="K442" s="1" t="s">
        <v>52</v>
      </c>
      <c r="L442">
        <v>1</v>
      </c>
    </row>
    <row r="443" spans="1:12" ht="20.100000000000001" customHeight="1">
      <c r="A443" s="17" t="s">
        <v>3587</v>
      </c>
      <c r="B443" s="18">
        <v>0</v>
      </c>
      <c r="C443" s="18">
        <v>0</v>
      </c>
      <c r="D443" s="18">
        <v>0</v>
      </c>
      <c r="E443" s="18">
        <v>0</v>
      </c>
      <c r="F443" s="17" t="s">
        <v>52</v>
      </c>
      <c r="G443" s="1" t="s">
        <v>176</v>
      </c>
      <c r="H443" s="1" t="s">
        <v>3418</v>
      </c>
      <c r="I443" s="1" t="s">
        <v>3719</v>
      </c>
      <c r="J443" s="1" t="s">
        <v>52</v>
      </c>
      <c r="K443" s="1" t="s">
        <v>52</v>
      </c>
    </row>
    <row r="444" spans="1:12" ht="20.100000000000001" customHeight="1">
      <c r="A444" s="17" t="s">
        <v>3589</v>
      </c>
      <c r="B444" s="18">
        <v>0</v>
      </c>
      <c r="C444" s="18">
        <v>0</v>
      </c>
      <c r="D444" s="18">
        <v>0</v>
      </c>
      <c r="E444" s="18">
        <v>0</v>
      </c>
      <c r="F444" s="17" t="s">
        <v>52</v>
      </c>
      <c r="G444" s="1" t="s">
        <v>176</v>
      </c>
      <c r="H444" s="1" t="s">
        <v>3418</v>
      </c>
      <c r="I444" s="1" t="s">
        <v>3590</v>
      </c>
      <c r="J444" s="1" t="s">
        <v>52</v>
      </c>
      <c r="K444" s="1" t="s">
        <v>52</v>
      </c>
    </row>
    <row r="445" spans="1:12" ht="20.100000000000001" customHeight="1">
      <c r="A445" s="17" t="s">
        <v>3591</v>
      </c>
      <c r="B445" s="18">
        <v>0</v>
      </c>
      <c r="C445" s="18">
        <v>0</v>
      </c>
      <c r="D445" s="18">
        <v>0</v>
      </c>
      <c r="E445" s="18">
        <v>0</v>
      </c>
      <c r="F445" s="17" t="s">
        <v>52</v>
      </c>
      <c r="G445" s="1" t="s">
        <v>176</v>
      </c>
      <c r="H445" s="1" t="s">
        <v>3418</v>
      </c>
      <c r="I445" s="1" t="s">
        <v>3592</v>
      </c>
      <c r="J445" s="1" t="s">
        <v>52</v>
      </c>
      <c r="K445" s="1" t="s">
        <v>52</v>
      </c>
    </row>
    <row r="446" spans="1:12" ht="20.100000000000001" customHeight="1">
      <c r="A446" s="17" t="s">
        <v>3589</v>
      </c>
      <c r="B446" s="18">
        <v>0</v>
      </c>
      <c r="C446" s="18">
        <v>0</v>
      </c>
      <c r="D446" s="18">
        <v>0</v>
      </c>
      <c r="E446" s="18">
        <v>0</v>
      </c>
      <c r="F446" s="17" t="s">
        <v>52</v>
      </c>
      <c r="G446" s="1" t="s">
        <v>176</v>
      </c>
      <c r="H446" s="1" t="s">
        <v>3418</v>
      </c>
      <c r="I446" s="1" t="s">
        <v>3593</v>
      </c>
      <c r="J446" s="1" t="s">
        <v>52</v>
      </c>
      <c r="K446" s="1" t="s">
        <v>52</v>
      </c>
    </row>
    <row r="447" spans="1:12" ht="20.100000000000001" customHeight="1">
      <c r="A447" s="17" t="s">
        <v>3589</v>
      </c>
      <c r="B447" s="18">
        <v>0</v>
      </c>
      <c r="C447" s="18">
        <v>0</v>
      </c>
      <c r="D447" s="18">
        <v>0</v>
      </c>
      <c r="E447" s="18">
        <v>0</v>
      </c>
      <c r="F447" s="17" t="s">
        <v>52</v>
      </c>
      <c r="G447" s="1" t="s">
        <v>176</v>
      </c>
      <c r="H447" s="1" t="s">
        <v>3418</v>
      </c>
      <c r="I447" s="1" t="s">
        <v>3594</v>
      </c>
      <c r="J447" s="1" t="s">
        <v>52</v>
      </c>
      <c r="K447" s="1" t="s">
        <v>52</v>
      </c>
    </row>
    <row r="448" spans="1:12" ht="20.100000000000001" customHeight="1">
      <c r="A448" s="17" t="s">
        <v>3420</v>
      </c>
      <c r="B448" s="18">
        <v>0</v>
      </c>
      <c r="C448" s="18">
        <v>0</v>
      </c>
      <c r="D448" s="18">
        <v>0</v>
      </c>
      <c r="E448" s="18">
        <v>0</v>
      </c>
      <c r="F448" s="17" t="s">
        <v>52</v>
      </c>
      <c r="G448" s="1" t="s">
        <v>176</v>
      </c>
      <c r="H448" s="1" t="s">
        <v>3418</v>
      </c>
      <c r="I448" s="1" t="s">
        <v>3420</v>
      </c>
      <c r="J448" s="1" t="s">
        <v>52</v>
      </c>
      <c r="K448" s="1" t="s">
        <v>52</v>
      </c>
    </row>
    <row r="449" spans="1:11" ht="20.100000000000001" customHeight="1">
      <c r="A449" s="17" t="s">
        <v>3763</v>
      </c>
      <c r="B449" s="18">
        <v>0</v>
      </c>
      <c r="C449" s="18">
        <v>0</v>
      </c>
      <c r="D449" s="18">
        <v>0</v>
      </c>
      <c r="E449" s="18">
        <v>0</v>
      </c>
      <c r="F449" s="17" t="s">
        <v>52</v>
      </c>
      <c r="G449" s="1" t="s">
        <v>176</v>
      </c>
      <c r="H449" s="1" t="s">
        <v>3418</v>
      </c>
      <c r="I449" s="1" t="s">
        <v>3764</v>
      </c>
      <c r="J449" s="1" t="s">
        <v>52</v>
      </c>
      <c r="K449" s="1" t="s">
        <v>52</v>
      </c>
    </row>
    <row r="450" spans="1:11" ht="20.100000000000001" customHeight="1">
      <c r="A450" s="17" t="s">
        <v>3690</v>
      </c>
      <c r="B450" s="18">
        <v>0</v>
      </c>
      <c r="C450" s="18">
        <v>0</v>
      </c>
      <c r="D450" s="18">
        <v>0</v>
      </c>
      <c r="E450" s="18">
        <v>0</v>
      </c>
      <c r="F450" s="17" t="s">
        <v>52</v>
      </c>
      <c r="G450" s="1" t="s">
        <v>176</v>
      </c>
      <c r="H450" s="1" t="s">
        <v>3418</v>
      </c>
      <c r="I450" s="1" t="s">
        <v>3691</v>
      </c>
      <c r="J450" s="1" t="s">
        <v>52</v>
      </c>
      <c r="K450" s="1" t="s">
        <v>52</v>
      </c>
    </row>
    <row r="451" spans="1:11" ht="20.100000000000001" customHeight="1">
      <c r="A451" s="17" t="s">
        <v>3599</v>
      </c>
      <c r="B451" s="18">
        <v>0</v>
      </c>
      <c r="C451" s="18">
        <v>0</v>
      </c>
      <c r="D451" s="18">
        <v>0</v>
      </c>
      <c r="E451" s="18">
        <v>0</v>
      </c>
      <c r="F451" s="17" t="s">
        <v>52</v>
      </c>
      <c r="G451" s="1" t="s">
        <v>176</v>
      </c>
      <c r="H451" s="1" t="s">
        <v>3418</v>
      </c>
      <c r="I451" s="1" t="s">
        <v>3600</v>
      </c>
      <c r="J451" s="1" t="s">
        <v>52</v>
      </c>
      <c r="K451" s="1" t="s">
        <v>52</v>
      </c>
    </row>
    <row r="452" spans="1:11" ht="20.100000000000001" customHeight="1">
      <c r="A452" s="17" t="s">
        <v>3722</v>
      </c>
      <c r="B452" s="18">
        <v>0</v>
      </c>
      <c r="C452" s="18">
        <v>0</v>
      </c>
      <c r="D452" s="18">
        <v>0</v>
      </c>
      <c r="E452" s="18">
        <v>0</v>
      </c>
      <c r="F452" s="17" t="s">
        <v>52</v>
      </c>
      <c r="G452" s="1" t="s">
        <v>176</v>
      </c>
      <c r="H452" s="1" t="s">
        <v>3418</v>
      </c>
      <c r="I452" s="1" t="s">
        <v>3723</v>
      </c>
      <c r="J452" s="1" t="s">
        <v>52</v>
      </c>
      <c r="K452" s="1" t="s">
        <v>52</v>
      </c>
    </row>
    <row r="453" spans="1:11" ht="20.100000000000001" customHeight="1">
      <c r="A453" s="17" t="s">
        <v>3603</v>
      </c>
      <c r="B453" s="18">
        <v>0</v>
      </c>
      <c r="C453" s="18">
        <v>0</v>
      </c>
      <c r="D453" s="18">
        <v>0</v>
      </c>
      <c r="E453" s="18">
        <v>0</v>
      </c>
      <c r="F453" s="17" t="s">
        <v>52</v>
      </c>
      <c r="G453" s="1" t="s">
        <v>176</v>
      </c>
      <c r="H453" s="1" t="s">
        <v>3418</v>
      </c>
      <c r="I453" s="1" t="s">
        <v>3604</v>
      </c>
      <c r="J453" s="1" t="s">
        <v>52</v>
      </c>
      <c r="K453" s="1" t="s">
        <v>52</v>
      </c>
    </row>
    <row r="454" spans="1:11" ht="20.100000000000001" customHeight="1">
      <c r="A454" s="17" t="s">
        <v>3605</v>
      </c>
      <c r="B454" s="18">
        <v>0</v>
      </c>
      <c r="C454" s="18">
        <v>0</v>
      </c>
      <c r="D454" s="18">
        <v>0</v>
      </c>
      <c r="E454" s="18">
        <v>0</v>
      </c>
      <c r="F454" s="17" t="s">
        <v>52</v>
      </c>
      <c r="G454" s="1" t="s">
        <v>176</v>
      </c>
      <c r="H454" s="1" t="s">
        <v>3418</v>
      </c>
      <c r="I454" s="1" t="s">
        <v>3606</v>
      </c>
      <c r="J454" s="1" t="s">
        <v>52</v>
      </c>
      <c r="K454" s="1" t="s">
        <v>52</v>
      </c>
    </row>
    <row r="455" spans="1:11" ht="20.100000000000001" customHeight="1">
      <c r="A455" s="17" t="s">
        <v>3607</v>
      </c>
      <c r="B455" s="18">
        <v>0</v>
      </c>
      <c r="C455" s="18">
        <v>0</v>
      </c>
      <c r="D455" s="18">
        <v>0</v>
      </c>
      <c r="E455" s="18">
        <v>0</v>
      </c>
      <c r="F455" s="17" t="s">
        <v>52</v>
      </c>
      <c r="G455" s="1" t="s">
        <v>176</v>
      </c>
      <c r="H455" s="1" t="s">
        <v>3418</v>
      </c>
      <c r="I455" s="1" t="s">
        <v>3608</v>
      </c>
      <c r="J455" s="1" t="s">
        <v>52</v>
      </c>
      <c r="K455" s="1" t="s">
        <v>52</v>
      </c>
    </row>
    <row r="456" spans="1:11" ht="20.100000000000001" customHeight="1">
      <c r="A456" s="17" t="s">
        <v>3609</v>
      </c>
      <c r="B456" s="18">
        <v>0</v>
      </c>
      <c r="C456" s="18">
        <v>0</v>
      </c>
      <c r="D456" s="18">
        <v>0</v>
      </c>
      <c r="E456" s="18">
        <v>0</v>
      </c>
      <c r="F456" s="17" t="s">
        <v>52</v>
      </c>
      <c r="G456" s="1" t="s">
        <v>176</v>
      </c>
      <c r="H456" s="1" t="s">
        <v>3418</v>
      </c>
      <c r="I456" s="1" t="s">
        <v>3610</v>
      </c>
      <c r="J456" s="1" t="s">
        <v>52</v>
      </c>
      <c r="K456" s="1" t="s">
        <v>52</v>
      </c>
    </row>
    <row r="457" spans="1:11" ht="20.100000000000001" customHeight="1">
      <c r="A457" s="17" t="s">
        <v>3765</v>
      </c>
      <c r="B457" s="18">
        <v>0</v>
      </c>
      <c r="C457" s="18">
        <v>0</v>
      </c>
      <c r="D457" s="18">
        <v>0</v>
      </c>
      <c r="E457" s="18">
        <v>0</v>
      </c>
      <c r="F457" s="17" t="s">
        <v>52</v>
      </c>
      <c r="G457" s="1" t="s">
        <v>176</v>
      </c>
      <c r="H457" s="1" t="s">
        <v>3418</v>
      </c>
      <c r="I457" s="1" t="s">
        <v>3612</v>
      </c>
      <c r="J457" s="1" t="s">
        <v>52</v>
      </c>
      <c r="K457" s="1" t="s">
        <v>52</v>
      </c>
    </row>
    <row r="458" spans="1:11" ht="20.100000000000001" customHeight="1">
      <c r="A458" s="17" t="s">
        <v>3743</v>
      </c>
      <c r="B458" s="18">
        <v>0</v>
      </c>
      <c r="C458" s="18">
        <v>0</v>
      </c>
      <c r="D458" s="18">
        <v>0</v>
      </c>
      <c r="E458" s="18">
        <v>0</v>
      </c>
      <c r="F458" s="17" t="s">
        <v>52</v>
      </c>
      <c r="G458" s="1" t="s">
        <v>176</v>
      </c>
      <c r="H458" s="1" t="s">
        <v>3418</v>
      </c>
      <c r="I458" s="1" t="s">
        <v>3744</v>
      </c>
      <c r="J458" s="1" t="s">
        <v>52</v>
      </c>
      <c r="K458" s="1" t="s">
        <v>52</v>
      </c>
    </row>
    <row r="459" spans="1:11" ht="20.100000000000001" customHeight="1">
      <c r="A459" s="17" t="s">
        <v>3420</v>
      </c>
      <c r="B459" s="18">
        <v>0</v>
      </c>
      <c r="C459" s="18">
        <v>0</v>
      </c>
      <c r="D459" s="18">
        <v>0</v>
      </c>
      <c r="E459" s="18">
        <v>0</v>
      </c>
      <c r="F459" s="17" t="s">
        <v>52</v>
      </c>
      <c r="G459" s="1" t="s">
        <v>176</v>
      </c>
      <c r="H459" s="1" t="s">
        <v>3418</v>
      </c>
      <c r="I459" s="1" t="s">
        <v>52</v>
      </c>
      <c r="J459" s="1" t="s">
        <v>52</v>
      </c>
      <c r="K459" s="1" t="s">
        <v>52</v>
      </c>
    </row>
    <row r="460" spans="1:11" ht="20.100000000000001" customHeight="1">
      <c r="A460" s="17" t="s">
        <v>3766</v>
      </c>
      <c r="B460" s="18">
        <v>0</v>
      </c>
      <c r="C460" s="18">
        <v>0</v>
      </c>
      <c r="D460" s="18">
        <v>0</v>
      </c>
      <c r="E460" s="18">
        <v>0</v>
      </c>
      <c r="F460" s="17" t="s">
        <v>52</v>
      </c>
      <c r="G460" s="1" t="s">
        <v>176</v>
      </c>
      <c r="H460" s="1" t="s">
        <v>3418</v>
      </c>
      <c r="I460" s="1" t="s">
        <v>3616</v>
      </c>
      <c r="J460" s="1" t="s">
        <v>52</v>
      </c>
      <c r="K460" s="1" t="s">
        <v>52</v>
      </c>
    </row>
    <row r="461" spans="1:11" ht="20.100000000000001" customHeight="1">
      <c r="A461" s="17" t="s">
        <v>3746</v>
      </c>
      <c r="B461" s="18">
        <v>0</v>
      </c>
      <c r="C461" s="18">
        <v>0</v>
      </c>
      <c r="D461" s="18">
        <v>0</v>
      </c>
      <c r="E461" s="18">
        <v>0</v>
      </c>
      <c r="F461" s="17" t="s">
        <v>52</v>
      </c>
      <c r="G461" s="1" t="s">
        <v>176</v>
      </c>
      <c r="H461" s="1" t="s">
        <v>3418</v>
      </c>
      <c r="I461" s="1" t="s">
        <v>3747</v>
      </c>
      <c r="J461" s="1" t="s">
        <v>52</v>
      </c>
      <c r="K461" s="1" t="s">
        <v>52</v>
      </c>
    </row>
    <row r="462" spans="1:11" ht="20.100000000000001" customHeight="1">
      <c r="A462" s="17" t="s">
        <v>3767</v>
      </c>
      <c r="B462" s="18">
        <v>0</v>
      </c>
      <c r="C462" s="18">
        <v>0</v>
      </c>
      <c r="D462" s="18">
        <v>0</v>
      </c>
      <c r="E462" s="18">
        <v>0</v>
      </c>
      <c r="F462" s="17" t="s">
        <v>52</v>
      </c>
      <c r="G462" s="1" t="s">
        <v>176</v>
      </c>
      <c r="H462" s="1" t="s">
        <v>3418</v>
      </c>
      <c r="I462" s="1" t="s">
        <v>3620</v>
      </c>
      <c r="J462" s="1" t="s">
        <v>52</v>
      </c>
      <c r="K462" s="1" t="s">
        <v>52</v>
      </c>
    </row>
    <row r="463" spans="1:11" ht="20.100000000000001" customHeight="1">
      <c r="A463" s="17" t="s">
        <v>3768</v>
      </c>
      <c r="B463" s="18">
        <v>0</v>
      </c>
      <c r="C463" s="18">
        <v>0</v>
      </c>
      <c r="D463" s="18">
        <v>0</v>
      </c>
      <c r="E463" s="18">
        <v>0</v>
      </c>
      <c r="F463" s="17" t="s">
        <v>52</v>
      </c>
      <c r="G463" s="1" t="s">
        <v>176</v>
      </c>
      <c r="H463" s="1" t="s">
        <v>3418</v>
      </c>
      <c r="I463" s="1" t="s">
        <v>3622</v>
      </c>
      <c r="J463" s="1" t="s">
        <v>52</v>
      </c>
      <c r="K463" s="1" t="s">
        <v>52</v>
      </c>
    </row>
    <row r="464" spans="1:11" ht="20.100000000000001" customHeight="1">
      <c r="A464" s="17" t="s">
        <v>3769</v>
      </c>
      <c r="B464" s="18">
        <v>0</v>
      </c>
      <c r="C464" s="18">
        <v>0</v>
      </c>
      <c r="D464" s="18">
        <v>0</v>
      </c>
      <c r="E464" s="18">
        <v>0</v>
      </c>
      <c r="F464" s="17" t="s">
        <v>52</v>
      </c>
      <c r="G464" s="1" t="s">
        <v>176</v>
      </c>
      <c r="H464" s="1" t="s">
        <v>3418</v>
      </c>
      <c r="I464" s="1" t="s">
        <v>3624</v>
      </c>
      <c r="J464" s="1" t="s">
        <v>52</v>
      </c>
      <c r="K464" s="1" t="s">
        <v>52</v>
      </c>
    </row>
    <row r="465" spans="1:11" ht="20.100000000000001" customHeight="1">
      <c r="A465" s="17" t="s">
        <v>3420</v>
      </c>
      <c r="B465" s="18">
        <v>0</v>
      </c>
      <c r="C465" s="18">
        <v>0</v>
      </c>
      <c r="D465" s="18">
        <v>0</v>
      </c>
      <c r="E465" s="18">
        <v>0</v>
      </c>
      <c r="F465" s="17" t="s">
        <v>52</v>
      </c>
      <c r="G465" s="1" t="s">
        <v>176</v>
      </c>
      <c r="H465" s="1" t="s">
        <v>3418</v>
      </c>
      <c r="I465" s="1" t="s">
        <v>52</v>
      </c>
      <c r="J465" s="1" t="s">
        <v>52</v>
      </c>
      <c r="K465" s="1" t="s">
        <v>52</v>
      </c>
    </row>
    <row r="466" spans="1:11" ht="20.100000000000001" customHeight="1">
      <c r="A466" s="17" t="s">
        <v>3625</v>
      </c>
      <c r="B466" s="18">
        <v>0</v>
      </c>
      <c r="C466" s="18">
        <v>0</v>
      </c>
      <c r="D466" s="18">
        <v>0</v>
      </c>
      <c r="E466" s="18">
        <v>0</v>
      </c>
      <c r="F466" s="17" t="s">
        <v>52</v>
      </c>
      <c r="G466" s="1" t="s">
        <v>176</v>
      </c>
      <c r="H466" s="1" t="s">
        <v>3418</v>
      </c>
      <c r="I466" s="1" t="s">
        <v>3626</v>
      </c>
      <c r="J466" s="1" t="s">
        <v>52</v>
      </c>
      <c r="K466" s="1" t="s">
        <v>52</v>
      </c>
    </row>
    <row r="467" spans="1:11" ht="20.100000000000001" customHeight="1">
      <c r="A467" s="17" t="s">
        <v>3420</v>
      </c>
      <c r="B467" s="18">
        <v>0</v>
      </c>
      <c r="C467" s="18">
        <v>0</v>
      </c>
      <c r="D467" s="18">
        <v>0</v>
      </c>
      <c r="E467" s="18">
        <v>0</v>
      </c>
      <c r="F467" s="17" t="s">
        <v>52</v>
      </c>
      <c r="G467" s="1" t="s">
        <v>176</v>
      </c>
      <c r="H467" s="1" t="s">
        <v>3418</v>
      </c>
      <c r="I467" s="1" t="s">
        <v>52</v>
      </c>
      <c r="J467" s="1" t="s">
        <v>52</v>
      </c>
      <c r="K467" s="1" t="s">
        <v>52</v>
      </c>
    </row>
    <row r="468" spans="1:11" ht="20.100000000000001" customHeight="1">
      <c r="A468" s="17" t="s">
        <v>3627</v>
      </c>
      <c r="B468" s="18">
        <v>0</v>
      </c>
      <c r="C468" s="18">
        <v>0</v>
      </c>
      <c r="D468" s="18">
        <v>0</v>
      </c>
      <c r="E468" s="18">
        <v>0</v>
      </c>
      <c r="F468" s="17" t="s">
        <v>52</v>
      </c>
      <c r="G468" s="1" t="s">
        <v>176</v>
      </c>
      <c r="H468" s="1" t="s">
        <v>3418</v>
      </c>
      <c r="I468" s="1" t="s">
        <v>3628</v>
      </c>
      <c r="J468" s="1" t="s">
        <v>52</v>
      </c>
      <c r="K468" s="1" t="s">
        <v>52</v>
      </c>
    </row>
    <row r="469" spans="1:11" ht="20.100000000000001" customHeight="1">
      <c r="A469" s="17" t="s">
        <v>3629</v>
      </c>
      <c r="B469" s="18">
        <v>0</v>
      </c>
      <c r="C469" s="18">
        <v>0</v>
      </c>
      <c r="D469" s="18">
        <v>0</v>
      </c>
      <c r="E469" s="18">
        <v>0</v>
      </c>
      <c r="F469" s="17" t="s">
        <v>52</v>
      </c>
      <c r="G469" s="1" t="s">
        <v>176</v>
      </c>
      <c r="H469" s="1" t="s">
        <v>3418</v>
      </c>
      <c r="I469" s="1" t="s">
        <v>3630</v>
      </c>
      <c r="J469" s="1" t="s">
        <v>52</v>
      </c>
      <c r="K469" s="1" t="s">
        <v>52</v>
      </c>
    </row>
    <row r="470" spans="1:11" ht="20.100000000000001" customHeight="1">
      <c r="A470" s="17" t="s">
        <v>3420</v>
      </c>
      <c r="B470" s="18">
        <v>0</v>
      </c>
      <c r="C470" s="18">
        <v>0</v>
      </c>
      <c r="D470" s="18">
        <v>0</v>
      </c>
      <c r="E470" s="18">
        <v>0</v>
      </c>
      <c r="F470" s="17" t="s">
        <v>52</v>
      </c>
      <c r="G470" s="1" t="s">
        <v>176</v>
      </c>
      <c r="H470" s="1" t="s">
        <v>3418</v>
      </c>
      <c r="I470" s="1" t="s">
        <v>52</v>
      </c>
      <c r="J470" s="1" t="s">
        <v>52</v>
      </c>
      <c r="K470" s="1" t="s">
        <v>52</v>
      </c>
    </row>
    <row r="471" spans="1:11" ht="20.100000000000001" customHeight="1">
      <c r="A471" s="17" t="s">
        <v>3701</v>
      </c>
      <c r="B471" s="18">
        <v>0</v>
      </c>
      <c r="C471" s="18">
        <v>0</v>
      </c>
      <c r="D471" s="18">
        <v>0</v>
      </c>
      <c r="E471" s="18">
        <v>0</v>
      </c>
      <c r="F471" s="17" t="s">
        <v>52</v>
      </c>
      <c r="G471" s="1" t="s">
        <v>176</v>
      </c>
      <c r="H471" s="1" t="s">
        <v>3418</v>
      </c>
      <c r="I471" s="1" t="s">
        <v>3702</v>
      </c>
      <c r="J471" s="1" t="s">
        <v>52</v>
      </c>
      <c r="K471" s="1" t="s">
        <v>52</v>
      </c>
    </row>
    <row r="472" spans="1:11" ht="20.100000000000001" customHeight="1">
      <c r="A472" s="17" t="s">
        <v>3770</v>
      </c>
      <c r="B472" s="18">
        <v>0</v>
      </c>
      <c r="C472" s="18">
        <v>1011438.7</v>
      </c>
      <c r="D472" s="18">
        <v>0</v>
      </c>
      <c r="E472" s="18">
        <v>1011438.7</v>
      </c>
      <c r="F472" s="17" t="s">
        <v>52</v>
      </c>
      <c r="G472" s="1" t="s">
        <v>176</v>
      </c>
      <c r="H472" s="1" t="s">
        <v>3418</v>
      </c>
      <c r="I472" s="1" t="s">
        <v>3704</v>
      </c>
      <c r="J472" s="1" t="s">
        <v>52</v>
      </c>
      <c r="K472" s="1" t="s">
        <v>52</v>
      </c>
    </row>
    <row r="473" spans="1:11" ht="20.100000000000001" customHeight="1">
      <c r="A473" s="17" t="s">
        <v>3675</v>
      </c>
      <c r="B473" s="18">
        <v>0</v>
      </c>
      <c r="C473" s="18">
        <v>0</v>
      </c>
      <c r="D473" s="18">
        <v>0</v>
      </c>
      <c r="E473" s="18">
        <v>0</v>
      </c>
      <c r="F473" s="17" t="s">
        <v>52</v>
      </c>
      <c r="G473" s="1" t="s">
        <v>176</v>
      </c>
      <c r="H473" s="1" t="s">
        <v>3418</v>
      </c>
      <c r="I473" s="1" t="s">
        <v>3676</v>
      </c>
      <c r="J473" s="1" t="s">
        <v>52</v>
      </c>
      <c r="K473" s="1" t="s">
        <v>52</v>
      </c>
    </row>
    <row r="474" spans="1:11" ht="20.100000000000001" customHeight="1">
      <c r="A474" s="17" t="s">
        <v>3771</v>
      </c>
      <c r="B474" s="18">
        <v>0</v>
      </c>
      <c r="C474" s="18">
        <v>258535.7</v>
      </c>
      <c r="D474" s="18">
        <v>0</v>
      </c>
      <c r="E474" s="18">
        <v>258535.7</v>
      </c>
      <c r="F474" s="17" t="s">
        <v>52</v>
      </c>
      <c r="G474" s="1" t="s">
        <v>176</v>
      </c>
      <c r="H474" s="1" t="s">
        <v>3418</v>
      </c>
      <c r="I474" s="1" t="s">
        <v>3678</v>
      </c>
      <c r="J474" s="1" t="s">
        <v>52</v>
      </c>
      <c r="K474" s="1" t="s">
        <v>52</v>
      </c>
    </row>
    <row r="475" spans="1:11" ht="20.100000000000001" customHeight="1">
      <c r="A475" s="17" t="s">
        <v>3639</v>
      </c>
      <c r="B475" s="18">
        <v>0</v>
      </c>
      <c r="C475" s="18">
        <v>0</v>
      </c>
      <c r="D475" s="18">
        <v>0</v>
      </c>
      <c r="E475" s="18">
        <v>0</v>
      </c>
      <c r="F475" s="17" t="s">
        <v>52</v>
      </c>
      <c r="G475" s="1" t="s">
        <v>176</v>
      </c>
      <c r="H475" s="1" t="s">
        <v>3418</v>
      </c>
      <c r="I475" s="1" t="s">
        <v>3640</v>
      </c>
      <c r="J475" s="1" t="s">
        <v>52</v>
      </c>
      <c r="K475" s="1" t="s">
        <v>52</v>
      </c>
    </row>
    <row r="476" spans="1:11" ht="20.100000000000001" customHeight="1">
      <c r="A476" s="17" t="s">
        <v>3772</v>
      </c>
      <c r="B476" s="18">
        <v>0</v>
      </c>
      <c r="C476" s="18">
        <v>213311.2</v>
      </c>
      <c r="D476" s="18">
        <v>0</v>
      </c>
      <c r="E476" s="18">
        <v>213311.2</v>
      </c>
      <c r="F476" s="17" t="s">
        <v>52</v>
      </c>
      <c r="G476" s="1" t="s">
        <v>176</v>
      </c>
      <c r="H476" s="1" t="s">
        <v>3418</v>
      </c>
      <c r="I476" s="1" t="s">
        <v>3642</v>
      </c>
      <c r="J476" s="1" t="s">
        <v>52</v>
      </c>
      <c r="K476" s="1" t="s">
        <v>52</v>
      </c>
    </row>
    <row r="477" spans="1:11" ht="20.100000000000001" customHeight="1">
      <c r="A477" s="17" t="s">
        <v>3643</v>
      </c>
      <c r="B477" s="18">
        <v>0</v>
      </c>
      <c r="C477" s="18">
        <v>1483285.6</v>
      </c>
      <c r="D477" s="18">
        <v>0</v>
      </c>
      <c r="E477" s="18">
        <v>1483285.6</v>
      </c>
      <c r="F477" s="17" t="s">
        <v>52</v>
      </c>
      <c r="G477" s="1" t="s">
        <v>176</v>
      </c>
      <c r="H477" s="1" t="s">
        <v>3418</v>
      </c>
      <c r="I477" s="1" t="s">
        <v>3644</v>
      </c>
      <c r="J477" s="1" t="s">
        <v>52</v>
      </c>
      <c r="K477" s="1" t="s">
        <v>52</v>
      </c>
    </row>
    <row r="478" spans="1:11" ht="20.100000000000001" customHeight="1">
      <c r="A478" s="17" t="s">
        <v>3645</v>
      </c>
      <c r="B478" s="18">
        <v>0</v>
      </c>
      <c r="C478" s="18">
        <v>0</v>
      </c>
      <c r="D478" s="18">
        <v>0</v>
      </c>
      <c r="E478" s="18">
        <v>0</v>
      </c>
      <c r="F478" s="17" t="s">
        <v>52</v>
      </c>
      <c r="G478" s="1" t="s">
        <v>176</v>
      </c>
      <c r="H478" s="1" t="s">
        <v>3418</v>
      </c>
      <c r="I478" s="1" t="s">
        <v>3645</v>
      </c>
      <c r="J478" s="1" t="s">
        <v>52</v>
      </c>
      <c r="K478" s="1" t="s">
        <v>52</v>
      </c>
    </row>
    <row r="479" spans="1:11" ht="20.100000000000001" customHeight="1">
      <c r="A479" s="17" t="s">
        <v>3646</v>
      </c>
      <c r="B479" s="18">
        <v>0</v>
      </c>
      <c r="C479" s="18">
        <v>0</v>
      </c>
      <c r="D479" s="18">
        <v>0</v>
      </c>
      <c r="E479" s="18">
        <v>0</v>
      </c>
      <c r="F479" s="17" t="s">
        <v>52</v>
      </c>
      <c r="G479" s="1" t="s">
        <v>176</v>
      </c>
      <c r="H479" s="1" t="s">
        <v>3418</v>
      </c>
      <c r="I479" s="1" t="s">
        <v>3647</v>
      </c>
      <c r="J479" s="1" t="s">
        <v>52</v>
      </c>
      <c r="K479" s="1" t="s">
        <v>52</v>
      </c>
    </row>
    <row r="480" spans="1:11" ht="20.100000000000001" customHeight="1">
      <c r="A480" s="17" t="s">
        <v>3420</v>
      </c>
      <c r="B480" s="18">
        <v>0</v>
      </c>
      <c r="C480" s="18">
        <v>0</v>
      </c>
      <c r="D480" s="18">
        <v>0</v>
      </c>
      <c r="E480" s="18">
        <v>0</v>
      </c>
      <c r="F480" s="17" t="s">
        <v>52</v>
      </c>
      <c r="G480" s="1" t="s">
        <v>176</v>
      </c>
      <c r="H480" s="1" t="s">
        <v>3418</v>
      </c>
      <c r="I480" s="1" t="s">
        <v>52</v>
      </c>
      <c r="J480" s="1" t="s">
        <v>52</v>
      </c>
      <c r="K480" s="1" t="s">
        <v>52</v>
      </c>
    </row>
    <row r="481" spans="1:11" ht="20.100000000000001" customHeight="1">
      <c r="A481" s="17" t="s">
        <v>3773</v>
      </c>
      <c r="B481" s="18">
        <v>0</v>
      </c>
      <c r="C481" s="18">
        <v>0</v>
      </c>
      <c r="D481" s="18">
        <v>0</v>
      </c>
      <c r="E481" s="18">
        <v>0</v>
      </c>
      <c r="F481" s="17" t="s">
        <v>52</v>
      </c>
      <c r="G481" s="1" t="s">
        <v>176</v>
      </c>
      <c r="H481" s="1" t="s">
        <v>3418</v>
      </c>
      <c r="I481" s="1" t="s">
        <v>3649</v>
      </c>
      <c r="J481" s="1" t="s">
        <v>52</v>
      </c>
      <c r="K481" s="1" t="s">
        <v>52</v>
      </c>
    </row>
    <row r="482" spans="1:11" ht="20.100000000000001" customHeight="1">
      <c r="A482" s="17" t="s">
        <v>3774</v>
      </c>
      <c r="B482" s="18">
        <v>0</v>
      </c>
      <c r="C482" s="18">
        <v>0</v>
      </c>
      <c r="D482" s="18">
        <v>0</v>
      </c>
      <c r="E482" s="18">
        <v>0</v>
      </c>
      <c r="F482" s="17" t="s">
        <v>52</v>
      </c>
      <c r="G482" s="1" t="s">
        <v>176</v>
      </c>
      <c r="H482" s="1" t="s">
        <v>3418</v>
      </c>
      <c r="I482" s="1" t="s">
        <v>3651</v>
      </c>
      <c r="J482" s="1" t="s">
        <v>52</v>
      </c>
      <c r="K482" s="1" t="s">
        <v>52</v>
      </c>
    </row>
    <row r="483" spans="1:11" ht="20.100000000000001" customHeight="1">
      <c r="A483" s="17" t="s">
        <v>3420</v>
      </c>
      <c r="B483" s="18">
        <v>0</v>
      </c>
      <c r="C483" s="18">
        <v>0</v>
      </c>
      <c r="D483" s="18">
        <v>0</v>
      </c>
      <c r="E483" s="18">
        <v>0</v>
      </c>
      <c r="F483" s="17" t="s">
        <v>52</v>
      </c>
      <c r="G483" s="1" t="s">
        <v>176</v>
      </c>
      <c r="H483" s="1" t="s">
        <v>3418</v>
      </c>
      <c r="I483" s="1" t="s">
        <v>52</v>
      </c>
      <c r="J483" s="1" t="s">
        <v>52</v>
      </c>
      <c r="K483" s="1" t="s">
        <v>52</v>
      </c>
    </row>
    <row r="484" spans="1:11" ht="20.100000000000001" customHeight="1">
      <c r="A484" s="17" t="s">
        <v>3652</v>
      </c>
      <c r="B484" s="18">
        <v>0</v>
      </c>
      <c r="C484" s="18">
        <v>0</v>
      </c>
      <c r="D484" s="18">
        <v>0</v>
      </c>
      <c r="E484" s="18">
        <v>0</v>
      </c>
      <c r="F484" s="17" t="s">
        <v>52</v>
      </c>
      <c r="G484" s="1" t="s">
        <v>176</v>
      </c>
      <c r="H484" s="1" t="s">
        <v>3418</v>
      </c>
      <c r="I484" s="1" t="s">
        <v>3653</v>
      </c>
      <c r="J484" s="1" t="s">
        <v>52</v>
      </c>
      <c r="K484" s="1" t="s">
        <v>52</v>
      </c>
    </row>
    <row r="485" spans="1:11" ht="20.100000000000001" customHeight="1">
      <c r="A485" s="17" t="s">
        <v>3775</v>
      </c>
      <c r="B485" s="18">
        <v>187254.6</v>
      </c>
      <c r="C485" s="18">
        <v>0</v>
      </c>
      <c r="D485" s="18">
        <v>0</v>
      </c>
      <c r="E485" s="18">
        <v>187254.6</v>
      </c>
      <c r="F485" s="17" t="s">
        <v>52</v>
      </c>
      <c r="G485" s="1" t="s">
        <v>176</v>
      </c>
      <c r="H485" s="1" t="s">
        <v>3418</v>
      </c>
      <c r="I485" s="1" t="s">
        <v>3655</v>
      </c>
      <c r="J485" s="1" t="s">
        <v>52</v>
      </c>
      <c r="K485" s="1" t="s">
        <v>52</v>
      </c>
    </row>
    <row r="486" spans="1:11" ht="20.100000000000001" customHeight="1">
      <c r="A486" s="17" t="s">
        <v>3776</v>
      </c>
      <c r="B486" s="18">
        <v>0</v>
      </c>
      <c r="C486" s="18">
        <v>242062.1</v>
      </c>
      <c r="D486" s="18">
        <v>0</v>
      </c>
      <c r="E486" s="18">
        <v>242062.1</v>
      </c>
      <c r="F486" s="17" t="s">
        <v>52</v>
      </c>
      <c r="G486" s="1" t="s">
        <v>176</v>
      </c>
      <c r="H486" s="1" t="s">
        <v>3418</v>
      </c>
      <c r="I486" s="1" t="s">
        <v>3657</v>
      </c>
      <c r="J486" s="1" t="s">
        <v>52</v>
      </c>
      <c r="K486" s="1" t="s">
        <v>52</v>
      </c>
    </row>
    <row r="487" spans="1:11" ht="20.100000000000001" customHeight="1">
      <c r="A487" s="17" t="s">
        <v>3777</v>
      </c>
      <c r="B487" s="18">
        <v>0</v>
      </c>
      <c r="C487" s="18">
        <v>0</v>
      </c>
      <c r="D487" s="18">
        <v>371149</v>
      </c>
      <c r="E487" s="18">
        <v>371149</v>
      </c>
      <c r="F487" s="17" t="s">
        <v>52</v>
      </c>
      <c r="G487" s="1" t="s">
        <v>176</v>
      </c>
      <c r="H487" s="1" t="s">
        <v>3418</v>
      </c>
      <c r="I487" s="1" t="s">
        <v>3659</v>
      </c>
      <c r="J487" s="1" t="s">
        <v>52</v>
      </c>
      <c r="K487" s="1" t="s">
        <v>52</v>
      </c>
    </row>
    <row r="488" spans="1:11" ht="20.100000000000001" customHeight="1">
      <c r="A488" s="17" t="s">
        <v>3441</v>
      </c>
      <c r="B488" s="18">
        <v>187254.6</v>
      </c>
      <c r="C488" s="18">
        <v>242062.1</v>
      </c>
      <c r="D488" s="18">
        <v>371149</v>
      </c>
      <c r="E488" s="18">
        <v>800465.7</v>
      </c>
      <c r="F488" s="17" t="s">
        <v>52</v>
      </c>
      <c r="G488" s="1" t="s">
        <v>176</v>
      </c>
      <c r="H488" s="1" t="s">
        <v>3418</v>
      </c>
      <c r="I488" s="1" t="s">
        <v>3442</v>
      </c>
      <c r="J488" s="1" t="s">
        <v>52</v>
      </c>
      <c r="K488" s="1" t="s">
        <v>52</v>
      </c>
    </row>
    <row r="489" spans="1:11" ht="20.100000000000001" customHeight="1">
      <c r="A489" s="17" t="s">
        <v>3420</v>
      </c>
      <c r="B489" s="18">
        <v>0</v>
      </c>
      <c r="C489" s="18">
        <v>0</v>
      </c>
      <c r="D489" s="18">
        <v>0</v>
      </c>
      <c r="E489" s="18">
        <v>0</v>
      </c>
      <c r="F489" s="17" t="s">
        <v>52</v>
      </c>
      <c r="G489" s="1" t="s">
        <v>176</v>
      </c>
      <c r="H489" s="1" t="s">
        <v>3418</v>
      </c>
      <c r="I489" s="1" t="s">
        <v>52</v>
      </c>
      <c r="J489" s="1" t="s">
        <v>52</v>
      </c>
      <c r="K489" s="1" t="s">
        <v>52</v>
      </c>
    </row>
    <row r="490" spans="1:11" ht="20.100000000000001" customHeight="1">
      <c r="A490" s="17" t="s">
        <v>3778</v>
      </c>
      <c r="B490" s="18">
        <v>0</v>
      </c>
      <c r="C490" s="18">
        <v>0</v>
      </c>
      <c r="D490" s="18">
        <v>59331.4</v>
      </c>
      <c r="E490" s="18">
        <v>59331.4</v>
      </c>
      <c r="F490" s="17" t="s">
        <v>52</v>
      </c>
      <c r="G490" s="1" t="s">
        <v>176</v>
      </c>
      <c r="H490" s="1" t="s">
        <v>3418</v>
      </c>
      <c r="I490" s="1" t="s">
        <v>3760</v>
      </c>
      <c r="J490" s="1" t="s">
        <v>52</v>
      </c>
      <c r="K490" s="1" t="s">
        <v>52</v>
      </c>
    </row>
    <row r="491" spans="1:11" ht="20.100000000000001" customHeight="1">
      <c r="A491" s="17" t="s">
        <v>3441</v>
      </c>
      <c r="B491" s="18">
        <v>0</v>
      </c>
      <c r="C491" s="18">
        <v>0</v>
      </c>
      <c r="D491" s="18">
        <v>59331.4</v>
      </c>
      <c r="E491" s="18">
        <v>59331.4</v>
      </c>
      <c r="F491" s="17" t="s">
        <v>52</v>
      </c>
      <c r="G491" s="1" t="s">
        <v>176</v>
      </c>
      <c r="H491" s="1" t="s">
        <v>3418</v>
      </c>
      <c r="I491" s="1" t="s">
        <v>3442</v>
      </c>
      <c r="J491" s="1" t="s">
        <v>52</v>
      </c>
      <c r="K491" s="1" t="s">
        <v>52</v>
      </c>
    </row>
    <row r="492" spans="1:11" ht="20.100000000000001" customHeight="1">
      <c r="A492" s="17" t="s">
        <v>3420</v>
      </c>
      <c r="B492" s="18">
        <v>0</v>
      </c>
      <c r="C492" s="18">
        <v>0</v>
      </c>
      <c r="D492" s="18">
        <v>0</v>
      </c>
      <c r="E492" s="18">
        <v>0</v>
      </c>
      <c r="F492" s="17" t="s">
        <v>52</v>
      </c>
      <c r="G492" s="1" t="s">
        <v>176</v>
      </c>
      <c r="H492" s="1" t="s">
        <v>3418</v>
      </c>
      <c r="I492" s="1" t="s">
        <v>52</v>
      </c>
      <c r="J492" s="1" t="s">
        <v>52</v>
      </c>
      <c r="K492" s="1" t="s">
        <v>52</v>
      </c>
    </row>
    <row r="493" spans="1:11" ht="20.100000000000001" customHeight="1">
      <c r="A493" s="17" t="s">
        <v>3420</v>
      </c>
      <c r="B493" s="18">
        <v>0</v>
      </c>
      <c r="C493" s="18">
        <v>0</v>
      </c>
      <c r="D493" s="18">
        <v>0</v>
      </c>
      <c r="E493" s="18">
        <v>0</v>
      </c>
      <c r="F493" s="17" t="s">
        <v>52</v>
      </c>
      <c r="G493" s="1" t="s">
        <v>176</v>
      </c>
      <c r="H493" s="1" t="s">
        <v>3418</v>
      </c>
      <c r="I493" s="1" t="s">
        <v>3420</v>
      </c>
      <c r="J493" s="1" t="s">
        <v>52</v>
      </c>
      <c r="K493" s="1" t="s">
        <v>52</v>
      </c>
    </row>
    <row r="494" spans="1:11" ht="20.100000000000001" customHeight="1">
      <c r="A494" s="17" t="s">
        <v>3451</v>
      </c>
      <c r="B494" s="19">
        <v>187254</v>
      </c>
      <c r="C494" s="19">
        <v>1725347</v>
      </c>
      <c r="D494" s="19">
        <v>430480</v>
      </c>
      <c r="E494" s="19">
        <v>2343081</v>
      </c>
      <c r="F494" s="20"/>
    </row>
    <row r="495" spans="1:11" ht="20.100000000000001" customHeight="1">
      <c r="A495" s="20"/>
      <c r="B495" s="20"/>
      <c r="C495" s="20"/>
      <c r="D495" s="20"/>
      <c r="E495" s="20"/>
      <c r="F495" s="20"/>
    </row>
    <row r="496" spans="1:11" ht="20.100000000000001" customHeight="1">
      <c r="A496" s="20" t="s">
        <v>3780</v>
      </c>
      <c r="B496" s="20"/>
      <c r="C496" s="20"/>
      <c r="D496" s="20"/>
      <c r="E496" s="20"/>
      <c r="F496" s="17" t="s">
        <v>52</v>
      </c>
      <c r="G496" s="1" t="s">
        <v>179</v>
      </c>
      <c r="I496" s="1" t="s">
        <v>168</v>
      </c>
      <c r="J496" s="1" t="s">
        <v>178</v>
      </c>
      <c r="K496" s="1" t="s">
        <v>157</v>
      </c>
    </row>
    <row r="497" spans="1:12" ht="20.100000000000001" customHeight="1">
      <c r="A497" s="17" t="s">
        <v>52</v>
      </c>
      <c r="B497" s="18"/>
      <c r="C497" s="18"/>
      <c r="D497" s="18"/>
      <c r="E497" s="18"/>
      <c r="F497" s="17" t="s">
        <v>52</v>
      </c>
      <c r="G497" s="1" t="s">
        <v>179</v>
      </c>
      <c r="H497" s="1" t="s">
        <v>3416</v>
      </c>
      <c r="I497" s="1" t="s">
        <v>52</v>
      </c>
      <c r="J497" s="1" t="s">
        <v>52</v>
      </c>
      <c r="K497" s="1" t="s">
        <v>52</v>
      </c>
      <c r="L497">
        <v>1</v>
      </c>
    </row>
    <row r="498" spans="1:12" ht="20.100000000000001" customHeight="1">
      <c r="A498" s="17" t="s">
        <v>3587</v>
      </c>
      <c r="B498" s="18">
        <v>0</v>
      </c>
      <c r="C498" s="18">
        <v>0</v>
      </c>
      <c r="D498" s="18">
        <v>0</v>
      </c>
      <c r="E498" s="18">
        <v>0</v>
      </c>
      <c r="F498" s="17" t="s">
        <v>52</v>
      </c>
      <c r="G498" s="1" t="s">
        <v>179</v>
      </c>
      <c r="H498" s="1" t="s">
        <v>3418</v>
      </c>
      <c r="I498" s="1" t="s">
        <v>3719</v>
      </c>
      <c r="J498" s="1" t="s">
        <v>52</v>
      </c>
      <c r="K498" s="1" t="s">
        <v>52</v>
      </c>
    </row>
    <row r="499" spans="1:12" ht="20.100000000000001" customHeight="1">
      <c r="A499" s="17" t="s">
        <v>3589</v>
      </c>
      <c r="B499" s="18">
        <v>0</v>
      </c>
      <c r="C499" s="18">
        <v>0</v>
      </c>
      <c r="D499" s="18">
        <v>0</v>
      </c>
      <c r="E499" s="18">
        <v>0</v>
      </c>
      <c r="F499" s="17" t="s">
        <v>52</v>
      </c>
      <c r="G499" s="1" t="s">
        <v>179</v>
      </c>
      <c r="H499" s="1" t="s">
        <v>3418</v>
      </c>
      <c r="I499" s="1" t="s">
        <v>3590</v>
      </c>
      <c r="J499" s="1" t="s">
        <v>52</v>
      </c>
      <c r="K499" s="1" t="s">
        <v>52</v>
      </c>
    </row>
    <row r="500" spans="1:12" ht="20.100000000000001" customHeight="1">
      <c r="A500" s="17" t="s">
        <v>3591</v>
      </c>
      <c r="B500" s="18">
        <v>0</v>
      </c>
      <c r="C500" s="18">
        <v>0</v>
      </c>
      <c r="D500" s="18">
        <v>0</v>
      </c>
      <c r="E500" s="18">
        <v>0</v>
      </c>
      <c r="F500" s="17" t="s">
        <v>52</v>
      </c>
      <c r="G500" s="1" t="s">
        <v>179</v>
      </c>
      <c r="H500" s="1" t="s">
        <v>3418</v>
      </c>
      <c r="I500" s="1" t="s">
        <v>3592</v>
      </c>
      <c r="J500" s="1" t="s">
        <v>52</v>
      </c>
      <c r="K500" s="1" t="s">
        <v>52</v>
      </c>
    </row>
    <row r="501" spans="1:12" ht="20.100000000000001" customHeight="1">
      <c r="A501" s="17" t="s">
        <v>3589</v>
      </c>
      <c r="B501" s="18">
        <v>0</v>
      </c>
      <c r="C501" s="18">
        <v>0</v>
      </c>
      <c r="D501" s="18">
        <v>0</v>
      </c>
      <c r="E501" s="18">
        <v>0</v>
      </c>
      <c r="F501" s="17" t="s">
        <v>52</v>
      </c>
      <c r="G501" s="1" t="s">
        <v>179</v>
      </c>
      <c r="H501" s="1" t="s">
        <v>3418</v>
      </c>
      <c r="I501" s="1" t="s">
        <v>3593</v>
      </c>
      <c r="J501" s="1" t="s">
        <v>52</v>
      </c>
      <c r="K501" s="1" t="s">
        <v>52</v>
      </c>
    </row>
    <row r="502" spans="1:12" ht="20.100000000000001" customHeight="1">
      <c r="A502" s="17" t="s">
        <v>3589</v>
      </c>
      <c r="B502" s="18">
        <v>0</v>
      </c>
      <c r="C502" s="18">
        <v>0</v>
      </c>
      <c r="D502" s="18">
        <v>0</v>
      </c>
      <c r="E502" s="18">
        <v>0</v>
      </c>
      <c r="F502" s="17" t="s">
        <v>52</v>
      </c>
      <c r="G502" s="1" t="s">
        <v>179</v>
      </c>
      <c r="H502" s="1" t="s">
        <v>3418</v>
      </c>
      <c r="I502" s="1" t="s">
        <v>3594</v>
      </c>
      <c r="J502" s="1" t="s">
        <v>52</v>
      </c>
      <c r="K502" s="1" t="s">
        <v>52</v>
      </c>
    </row>
    <row r="503" spans="1:12" ht="20.100000000000001" customHeight="1">
      <c r="A503" s="17" t="s">
        <v>3420</v>
      </c>
      <c r="B503" s="18">
        <v>0</v>
      </c>
      <c r="C503" s="18">
        <v>0</v>
      </c>
      <c r="D503" s="18">
        <v>0</v>
      </c>
      <c r="E503" s="18">
        <v>0</v>
      </c>
      <c r="F503" s="17" t="s">
        <v>52</v>
      </c>
      <c r="G503" s="1" t="s">
        <v>179</v>
      </c>
      <c r="H503" s="1" t="s">
        <v>3418</v>
      </c>
      <c r="I503" s="1" t="s">
        <v>3420</v>
      </c>
      <c r="J503" s="1" t="s">
        <v>52</v>
      </c>
      <c r="K503" s="1" t="s">
        <v>52</v>
      </c>
    </row>
    <row r="504" spans="1:12" ht="20.100000000000001" customHeight="1">
      <c r="A504" s="17" t="s">
        <v>3781</v>
      </c>
      <c r="B504" s="18">
        <v>0</v>
      </c>
      <c r="C504" s="18">
        <v>0</v>
      </c>
      <c r="D504" s="18">
        <v>0</v>
      </c>
      <c r="E504" s="18">
        <v>0</v>
      </c>
      <c r="F504" s="17" t="s">
        <v>52</v>
      </c>
      <c r="G504" s="1" t="s">
        <v>179</v>
      </c>
      <c r="H504" s="1" t="s">
        <v>3418</v>
      </c>
      <c r="I504" s="1" t="s">
        <v>3782</v>
      </c>
      <c r="J504" s="1" t="s">
        <v>52</v>
      </c>
      <c r="K504" s="1" t="s">
        <v>52</v>
      </c>
    </row>
    <row r="505" spans="1:12" ht="20.100000000000001" customHeight="1">
      <c r="A505" s="17" t="s">
        <v>3690</v>
      </c>
      <c r="B505" s="18">
        <v>0</v>
      </c>
      <c r="C505" s="18">
        <v>0</v>
      </c>
      <c r="D505" s="18">
        <v>0</v>
      </c>
      <c r="E505" s="18">
        <v>0</v>
      </c>
      <c r="F505" s="17" t="s">
        <v>52</v>
      </c>
      <c r="G505" s="1" t="s">
        <v>179</v>
      </c>
      <c r="H505" s="1" t="s">
        <v>3418</v>
      </c>
      <c r="I505" s="1" t="s">
        <v>3691</v>
      </c>
      <c r="J505" s="1" t="s">
        <v>52</v>
      </c>
      <c r="K505" s="1" t="s">
        <v>52</v>
      </c>
    </row>
    <row r="506" spans="1:12" ht="20.100000000000001" customHeight="1">
      <c r="A506" s="17" t="s">
        <v>3599</v>
      </c>
      <c r="B506" s="18">
        <v>0</v>
      </c>
      <c r="C506" s="18">
        <v>0</v>
      </c>
      <c r="D506" s="18">
        <v>0</v>
      </c>
      <c r="E506" s="18">
        <v>0</v>
      </c>
      <c r="F506" s="17" t="s">
        <v>52</v>
      </c>
      <c r="G506" s="1" t="s">
        <v>179</v>
      </c>
      <c r="H506" s="1" t="s">
        <v>3418</v>
      </c>
      <c r="I506" s="1" t="s">
        <v>3600</v>
      </c>
      <c r="J506" s="1" t="s">
        <v>52</v>
      </c>
      <c r="K506" s="1" t="s">
        <v>52</v>
      </c>
    </row>
    <row r="507" spans="1:12" ht="20.100000000000001" customHeight="1">
      <c r="A507" s="17" t="s">
        <v>3722</v>
      </c>
      <c r="B507" s="18">
        <v>0</v>
      </c>
      <c r="C507" s="18">
        <v>0</v>
      </c>
      <c r="D507" s="18">
        <v>0</v>
      </c>
      <c r="E507" s="18">
        <v>0</v>
      </c>
      <c r="F507" s="17" t="s">
        <v>52</v>
      </c>
      <c r="G507" s="1" t="s">
        <v>179</v>
      </c>
      <c r="H507" s="1" t="s">
        <v>3418</v>
      </c>
      <c r="I507" s="1" t="s">
        <v>3723</v>
      </c>
      <c r="J507" s="1" t="s">
        <v>52</v>
      </c>
      <c r="K507" s="1" t="s">
        <v>52</v>
      </c>
    </row>
    <row r="508" spans="1:12" ht="20.100000000000001" customHeight="1">
      <c r="A508" s="17" t="s">
        <v>3603</v>
      </c>
      <c r="B508" s="18">
        <v>0</v>
      </c>
      <c r="C508" s="18">
        <v>0</v>
      </c>
      <c r="D508" s="18">
        <v>0</v>
      </c>
      <c r="E508" s="18">
        <v>0</v>
      </c>
      <c r="F508" s="17" t="s">
        <v>52</v>
      </c>
      <c r="G508" s="1" t="s">
        <v>179</v>
      </c>
      <c r="H508" s="1" t="s">
        <v>3418</v>
      </c>
      <c r="I508" s="1" t="s">
        <v>3604</v>
      </c>
      <c r="J508" s="1" t="s">
        <v>52</v>
      </c>
      <c r="K508" s="1" t="s">
        <v>52</v>
      </c>
    </row>
    <row r="509" spans="1:12" ht="20.100000000000001" customHeight="1">
      <c r="A509" s="17" t="s">
        <v>3605</v>
      </c>
      <c r="B509" s="18">
        <v>0</v>
      </c>
      <c r="C509" s="18">
        <v>0</v>
      </c>
      <c r="D509" s="18">
        <v>0</v>
      </c>
      <c r="E509" s="18">
        <v>0</v>
      </c>
      <c r="F509" s="17" t="s">
        <v>52</v>
      </c>
      <c r="G509" s="1" t="s">
        <v>179</v>
      </c>
      <c r="H509" s="1" t="s">
        <v>3418</v>
      </c>
      <c r="I509" s="1" t="s">
        <v>3606</v>
      </c>
      <c r="J509" s="1" t="s">
        <v>52</v>
      </c>
      <c r="K509" s="1" t="s">
        <v>52</v>
      </c>
    </row>
    <row r="510" spans="1:12" ht="20.100000000000001" customHeight="1">
      <c r="A510" s="17" t="s">
        <v>3607</v>
      </c>
      <c r="B510" s="18">
        <v>0</v>
      </c>
      <c r="C510" s="18">
        <v>0</v>
      </c>
      <c r="D510" s="18">
        <v>0</v>
      </c>
      <c r="E510" s="18">
        <v>0</v>
      </c>
      <c r="F510" s="17" t="s">
        <v>52</v>
      </c>
      <c r="G510" s="1" t="s">
        <v>179</v>
      </c>
      <c r="H510" s="1" t="s">
        <v>3418</v>
      </c>
      <c r="I510" s="1" t="s">
        <v>3608</v>
      </c>
      <c r="J510" s="1" t="s">
        <v>52</v>
      </c>
      <c r="K510" s="1" t="s">
        <v>52</v>
      </c>
    </row>
    <row r="511" spans="1:12" ht="20.100000000000001" customHeight="1">
      <c r="A511" s="17" t="s">
        <v>3609</v>
      </c>
      <c r="B511" s="18">
        <v>0</v>
      </c>
      <c r="C511" s="18">
        <v>0</v>
      </c>
      <c r="D511" s="18">
        <v>0</v>
      </c>
      <c r="E511" s="18">
        <v>0</v>
      </c>
      <c r="F511" s="17" t="s">
        <v>52</v>
      </c>
      <c r="G511" s="1" t="s">
        <v>179</v>
      </c>
      <c r="H511" s="1" t="s">
        <v>3418</v>
      </c>
      <c r="I511" s="1" t="s">
        <v>3610</v>
      </c>
      <c r="J511" s="1" t="s">
        <v>52</v>
      </c>
      <c r="K511" s="1" t="s">
        <v>52</v>
      </c>
    </row>
    <row r="512" spans="1:12" ht="20.100000000000001" customHeight="1">
      <c r="A512" s="17" t="s">
        <v>3783</v>
      </c>
      <c r="B512" s="18">
        <v>0</v>
      </c>
      <c r="C512" s="18">
        <v>0</v>
      </c>
      <c r="D512" s="18">
        <v>0</v>
      </c>
      <c r="E512" s="18">
        <v>0</v>
      </c>
      <c r="F512" s="17" t="s">
        <v>52</v>
      </c>
      <c r="G512" s="1" t="s">
        <v>179</v>
      </c>
      <c r="H512" s="1" t="s">
        <v>3418</v>
      </c>
      <c r="I512" s="1" t="s">
        <v>3612</v>
      </c>
      <c r="J512" s="1" t="s">
        <v>52</v>
      </c>
      <c r="K512" s="1" t="s">
        <v>52</v>
      </c>
    </row>
    <row r="513" spans="1:11" ht="20.100000000000001" customHeight="1">
      <c r="A513" s="17" t="s">
        <v>3743</v>
      </c>
      <c r="B513" s="18">
        <v>0</v>
      </c>
      <c r="C513" s="18">
        <v>0</v>
      </c>
      <c r="D513" s="18">
        <v>0</v>
      </c>
      <c r="E513" s="18">
        <v>0</v>
      </c>
      <c r="F513" s="17" t="s">
        <v>52</v>
      </c>
      <c r="G513" s="1" t="s">
        <v>179</v>
      </c>
      <c r="H513" s="1" t="s">
        <v>3418</v>
      </c>
      <c r="I513" s="1" t="s">
        <v>3744</v>
      </c>
      <c r="J513" s="1" t="s">
        <v>52</v>
      </c>
      <c r="K513" s="1" t="s">
        <v>52</v>
      </c>
    </row>
    <row r="514" spans="1:11" ht="20.100000000000001" customHeight="1">
      <c r="A514" s="17" t="s">
        <v>3420</v>
      </c>
      <c r="B514" s="18">
        <v>0</v>
      </c>
      <c r="C514" s="18">
        <v>0</v>
      </c>
      <c r="D514" s="18">
        <v>0</v>
      </c>
      <c r="E514" s="18">
        <v>0</v>
      </c>
      <c r="F514" s="17" t="s">
        <v>52</v>
      </c>
      <c r="G514" s="1" t="s">
        <v>179</v>
      </c>
      <c r="H514" s="1" t="s">
        <v>3418</v>
      </c>
      <c r="I514" s="1" t="s">
        <v>52</v>
      </c>
      <c r="J514" s="1" t="s">
        <v>52</v>
      </c>
      <c r="K514" s="1" t="s">
        <v>52</v>
      </c>
    </row>
    <row r="515" spans="1:11" ht="20.100000000000001" customHeight="1">
      <c r="A515" s="17" t="s">
        <v>3784</v>
      </c>
      <c r="B515" s="18">
        <v>0</v>
      </c>
      <c r="C515" s="18">
        <v>0</v>
      </c>
      <c r="D515" s="18">
        <v>0</v>
      </c>
      <c r="E515" s="18">
        <v>0</v>
      </c>
      <c r="F515" s="17" t="s">
        <v>52</v>
      </c>
      <c r="G515" s="1" t="s">
        <v>179</v>
      </c>
      <c r="H515" s="1" t="s">
        <v>3418</v>
      </c>
      <c r="I515" s="1" t="s">
        <v>3616</v>
      </c>
      <c r="J515" s="1" t="s">
        <v>52</v>
      </c>
      <c r="K515" s="1" t="s">
        <v>52</v>
      </c>
    </row>
    <row r="516" spans="1:11" ht="20.100000000000001" customHeight="1">
      <c r="A516" s="17" t="s">
        <v>3746</v>
      </c>
      <c r="B516" s="18">
        <v>0</v>
      </c>
      <c r="C516" s="18">
        <v>0</v>
      </c>
      <c r="D516" s="18">
        <v>0</v>
      </c>
      <c r="E516" s="18">
        <v>0</v>
      </c>
      <c r="F516" s="17" t="s">
        <v>52</v>
      </c>
      <c r="G516" s="1" t="s">
        <v>179</v>
      </c>
      <c r="H516" s="1" t="s">
        <v>3418</v>
      </c>
      <c r="I516" s="1" t="s">
        <v>3747</v>
      </c>
      <c r="J516" s="1" t="s">
        <v>52</v>
      </c>
      <c r="K516" s="1" t="s">
        <v>52</v>
      </c>
    </row>
    <row r="517" spans="1:11" ht="20.100000000000001" customHeight="1">
      <c r="A517" s="17" t="s">
        <v>3785</v>
      </c>
      <c r="B517" s="18">
        <v>0</v>
      </c>
      <c r="C517" s="18">
        <v>0</v>
      </c>
      <c r="D517" s="18">
        <v>0</v>
      </c>
      <c r="E517" s="18">
        <v>0</v>
      </c>
      <c r="F517" s="17" t="s">
        <v>52</v>
      </c>
      <c r="G517" s="1" t="s">
        <v>179</v>
      </c>
      <c r="H517" s="1" t="s">
        <v>3418</v>
      </c>
      <c r="I517" s="1" t="s">
        <v>3620</v>
      </c>
      <c r="J517" s="1" t="s">
        <v>52</v>
      </c>
      <c r="K517" s="1" t="s">
        <v>52</v>
      </c>
    </row>
    <row r="518" spans="1:11" ht="20.100000000000001" customHeight="1">
      <c r="A518" s="17" t="s">
        <v>3786</v>
      </c>
      <c r="B518" s="18">
        <v>0</v>
      </c>
      <c r="C518" s="18">
        <v>0</v>
      </c>
      <c r="D518" s="18">
        <v>0</v>
      </c>
      <c r="E518" s="18">
        <v>0</v>
      </c>
      <c r="F518" s="17" t="s">
        <v>52</v>
      </c>
      <c r="G518" s="1" t="s">
        <v>179</v>
      </c>
      <c r="H518" s="1" t="s">
        <v>3418</v>
      </c>
      <c r="I518" s="1" t="s">
        <v>3622</v>
      </c>
      <c r="J518" s="1" t="s">
        <v>52</v>
      </c>
      <c r="K518" s="1" t="s">
        <v>52</v>
      </c>
    </row>
    <row r="519" spans="1:11" ht="20.100000000000001" customHeight="1">
      <c r="A519" s="17" t="s">
        <v>3787</v>
      </c>
      <c r="B519" s="18">
        <v>0</v>
      </c>
      <c r="C519" s="18">
        <v>0</v>
      </c>
      <c r="D519" s="18">
        <v>0</v>
      </c>
      <c r="E519" s="18">
        <v>0</v>
      </c>
      <c r="F519" s="17" t="s">
        <v>52</v>
      </c>
      <c r="G519" s="1" t="s">
        <v>179</v>
      </c>
      <c r="H519" s="1" t="s">
        <v>3418</v>
      </c>
      <c r="I519" s="1" t="s">
        <v>3624</v>
      </c>
      <c r="J519" s="1" t="s">
        <v>52</v>
      </c>
      <c r="K519" s="1" t="s">
        <v>52</v>
      </c>
    </row>
    <row r="520" spans="1:11" ht="20.100000000000001" customHeight="1">
      <c r="A520" s="17" t="s">
        <v>3420</v>
      </c>
      <c r="B520" s="18">
        <v>0</v>
      </c>
      <c r="C520" s="18">
        <v>0</v>
      </c>
      <c r="D520" s="18">
        <v>0</v>
      </c>
      <c r="E520" s="18">
        <v>0</v>
      </c>
      <c r="F520" s="17" t="s">
        <v>52</v>
      </c>
      <c r="G520" s="1" t="s">
        <v>179</v>
      </c>
      <c r="H520" s="1" t="s">
        <v>3418</v>
      </c>
      <c r="I520" s="1" t="s">
        <v>52</v>
      </c>
      <c r="J520" s="1" t="s">
        <v>52</v>
      </c>
      <c r="K520" s="1" t="s">
        <v>52</v>
      </c>
    </row>
    <row r="521" spans="1:11" ht="20.100000000000001" customHeight="1">
      <c r="A521" s="17" t="s">
        <v>3625</v>
      </c>
      <c r="B521" s="18">
        <v>0</v>
      </c>
      <c r="C521" s="18">
        <v>0</v>
      </c>
      <c r="D521" s="18">
        <v>0</v>
      </c>
      <c r="E521" s="18">
        <v>0</v>
      </c>
      <c r="F521" s="17" t="s">
        <v>52</v>
      </c>
      <c r="G521" s="1" t="s">
        <v>179</v>
      </c>
      <c r="H521" s="1" t="s">
        <v>3418</v>
      </c>
      <c r="I521" s="1" t="s">
        <v>3626</v>
      </c>
      <c r="J521" s="1" t="s">
        <v>52</v>
      </c>
      <c r="K521" s="1" t="s">
        <v>52</v>
      </c>
    </row>
    <row r="522" spans="1:11" ht="20.100000000000001" customHeight="1">
      <c r="A522" s="17" t="s">
        <v>3420</v>
      </c>
      <c r="B522" s="18">
        <v>0</v>
      </c>
      <c r="C522" s="18">
        <v>0</v>
      </c>
      <c r="D522" s="18">
        <v>0</v>
      </c>
      <c r="E522" s="18">
        <v>0</v>
      </c>
      <c r="F522" s="17" t="s">
        <v>52</v>
      </c>
      <c r="G522" s="1" t="s">
        <v>179</v>
      </c>
      <c r="H522" s="1" t="s">
        <v>3418</v>
      </c>
      <c r="I522" s="1" t="s">
        <v>52</v>
      </c>
      <c r="J522" s="1" t="s">
        <v>52</v>
      </c>
      <c r="K522" s="1" t="s">
        <v>52</v>
      </c>
    </row>
    <row r="523" spans="1:11" ht="20.100000000000001" customHeight="1">
      <c r="A523" s="17" t="s">
        <v>3627</v>
      </c>
      <c r="B523" s="18">
        <v>0</v>
      </c>
      <c r="C523" s="18">
        <v>0</v>
      </c>
      <c r="D523" s="18">
        <v>0</v>
      </c>
      <c r="E523" s="18">
        <v>0</v>
      </c>
      <c r="F523" s="17" t="s">
        <v>52</v>
      </c>
      <c r="G523" s="1" t="s">
        <v>179</v>
      </c>
      <c r="H523" s="1" t="s">
        <v>3418</v>
      </c>
      <c r="I523" s="1" t="s">
        <v>3628</v>
      </c>
      <c r="J523" s="1" t="s">
        <v>52</v>
      </c>
      <c r="K523" s="1" t="s">
        <v>52</v>
      </c>
    </row>
    <row r="524" spans="1:11" ht="20.100000000000001" customHeight="1">
      <c r="A524" s="17" t="s">
        <v>3629</v>
      </c>
      <c r="B524" s="18">
        <v>0</v>
      </c>
      <c r="C524" s="18">
        <v>0</v>
      </c>
      <c r="D524" s="18">
        <v>0</v>
      </c>
      <c r="E524" s="18">
        <v>0</v>
      </c>
      <c r="F524" s="17" t="s">
        <v>52</v>
      </c>
      <c r="G524" s="1" t="s">
        <v>179</v>
      </c>
      <c r="H524" s="1" t="s">
        <v>3418</v>
      </c>
      <c r="I524" s="1" t="s">
        <v>3630</v>
      </c>
      <c r="J524" s="1" t="s">
        <v>52</v>
      </c>
      <c r="K524" s="1" t="s">
        <v>52</v>
      </c>
    </row>
    <row r="525" spans="1:11" ht="20.100000000000001" customHeight="1">
      <c r="A525" s="17" t="s">
        <v>3420</v>
      </c>
      <c r="B525" s="18">
        <v>0</v>
      </c>
      <c r="C525" s="18">
        <v>0</v>
      </c>
      <c r="D525" s="18">
        <v>0</v>
      </c>
      <c r="E525" s="18">
        <v>0</v>
      </c>
      <c r="F525" s="17" t="s">
        <v>52</v>
      </c>
      <c r="G525" s="1" t="s">
        <v>179</v>
      </c>
      <c r="H525" s="1" t="s">
        <v>3418</v>
      </c>
      <c r="I525" s="1" t="s">
        <v>52</v>
      </c>
      <c r="J525" s="1" t="s">
        <v>52</v>
      </c>
      <c r="K525" s="1" t="s">
        <v>52</v>
      </c>
    </row>
    <row r="526" spans="1:11" ht="20.100000000000001" customHeight="1">
      <c r="A526" s="17" t="s">
        <v>3701</v>
      </c>
      <c r="B526" s="18">
        <v>0</v>
      </c>
      <c r="C526" s="18">
        <v>0</v>
      </c>
      <c r="D526" s="18">
        <v>0</v>
      </c>
      <c r="E526" s="18">
        <v>0</v>
      </c>
      <c r="F526" s="17" t="s">
        <v>52</v>
      </c>
      <c r="G526" s="1" t="s">
        <v>179</v>
      </c>
      <c r="H526" s="1" t="s">
        <v>3418</v>
      </c>
      <c r="I526" s="1" t="s">
        <v>3702</v>
      </c>
      <c r="J526" s="1" t="s">
        <v>52</v>
      </c>
      <c r="K526" s="1" t="s">
        <v>52</v>
      </c>
    </row>
    <row r="527" spans="1:11" ht="20.100000000000001" customHeight="1">
      <c r="A527" s="17" t="s">
        <v>3788</v>
      </c>
      <c r="B527" s="18">
        <v>0</v>
      </c>
      <c r="C527" s="18">
        <v>1069651</v>
      </c>
      <c r="D527" s="18">
        <v>0</v>
      </c>
      <c r="E527" s="18">
        <v>1069651</v>
      </c>
      <c r="F527" s="17" t="s">
        <v>52</v>
      </c>
      <c r="G527" s="1" t="s">
        <v>179</v>
      </c>
      <c r="H527" s="1" t="s">
        <v>3418</v>
      </c>
      <c r="I527" s="1" t="s">
        <v>3704</v>
      </c>
      <c r="J527" s="1" t="s">
        <v>52</v>
      </c>
      <c r="K527" s="1" t="s">
        <v>52</v>
      </c>
    </row>
    <row r="528" spans="1:11" ht="20.100000000000001" customHeight="1">
      <c r="A528" s="17" t="s">
        <v>3675</v>
      </c>
      <c r="B528" s="18">
        <v>0</v>
      </c>
      <c r="C528" s="18">
        <v>0</v>
      </c>
      <c r="D528" s="18">
        <v>0</v>
      </c>
      <c r="E528" s="18">
        <v>0</v>
      </c>
      <c r="F528" s="17" t="s">
        <v>52</v>
      </c>
      <c r="G528" s="1" t="s">
        <v>179</v>
      </c>
      <c r="H528" s="1" t="s">
        <v>3418</v>
      </c>
      <c r="I528" s="1" t="s">
        <v>3676</v>
      </c>
      <c r="J528" s="1" t="s">
        <v>52</v>
      </c>
      <c r="K528" s="1" t="s">
        <v>52</v>
      </c>
    </row>
    <row r="529" spans="1:11" ht="20.100000000000001" customHeight="1">
      <c r="A529" s="17" t="s">
        <v>3789</v>
      </c>
      <c r="B529" s="18">
        <v>0</v>
      </c>
      <c r="C529" s="18">
        <v>273415.40000000002</v>
      </c>
      <c r="D529" s="18">
        <v>0</v>
      </c>
      <c r="E529" s="18">
        <v>273415.40000000002</v>
      </c>
      <c r="F529" s="17" t="s">
        <v>52</v>
      </c>
      <c r="G529" s="1" t="s">
        <v>179</v>
      </c>
      <c r="H529" s="1" t="s">
        <v>3418</v>
      </c>
      <c r="I529" s="1" t="s">
        <v>3678</v>
      </c>
      <c r="J529" s="1" t="s">
        <v>52</v>
      </c>
      <c r="K529" s="1" t="s">
        <v>52</v>
      </c>
    </row>
    <row r="530" spans="1:11" ht="20.100000000000001" customHeight="1">
      <c r="A530" s="17" t="s">
        <v>3639</v>
      </c>
      <c r="B530" s="18">
        <v>0</v>
      </c>
      <c r="C530" s="18">
        <v>0</v>
      </c>
      <c r="D530" s="18">
        <v>0</v>
      </c>
      <c r="E530" s="18">
        <v>0</v>
      </c>
      <c r="F530" s="17" t="s">
        <v>52</v>
      </c>
      <c r="G530" s="1" t="s">
        <v>179</v>
      </c>
      <c r="H530" s="1" t="s">
        <v>3418</v>
      </c>
      <c r="I530" s="1" t="s">
        <v>3640</v>
      </c>
      <c r="J530" s="1" t="s">
        <v>52</v>
      </c>
      <c r="K530" s="1" t="s">
        <v>52</v>
      </c>
    </row>
    <row r="531" spans="1:11" ht="20.100000000000001" customHeight="1">
      <c r="A531" s="17" t="s">
        <v>3790</v>
      </c>
      <c r="B531" s="18">
        <v>0</v>
      </c>
      <c r="C531" s="18">
        <v>225588.1</v>
      </c>
      <c r="D531" s="18">
        <v>0</v>
      </c>
      <c r="E531" s="18">
        <v>225588.1</v>
      </c>
      <c r="F531" s="17" t="s">
        <v>52</v>
      </c>
      <c r="G531" s="1" t="s">
        <v>179</v>
      </c>
      <c r="H531" s="1" t="s">
        <v>3418</v>
      </c>
      <c r="I531" s="1" t="s">
        <v>3642</v>
      </c>
      <c r="J531" s="1" t="s">
        <v>52</v>
      </c>
      <c r="K531" s="1" t="s">
        <v>52</v>
      </c>
    </row>
    <row r="532" spans="1:11" ht="20.100000000000001" customHeight="1">
      <c r="A532" s="17" t="s">
        <v>3643</v>
      </c>
      <c r="B532" s="18">
        <v>0</v>
      </c>
      <c r="C532" s="18">
        <v>1568654.5</v>
      </c>
      <c r="D532" s="18">
        <v>0</v>
      </c>
      <c r="E532" s="18">
        <v>1568654.5</v>
      </c>
      <c r="F532" s="17" t="s">
        <v>52</v>
      </c>
      <c r="G532" s="1" t="s">
        <v>179</v>
      </c>
      <c r="H532" s="1" t="s">
        <v>3418</v>
      </c>
      <c r="I532" s="1" t="s">
        <v>3644</v>
      </c>
      <c r="J532" s="1" t="s">
        <v>52</v>
      </c>
      <c r="K532" s="1" t="s">
        <v>52</v>
      </c>
    </row>
    <row r="533" spans="1:11" ht="20.100000000000001" customHeight="1">
      <c r="A533" s="17" t="s">
        <v>3645</v>
      </c>
      <c r="B533" s="18">
        <v>0</v>
      </c>
      <c r="C533" s="18">
        <v>0</v>
      </c>
      <c r="D533" s="18">
        <v>0</v>
      </c>
      <c r="E533" s="18">
        <v>0</v>
      </c>
      <c r="F533" s="17" t="s">
        <v>52</v>
      </c>
      <c r="G533" s="1" t="s">
        <v>179</v>
      </c>
      <c r="H533" s="1" t="s">
        <v>3418</v>
      </c>
      <c r="I533" s="1" t="s">
        <v>3645</v>
      </c>
      <c r="J533" s="1" t="s">
        <v>52</v>
      </c>
      <c r="K533" s="1" t="s">
        <v>52</v>
      </c>
    </row>
    <row r="534" spans="1:11" ht="20.100000000000001" customHeight="1">
      <c r="A534" s="17" t="s">
        <v>3646</v>
      </c>
      <c r="B534" s="18">
        <v>0</v>
      </c>
      <c r="C534" s="18">
        <v>0</v>
      </c>
      <c r="D534" s="18">
        <v>0</v>
      </c>
      <c r="E534" s="18">
        <v>0</v>
      </c>
      <c r="F534" s="17" t="s">
        <v>52</v>
      </c>
      <c r="G534" s="1" t="s">
        <v>179</v>
      </c>
      <c r="H534" s="1" t="s">
        <v>3418</v>
      </c>
      <c r="I534" s="1" t="s">
        <v>3647</v>
      </c>
      <c r="J534" s="1" t="s">
        <v>52</v>
      </c>
      <c r="K534" s="1" t="s">
        <v>52</v>
      </c>
    </row>
    <row r="535" spans="1:11" ht="20.100000000000001" customHeight="1">
      <c r="A535" s="17" t="s">
        <v>3420</v>
      </c>
      <c r="B535" s="18">
        <v>0</v>
      </c>
      <c r="C535" s="18">
        <v>0</v>
      </c>
      <c r="D535" s="18">
        <v>0</v>
      </c>
      <c r="E535" s="18">
        <v>0</v>
      </c>
      <c r="F535" s="17" t="s">
        <v>52</v>
      </c>
      <c r="G535" s="1" t="s">
        <v>179</v>
      </c>
      <c r="H535" s="1" t="s">
        <v>3418</v>
      </c>
      <c r="I535" s="1" t="s">
        <v>52</v>
      </c>
      <c r="J535" s="1" t="s">
        <v>52</v>
      </c>
      <c r="K535" s="1" t="s">
        <v>52</v>
      </c>
    </row>
    <row r="536" spans="1:11" ht="20.100000000000001" customHeight="1">
      <c r="A536" s="17" t="s">
        <v>3791</v>
      </c>
      <c r="B536" s="18">
        <v>0</v>
      </c>
      <c r="C536" s="18">
        <v>0</v>
      </c>
      <c r="D536" s="18">
        <v>0</v>
      </c>
      <c r="E536" s="18">
        <v>0</v>
      </c>
      <c r="F536" s="17" t="s">
        <v>52</v>
      </c>
      <c r="G536" s="1" t="s">
        <v>179</v>
      </c>
      <c r="H536" s="1" t="s">
        <v>3418</v>
      </c>
      <c r="I536" s="1" t="s">
        <v>3649</v>
      </c>
      <c r="J536" s="1" t="s">
        <v>52</v>
      </c>
      <c r="K536" s="1" t="s">
        <v>52</v>
      </c>
    </row>
    <row r="537" spans="1:11" ht="20.100000000000001" customHeight="1">
      <c r="A537" s="17" t="s">
        <v>3792</v>
      </c>
      <c r="B537" s="18">
        <v>0</v>
      </c>
      <c r="C537" s="18">
        <v>0</v>
      </c>
      <c r="D537" s="18">
        <v>0</v>
      </c>
      <c r="E537" s="18">
        <v>0</v>
      </c>
      <c r="F537" s="17" t="s">
        <v>52</v>
      </c>
      <c r="G537" s="1" t="s">
        <v>179</v>
      </c>
      <c r="H537" s="1" t="s">
        <v>3418</v>
      </c>
      <c r="I537" s="1" t="s">
        <v>3651</v>
      </c>
      <c r="J537" s="1" t="s">
        <v>52</v>
      </c>
      <c r="K537" s="1" t="s">
        <v>52</v>
      </c>
    </row>
    <row r="538" spans="1:11" ht="20.100000000000001" customHeight="1">
      <c r="A538" s="17" t="s">
        <v>3420</v>
      </c>
      <c r="B538" s="18">
        <v>0</v>
      </c>
      <c r="C538" s="18">
        <v>0</v>
      </c>
      <c r="D538" s="18">
        <v>0</v>
      </c>
      <c r="E538" s="18">
        <v>0</v>
      </c>
      <c r="F538" s="17" t="s">
        <v>52</v>
      </c>
      <c r="G538" s="1" t="s">
        <v>179</v>
      </c>
      <c r="H538" s="1" t="s">
        <v>3418</v>
      </c>
      <c r="I538" s="1" t="s">
        <v>52</v>
      </c>
      <c r="J538" s="1" t="s">
        <v>52</v>
      </c>
      <c r="K538" s="1" t="s">
        <v>52</v>
      </c>
    </row>
    <row r="539" spans="1:11" ht="20.100000000000001" customHeight="1">
      <c r="A539" s="17" t="s">
        <v>3652</v>
      </c>
      <c r="B539" s="18">
        <v>0</v>
      </c>
      <c r="C539" s="18">
        <v>0</v>
      </c>
      <c r="D539" s="18">
        <v>0</v>
      </c>
      <c r="E539" s="18">
        <v>0</v>
      </c>
      <c r="F539" s="17" t="s">
        <v>52</v>
      </c>
      <c r="G539" s="1" t="s">
        <v>179</v>
      </c>
      <c r="H539" s="1" t="s">
        <v>3418</v>
      </c>
      <c r="I539" s="1" t="s">
        <v>3653</v>
      </c>
      <c r="J539" s="1" t="s">
        <v>52</v>
      </c>
      <c r="K539" s="1" t="s">
        <v>52</v>
      </c>
    </row>
    <row r="540" spans="1:11" ht="20.100000000000001" customHeight="1">
      <c r="A540" s="17" t="s">
        <v>3793</v>
      </c>
      <c r="B540" s="18">
        <v>199523.4</v>
      </c>
      <c r="C540" s="18">
        <v>0</v>
      </c>
      <c r="D540" s="18">
        <v>0</v>
      </c>
      <c r="E540" s="18">
        <v>199523.4</v>
      </c>
      <c r="F540" s="17" t="s">
        <v>52</v>
      </c>
      <c r="G540" s="1" t="s">
        <v>179</v>
      </c>
      <c r="H540" s="1" t="s">
        <v>3418</v>
      </c>
      <c r="I540" s="1" t="s">
        <v>3655</v>
      </c>
      <c r="J540" s="1" t="s">
        <v>52</v>
      </c>
      <c r="K540" s="1" t="s">
        <v>52</v>
      </c>
    </row>
    <row r="541" spans="1:11" ht="20.100000000000001" customHeight="1">
      <c r="A541" s="17" t="s">
        <v>3794</v>
      </c>
      <c r="B541" s="18">
        <v>0</v>
      </c>
      <c r="C541" s="18">
        <v>257921.9</v>
      </c>
      <c r="D541" s="18">
        <v>0</v>
      </c>
      <c r="E541" s="18">
        <v>257921.9</v>
      </c>
      <c r="F541" s="17" t="s">
        <v>52</v>
      </c>
      <c r="G541" s="1" t="s">
        <v>179</v>
      </c>
      <c r="H541" s="1" t="s">
        <v>3418</v>
      </c>
      <c r="I541" s="1" t="s">
        <v>3657</v>
      </c>
      <c r="J541" s="1" t="s">
        <v>52</v>
      </c>
      <c r="K541" s="1" t="s">
        <v>52</v>
      </c>
    </row>
    <row r="542" spans="1:11" ht="20.100000000000001" customHeight="1">
      <c r="A542" s="17" t="s">
        <v>3795</v>
      </c>
      <c r="B542" s="18">
        <v>0</v>
      </c>
      <c r="C542" s="18">
        <v>0</v>
      </c>
      <c r="D542" s="18">
        <v>395466.5</v>
      </c>
      <c r="E542" s="18">
        <v>395466.5</v>
      </c>
      <c r="F542" s="17" t="s">
        <v>52</v>
      </c>
      <c r="G542" s="1" t="s">
        <v>179</v>
      </c>
      <c r="H542" s="1" t="s">
        <v>3418</v>
      </c>
      <c r="I542" s="1" t="s">
        <v>3659</v>
      </c>
      <c r="J542" s="1" t="s">
        <v>52</v>
      </c>
      <c r="K542" s="1" t="s">
        <v>52</v>
      </c>
    </row>
    <row r="543" spans="1:11" ht="20.100000000000001" customHeight="1">
      <c r="A543" s="17" t="s">
        <v>3441</v>
      </c>
      <c r="B543" s="18">
        <v>199523.4</v>
      </c>
      <c r="C543" s="18">
        <v>257921.9</v>
      </c>
      <c r="D543" s="18">
        <v>395466.5</v>
      </c>
      <c r="E543" s="18">
        <v>852911.8</v>
      </c>
      <c r="F543" s="17" t="s">
        <v>52</v>
      </c>
      <c r="G543" s="1" t="s">
        <v>179</v>
      </c>
      <c r="H543" s="1" t="s">
        <v>3418</v>
      </c>
      <c r="I543" s="1" t="s">
        <v>3442</v>
      </c>
      <c r="J543" s="1" t="s">
        <v>52</v>
      </c>
      <c r="K543" s="1" t="s">
        <v>52</v>
      </c>
    </row>
    <row r="544" spans="1:11" ht="20.100000000000001" customHeight="1">
      <c r="A544" s="17" t="s">
        <v>3420</v>
      </c>
      <c r="B544" s="18">
        <v>0</v>
      </c>
      <c r="C544" s="18">
        <v>0</v>
      </c>
      <c r="D544" s="18">
        <v>0</v>
      </c>
      <c r="E544" s="18">
        <v>0</v>
      </c>
      <c r="F544" s="17" t="s">
        <v>52</v>
      </c>
      <c r="G544" s="1" t="s">
        <v>179</v>
      </c>
      <c r="H544" s="1" t="s">
        <v>3418</v>
      </c>
      <c r="I544" s="1" t="s">
        <v>52</v>
      </c>
      <c r="J544" s="1" t="s">
        <v>52</v>
      </c>
      <c r="K544" s="1" t="s">
        <v>52</v>
      </c>
    </row>
    <row r="545" spans="1:12" ht="20.100000000000001" customHeight="1">
      <c r="A545" s="17" t="s">
        <v>3796</v>
      </c>
      <c r="B545" s="18">
        <v>0</v>
      </c>
      <c r="C545" s="18">
        <v>0</v>
      </c>
      <c r="D545" s="18">
        <v>62746.1</v>
      </c>
      <c r="E545" s="18">
        <v>62746.1</v>
      </c>
      <c r="F545" s="17" t="s">
        <v>52</v>
      </c>
      <c r="G545" s="1" t="s">
        <v>179</v>
      </c>
      <c r="H545" s="1" t="s">
        <v>3418</v>
      </c>
      <c r="I545" s="1" t="s">
        <v>3760</v>
      </c>
      <c r="J545" s="1" t="s">
        <v>52</v>
      </c>
      <c r="K545" s="1" t="s">
        <v>52</v>
      </c>
    </row>
    <row r="546" spans="1:12" ht="20.100000000000001" customHeight="1">
      <c r="A546" s="17" t="s">
        <v>3441</v>
      </c>
      <c r="B546" s="18">
        <v>0</v>
      </c>
      <c r="C546" s="18">
        <v>0</v>
      </c>
      <c r="D546" s="18">
        <v>62746.1</v>
      </c>
      <c r="E546" s="18">
        <v>62746.1</v>
      </c>
      <c r="F546" s="17" t="s">
        <v>52</v>
      </c>
      <c r="G546" s="1" t="s">
        <v>179</v>
      </c>
      <c r="H546" s="1" t="s">
        <v>3418</v>
      </c>
      <c r="I546" s="1" t="s">
        <v>3442</v>
      </c>
      <c r="J546" s="1" t="s">
        <v>52</v>
      </c>
      <c r="K546" s="1" t="s">
        <v>52</v>
      </c>
    </row>
    <row r="547" spans="1:12" ht="20.100000000000001" customHeight="1">
      <c r="A547" s="17" t="s">
        <v>3420</v>
      </c>
      <c r="B547" s="18">
        <v>0</v>
      </c>
      <c r="C547" s="18">
        <v>0</v>
      </c>
      <c r="D547" s="18">
        <v>0</v>
      </c>
      <c r="E547" s="18">
        <v>0</v>
      </c>
      <c r="F547" s="17" t="s">
        <v>52</v>
      </c>
      <c r="G547" s="1" t="s">
        <v>179</v>
      </c>
      <c r="H547" s="1" t="s">
        <v>3418</v>
      </c>
      <c r="I547" s="1" t="s">
        <v>52</v>
      </c>
      <c r="J547" s="1" t="s">
        <v>52</v>
      </c>
      <c r="K547" s="1" t="s">
        <v>52</v>
      </c>
    </row>
    <row r="548" spans="1:12" ht="20.100000000000001" customHeight="1">
      <c r="A548" s="17" t="s">
        <v>3420</v>
      </c>
      <c r="B548" s="18">
        <v>0</v>
      </c>
      <c r="C548" s="18">
        <v>0</v>
      </c>
      <c r="D548" s="18">
        <v>0</v>
      </c>
      <c r="E548" s="18">
        <v>0</v>
      </c>
      <c r="F548" s="17" t="s">
        <v>52</v>
      </c>
      <c r="G548" s="1" t="s">
        <v>179</v>
      </c>
      <c r="H548" s="1" t="s">
        <v>3418</v>
      </c>
      <c r="I548" s="1" t="s">
        <v>3420</v>
      </c>
      <c r="J548" s="1" t="s">
        <v>52</v>
      </c>
      <c r="K548" s="1" t="s">
        <v>52</v>
      </c>
    </row>
    <row r="549" spans="1:12" ht="20.100000000000001" customHeight="1">
      <c r="A549" s="17" t="s">
        <v>3451</v>
      </c>
      <c r="B549" s="19">
        <v>199523</v>
      </c>
      <c r="C549" s="19">
        <v>1826576</v>
      </c>
      <c r="D549" s="19">
        <v>458212</v>
      </c>
      <c r="E549" s="19">
        <v>2484311</v>
      </c>
      <c r="F549" s="20"/>
    </row>
    <row r="550" spans="1:12" ht="20.100000000000001" customHeight="1">
      <c r="A550" s="20"/>
      <c r="B550" s="20"/>
      <c r="C550" s="20"/>
      <c r="D550" s="20"/>
      <c r="E550" s="20"/>
      <c r="F550" s="20"/>
    </row>
    <row r="551" spans="1:12" ht="20.100000000000001" customHeight="1">
      <c r="A551" s="20" t="s">
        <v>3798</v>
      </c>
      <c r="B551" s="20"/>
      <c r="C551" s="20"/>
      <c r="D551" s="20"/>
      <c r="E551" s="20"/>
      <c r="F551" s="17" t="s">
        <v>52</v>
      </c>
      <c r="G551" s="1" t="s">
        <v>905</v>
      </c>
      <c r="I551" s="1" t="s">
        <v>903</v>
      </c>
      <c r="J551" s="1" t="s">
        <v>904</v>
      </c>
      <c r="K551" s="1" t="s">
        <v>900</v>
      </c>
    </row>
    <row r="552" spans="1:12" ht="20.100000000000001" customHeight="1">
      <c r="A552" s="17" t="s">
        <v>52</v>
      </c>
      <c r="B552" s="18"/>
      <c r="C552" s="18"/>
      <c r="D552" s="18"/>
      <c r="E552" s="18"/>
      <c r="F552" s="17" t="s">
        <v>52</v>
      </c>
      <c r="G552" s="1" t="s">
        <v>905</v>
      </c>
      <c r="H552" s="1" t="s">
        <v>3416</v>
      </c>
      <c r="I552" s="1" t="s">
        <v>52</v>
      </c>
      <c r="J552" s="1" t="s">
        <v>52</v>
      </c>
      <c r="K552" s="1" t="s">
        <v>52</v>
      </c>
      <c r="L552">
        <v>1</v>
      </c>
    </row>
    <row r="553" spans="1:12" ht="20.100000000000001" customHeight="1">
      <c r="A553" s="17" t="s">
        <v>3799</v>
      </c>
      <c r="B553" s="18">
        <v>0</v>
      </c>
      <c r="C553" s="18">
        <v>0</v>
      </c>
      <c r="D553" s="18">
        <v>0</v>
      </c>
      <c r="E553" s="18">
        <v>0</v>
      </c>
      <c r="F553" s="17" t="s">
        <v>52</v>
      </c>
      <c r="G553" s="1" t="s">
        <v>905</v>
      </c>
      <c r="H553" s="1" t="s">
        <v>3418</v>
      </c>
      <c r="I553" s="1" t="s">
        <v>3800</v>
      </c>
      <c r="J553" s="1" t="s">
        <v>52</v>
      </c>
      <c r="K553" s="1" t="s">
        <v>52</v>
      </c>
    </row>
    <row r="554" spans="1:12" ht="20.100000000000001" customHeight="1">
      <c r="A554" s="17" t="s">
        <v>3420</v>
      </c>
      <c r="B554" s="18">
        <v>0</v>
      </c>
      <c r="C554" s="18">
        <v>0</v>
      </c>
      <c r="D554" s="18">
        <v>0</v>
      </c>
      <c r="E554" s="18">
        <v>0</v>
      </c>
      <c r="F554" s="17" t="s">
        <v>52</v>
      </c>
      <c r="G554" s="1" t="s">
        <v>905</v>
      </c>
      <c r="H554" s="1" t="s">
        <v>3418</v>
      </c>
      <c r="I554" s="1" t="s">
        <v>52</v>
      </c>
      <c r="J554" s="1" t="s">
        <v>52</v>
      </c>
      <c r="K554" s="1" t="s">
        <v>52</v>
      </c>
    </row>
    <row r="555" spans="1:12" ht="20.100000000000001" customHeight="1">
      <c r="A555" s="17" t="s">
        <v>3801</v>
      </c>
      <c r="B555" s="18">
        <v>0</v>
      </c>
      <c r="C555" s="18">
        <v>0</v>
      </c>
      <c r="D555" s="18">
        <v>0</v>
      </c>
      <c r="E555" s="18">
        <v>0</v>
      </c>
      <c r="F555" s="17" t="s">
        <v>52</v>
      </c>
      <c r="G555" s="1" t="s">
        <v>905</v>
      </c>
      <c r="H555" s="1" t="s">
        <v>3418</v>
      </c>
      <c r="I555" s="1" t="s">
        <v>3802</v>
      </c>
      <c r="J555" s="1" t="s">
        <v>52</v>
      </c>
      <c r="K555" s="1" t="s">
        <v>52</v>
      </c>
    </row>
    <row r="556" spans="1:12" ht="20.100000000000001" customHeight="1">
      <c r="A556" s="17" t="s">
        <v>3803</v>
      </c>
      <c r="B556" s="18">
        <v>0</v>
      </c>
      <c r="C556" s="18">
        <v>0</v>
      </c>
      <c r="D556" s="18">
        <v>0</v>
      </c>
      <c r="E556" s="18">
        <v>0</v>
      </c>
      <c r="F556" s="17" t="s">
        <v>52</v>
      </c>
      <c r="G556" s="1" t="s">
        <v>905</v>
      </c>
      <c r="H556" s="1" t="s">
        <v>3418</v>
      </c>
      <c r="I556" s="1" t="s">
        <v>3804</v>
      </c>
      <c r="J556" s="1" t="s">
        <v>52</v>
      </c>
      <c r="K556" s="1" t="s">
        <v>52</v>
      </c>
    </row>
    <row r="557" spans="1:12" ht="20.100000000000001" customHeight="1">
      <c r="A557" s="17" t="s">
        <v>3805</v>
      </c>
      <c r="B557" s="18">
        <v>0</v>
      </c>
      <c r="C557" s="18">
        <v>0</v>
      </c>
      <c r="D557" s="18">
        <v>0</v>
      </c>
      <c r="E557" s="18">
        <v>0</v>
      </c>
      <c r="F557" s="17" t="s">
        <v>52</v>
      </c>
      <c r="G557" s="1" t="s">
        <v>905</v>
      </c>
      <c r="H557" s="1" t="s">
        <v>3418</v>
      </c>
      <c r="I557" s="1" t="s">
        <v>3806</v>
      </c>
      <c r="J557" s="1" t="s">
        <v>52</v>
      </c>
      <c r="K557" s="1" t="s">
        <v>52</v>
      </c>
    </row>
    <row r="558" spans="1:12" ht="20.100000000000001" customHeight="1">
      <c r="A558" s="17" t="s">
        <v>3420</v>
      </c>
      <c r="B558" s="18">
        <v>0</v>
      </c>
      <c r="C558" s="18">
        <v>0</v>
      </c>
      <c r="D558" s="18">
        <v>0</v>
      </c>
      <c r="E558" s="18">
        <v>0</v>
      </c>
      <c r="F558" s="17" t="s">
        <v>52</v>
      </c>
      <c r="G558" s="1" t="s">
        <v>905</v>
      </c>
      <c r="H558" s="1" t="s">
        <v>3418</v>
      </c>
      <c r="I558" s="1" t="s">
        <v>52</v>
      </c>
      <c r="J558" s="1" t="s">
        <v>52</v>
      </c>
      <c r="K558" s="1" t="s">
        <v>52</v>
      </c>
    </row>
    <row r="559" spans="1:12" ht="20.100000000000001" customHeight="1">
      <c r="A559" s="17" t="s">
        <v>3807</v>
      </c>
      <c r="B559" s="18">
        <v>0</v>
      </c>
      <c r="C559" s="18">
        <v>0</v>
      </c>
      <c r="D559" s="18">
        <v>0</v>
      </c>
      <c r="E559" s="18">
        <v>0</v>
      </c>
      <c r="F559" s="17" t="s">
        <v>52</v>
      </c>
      <c r="G559" s="1" t="s">
        <v>905</v>
      </c>
      <c r="H559" s="1" t="s">
        <v>3418</v>
      </c>
      <c r="I559" s="1" t="s">
        <v>3808</v>
      </c>
      <c r="J559" s="1" t="s">
        <v>52</v>
      </c>
      <c r="K559" s="1" t="s">
        <v>52</v>
      </c>
    </row>
    <row r="560" spans="1:12" ht="20.100000000000001" customHeight="1">
      <c r="A560" s="17" t="s">
        <v>3809</v>
      </c>
      <c r="B560" s="18">
        <v>0</v>
      </c>
      <c r="C560" s="18">
        <v>0</v>
      </c>
      <c r="D560" s="18">
        <v>0</v>
      </c>
      <c r="E560" s="18">
        <v>0</v>
      </c>
      <c r="F560" s="17" t="s">
        <v>52</v>
      </c>
      <c r="G560" s="1" t="s">
        <v>905</v>
      </c>
      <c r="H560" s="1" t="s">
        <v>3418</v>
      </c>
      <c r="I560" s="1" t="s">
        <v>3810</v>
      </c>
      <c r="J560" s="1" t="s">
        <v>52</v>
      </c>
      <c r="K560" s="1" t="s">
        <v>52</v>
      </c>
    </row>
    <row r="561" spans="1:11" ht="20.100000000000001" customHeight="1">
      <c r="A561" s="17" t="s">
        <v>3811</v>
      </c>
      <c r="B561" s="18">
        <v>0</v>
      </c>
      <c r="C561" s="18">
        <v>0</v>
      </c>
      <c r="D561" s="18">
        <v>0</v>
      </c>
      <c r="E561" s="18">
        <v>0</v>
      </c>
      <c r="F561" s="17" t="s">
        <v>52</v>
      </c>
      <c r="G561" s="1" t="s">
        <v>905</v>
      </c>
      <c r="H561" s="1" t="s">
        <v>3418</v>
      </c>
      <c r="I561" s="1" t="s">
        <v>3812</v>
      </c>
      <c r="J561" s="1" t="s">
        <v>52</v>
      </c>
      <c r="K561" s="1" t="s">
        <v>52</v>
      </c>
    </row>
    <row r="562" spans="1:11" ht="20.100000000000001" customHeight="1">
      <c r="A562" s="17" t="s">
        <v>3813</v>
      </c>
      <c r="B562" s="18">
        <v>0</v>
      </c>
      <c r="C562" s="18">
        <v>0</v>
      </c>
      <c r="D562" s="18">
        <v>0</v>
      </c>
      <c r="E562" s="18">
        <v>0</v>
      </c>
      <c r="F562" s="17" t="s">
        <v>52</v>
      </c>
      <c r="G562" s="1" t="s">
        <v>905</v>
      </c>
      <c r="H562" s="1" t="s">
        <v>3418</v>
      </c>
      <c r="I562" s="1" t="s">
        <v>3814</v>
      </c>
      <c r="J562" s="1" t="s">
        <v>52</v>
      </c>
      <c r="K562" s="1" t="s">
        <v>52</v>
      </c>
    </row>
    <row r="563" spans="1:11" ht="20.100000000000001" customHeight="1">
      <c r="A563" s="17" t="s">
        <v>3815</v>
      </c>
      <c r="B563" s="18">
        <v>0</v>
      </c>
      <c r="C563" s="18">
        <v>0</v>
      </c>
      <c r="D563" s="18">
        <v>0</v>
      </c>
      <c r="E563" s="18">
        <v>0</v>
      </c>
      <c r="F563" s="17" t="s">
        <v>52</v>
      </c>
      <c r="G563" s="1" t="s">
        <v>905</v>
      </c>
      <c r="H563" s="1" t="s">
        <v>3418</v>
      </c>
      <c r="I563" s="1" t="s">
        <v>3816</v>
      </c>
      <c r="J563" s="1" t="s">
        <v>52</v>
      </c>
      <c r="K563" s="1" t="s">
        <v>52</v>
      </c>
    </row>
    <row r="564" spans="1:11" ht="20.100000000000001" customHeight="1">
      <c r="A564" s="17" t="s">
        <v>3817</v>
      </c>
      <c r="B564" s="18">
        <v>0</v>
      </c>
      <c r="C564" s="18">
        <v>0</v>
      </c>
      <c r="D564" s="18">
        <v>0</v>
      </c>
      <c r="E564" s="18">
        <v>0</v>
      </c>
      <c r="F564" s="17" t="s">
        <v>52</v>
      </c>
      <c r="G564" s="1" t="s">
        <v>905</v>
      </c>
      <c r="H564" s="1" t="s">
        <v>3418</v>
      </c>
      <c r="I564" s="1" t="s">
        <v>3818</v>
      </c>
      <c r="J564" s="1" t="s">
        <v>52</v>
      </c>
      <c r="K564" s="1" t="s">
        <v>52</v>
      </c>
    </row>
    <row r="565" spans="1:11" ht="20.100000000000001" customHeight="1">
      <c r="A565" s="17" t="s">
        <v>3819</v>
      </c>
      <c r="B565" s="18">
        <v>0</v>
      </c>
      <c r="C565" s="18">
        <v>0</v>
      </c>
      <c r="D565" s="18">
        <v>0</v>
      </c>
      <c r="E565" s="18">
        <v>0</v>
      </c>
      <c r="F565" s="17" t="s">
        <v>52</v>
      </c>
      <c r="G565" s="1" t="s">
        <v>905</v>
      </c>
      <c r="H565" s="1" t="s">
        <v>3418</v>
      </c>
      <c r="I565" s="1" t="s">
        <v>3820</v>
      </c>
      <c r="J565" s="1" t="s">
        <v>52</v>
      </c>
      <c r="K565" s="1" t="s">
        <v>52</v>
      </c>
    </row>
    <row r="566" spans="1:11" ht="20.100000000000001" customHeight="1">
      <c r="A566" s="17" t="s">
        <v>3821</v>
      </c>
      <c r="B566" s="18">
        <v>0</v>
      </c>
      <c r="C566" s="18">
        <v>0</v>
      </c>
      <c r="D566" s="18">
        <v>0</v>
      </c>
      <c r="E566" s="18">
        <v>0</v>
      </c>
      <c r="F566" s="17" t="s">
        <v>52</v>
      </c>
      <c r="G566" s="1" t="s">
        <v>905</v>
      </c>
      <c r="H566" s="1" t="s">
        <v>3418</v>
      </c>
      <c r="I566" s="1" t="s">
        <v>3822</v>
      </c>
      <c r="J566" s="1" t="s">
        <v>52</v>
      </c>
      <c r="K566" s="1" t="s">
        <v>52</v>
      </c>
    </row>
    <row r="567" spans="1:11" ht="20.100000000000001" customHeight="1">
      <c r="A567" s="17" t="s">
        <v>3823</v>
      </c>
      <c r="B567" s="18">
        <v>0</v>
      </c>
      <c r="C567" s="18">
        <v>0</v>
      </c>
      <c r="D567" s="18">
        <v>0</v>
      </c>
      <c r="E567" s="18">
        <v>0</v>
      </c>
      <c r="F567" s="17" t="s">
        <v>52</v>
      </c>
      <c r="G567" s="1" t="s">
        <v>905</v>
      </c>
      <c r="H567" s="1" t="s">
        <v>3418</v>
      </c>
      <c r="I567" s="1" t="s">
        <v>3824</v>
      </c>
      <c r="J567" s="1" t="s">
        <v>52</v>
      </c>
      <c r="K567" s="1" t="s">
        <v>52</v>
      </c>
    </row>
    <row r="568" spans="1:11" ht="20.100000000000001" customHeight="1">
      <c r="A568" s="17" t="s">
        <v>3825</v>
      </c>
      <c r="B568" s="18">
        <v>0</v>
      </c>
      <c r="C568" s="18">
        <v>0</v>
      </c>
      <c r="D568" s="18">
        <v>0</v>
      </c>
      <c r="E568" s="18">
        <v>0</v>
      </c>
      <c r="F568" s="17" t="s">
        <v>52</v>
      </c>
      <c r="G568" s="1" t="s">
        <v>905</v>
      </c>
      <c r="H568" s="1" t="s">
        <v>3418</v>
      </c>
      <c r="I568" s="1" t="s">
        <v>3826</v>
      </c>
      <c r="J568" s="1" t="s">
        <v>52</v>
      </c>
      <c r="K568" s="1" t="s">
        <v>52</v>
      </c>
    </row>
    <row r="569" spans="1:11" ht="20.100000000000001" customHeight="1">
      <c r="A569" s="17" t="s">
        <v>3827</v>
      </c>
      <c r="B569" s="18">
        <v>0</v>
      </c>
      <c r="C569" s="18">
        <v>0</v>
      </c>
      <c r="D569" s="18">
        <v>0</v>
      </c>
      <c r="E569" s="18">
        <v>0</v>
      </c>
      <c r="F569" s="17" t="s">
        <v>52</v>
      </c>
      <c r="G569" s="1" t="s">
        <v>905</v>
      </c>
      <c r="H569" s="1" t="s">
        <v>3418</v>
      </c>
      <c r="I569" s="1" t="s">
        <v>3828</v>
      </c>
      <c r="J569" s="1" t="s">
        <v>52</v>
      </c>
      <c r="K569" s="1" t="s">
        <v>52</v>
      </c>
    </row>
    <row r="570" spans="1:11" ht="20.100000000000001" customHeight="1">
      <c r="A570" s="17" t="s">
        <v>3829</v>
      </c>
      <c r="B570" s="18">
        <v>0</v>
      </c>
      <c r="C570" s="18">
        <v>0</v>
      </c>
      <c r="D570" s="18">
        <v>0</v>
      </c>
      <c r="E570" s="18">
        <v>0</v>
      </c>
      <c r="F570" s="17" t="s">
        <v>52</v>
      </c>
      <c r="G570" s="1" t="s">
        <v>905</v>
      </c>
      <c r="H570" s="1" t="s">
        <v>3418</v>
      </c>
      <c r="I570" s="1" t="s">
        <v>3830</v>
      </c>
      <c r="J570" s="1" t="s">
        <v>52</v>
      </c>
      <c r="K570" s="1" t="s">
        <v>52</v>
      </c>
    </row>
    <row r="571" spans="1:11" ht="20.100000000000001" customHeight="1">
      <c r="A571" s="17" t="s">
        <v>3420</v>
      </c>
      <c r="B571" s="18">
        <v>0</v>
      </c>
      <c r="C571" s="18">
        <v>0</v>
      </c>
      <c r="D571" s="18">
        <v>0</v>
      </c>
      <c r="E571" s="18">
        <v>0</v>
      </c>
      <c r="F571" s="17" t="s">
        <v>52</v>
      </c>
      <c r="G571" s="1" t="s">
        <v>905</v>
      </c>
      <c r="H571" s="1" t="s">
        <v>3418</v>
      </c>
      <c r="I571" s="1" t="s">
        <v>3420</v>
      </c>
      <c r="J571" s="1" t="s">
        <v>52</v>
      </c>
      <c r="K571" s="1" t="s">
        <v>52</v>
      </c>
    </row>
    <row r="572" spans="1:11" ht="20.100000000000001" customHeight="1">
      <c r="A572" s="17" t="s">
        <v>3831</v>
      </c>
      <c r="B572" s="18">
        <v>0</v>
      </c>
      <c r="C572" s="18">
        <v>0</v>
      </c>
      <c r="D572" s="18">
        <v>0</v>
      </c>
      <c r="E572" s="18">
        <v>0</v>
      </c>
      <c r="F572" s="17" t="s">
        <v>52</v>
      </c>
      <c r="G572" s="1" t="s">
        <v>905</v>
      </c>
      <c r="H572" s="1" t="s">
        <v>3418</v>
      </c>
      <c r="I572" s="1" t="s">
        <v>3832</v>
      </c>
      <c r="J572" s="1" t="s">
        <v>52</v>
      </c>
      <c r="K572" s="1" t="s">
        <v>52</v>
      </c>
    </row>
    <row r="573" spans="1:11" ht="20.100000000000001" customHeight="1">
      <c r="A573" s="17" t="s">
        <v>3833</v>
      </c>
      <c r="B573" s="18">
        <v>0</v>
      </c>
      <c r="C573" s="18">
        <v>0</v>
      </c>
      <c r="D573" s="18">
        <v>0</v>
      </c>
      <c r="E573" s="18">
        <v>0</v>
      </c>
      <c r="F573" s="17" t="s">
        <v>52</v>
      </c>
      <c r="G573" s="1" t="s">
        <v>905</v>
      </c>
      <c r="H573" s="1" t="s">
        <v>3418</v>
      </c>
      <c r="I573" s="1" t="s">
        <v>3834</v>
      </c>
      <c r="J573" s="1" t="s">
        <v>52</v>
      </c>
      <c r="K573" s="1" t="s">
        <v>52</v>
      </c>
    </row>
    <row r="574" spans="1:11" ht="20.100000000000001" customHeight="1">
      <c r="A574" s="17" t="s">
        <v>3835</v>
      </c>
      <c r="B574" s="18">
        <v>0</v>
      </c>
      <c r="C574" s="18">
        <v>0</v>
      </c>
      <c r="D574" s="18">
        <v>0</v>
      </c>
      <c r="E574" s="18">
        <v>0</v>
      </c>
      <c r="F574" s="17" t="s">
        <v>52</v>
      </c>
      <c r="G574" s="1" t="s">
        <v>905</v>
      </c>
      <c r="H574" s="1" t="s">
        <v>3418</v>
      </c>
      <c r="I574" s="1" t="s">
        <v>3836</v>
      </c>
      <c r="J574" s="1" t="s">
        <v>52</v>
      </c>
      <c r="K574" s="1" t="s">
        <v>52</v>
      </c>
    </row>
    <row r="575" spans="1:11" ht="20.100000000000001" customHeight="1">
      <c r="A575" s="17" t="s">
        <v>3837</v>
      </c>
      <c r="B575" s="18">
        <v>0</v>
      </c>
      <c r="C575" s="18">
        <v>0</v>
      </c>
      <c r="D575" s="18">
        <v>0</v>
      </c>
      <c r="E575" s="18">
        <v>0</v>
      </c>
      <c r="F575" s="17" t="s">
        <v>52</v>
      </c>
      <c r="G575" s="1" t="s">
        <v>905</v>
      </c>
      <c r="H575" s="1" t="s">
        <v>3418</v>
      </c>
      <c r="I575" s="1" t="s">
        <v>3838</v>
      </c>
      <c r="J575" s="1" t="s">
        <v>52</v>
      </c>
      <c r="K575" s="1" t="s">
        <v>52</v>
      </c>
    </row>
    <row r="576" spans="1:11" ht="20.100000000000001" customHeight="1">
      <c r="A576" s="17" t="s">
        <v>3839</v>
      </c>
      <c r="B576" s="18">
        <v>0</v>
      </c>
      <c r="C576" s="18">
        <v>0</v>
      </c>
      <c r="D576" s="18">
        <v>0</v>
      </c>
      <c r="E576" s="18">
        <v>0</v>
      </c>
      <c r="F576" s="17" t="s">
        <v>52</v>
      </c>
      <c r="G576" s="1" t="s">
        <v>905</v>
      </c>
      <c r="H576" s="1" t="s">
        <v>3418</v>
      </c>
      <c r="I576" s="1" t="s">
        <v>3840</v>
      </c>
      <c r="J576" s="1" t="s">
        <v>52</v>
      </c>
      <c r="K576" s="1" t="s">
        <v>52</v>
      </c>
    </row>
    <row r="577" spans="1:11" ht="20.100000000000001" customHeight="1">
      <c r="A577" s="17" t="s">
        <v>3841</v>
      </c>
      <c r="B577" s="18">
        <v>0</v>
      </c>
      <c r="C577" s="18">
        <v>0</v>
      </c>
      <c r="D577" s="18">
        <v>0</v>
      </c>
      <c r="E577" s="18">
        <v>0</v>
      </c>
      <c r="F577" s="17" t="s">
        <v>52</v>
      </c>
      <c r="G577" s="1" t="s">
        <v>905</v>
      </c>
      <c r="H577" s="1" t="s">
        <v>3418</v>
      </c>
      <c r="I577" s="1" t="s">
        <v>3842</v>
      </c>
      <c r="J577" s="1" t="s">
        <v>52</v>
      </c>
      <c r="K577" s="1" t="s">
        <v>52</v>
      </c>
    </row>
    <row r="578" spans="1:11" ht="20.100000000000001" customHeight="1">
      <c r="A578" s="17" t="s">
        <v>3420</v>
      </c>
      <c r="B578" s="18">
        <v>0</v>
      </c>
      <c r="C578" s="18">
        <v>0</v>
      </c>
      <c r="D578" s="18">
        <v>0</v>
      </c>
      <c r="E578" s="18">
        <v>0</v>
      </c>
      <c r="F578" s="17" t="s">
        <v>52</v>
      </c>
      <c r="G578" s="1" t="s">
        <v>905</v>
      </c>
      <c r="H578" s="1" t="s">
        <v>3418</v>
      </c>
      <c r="I578" s="1" t="s">
        <v>52</v>
      </c>
      <c r="J578" s="1" t="s">
        <v>52</v>
      </c>
      <c r="K578" s="1" t="s">
        <v>52</v>
      </c>
    </row>
    <row r="579" spans="1:11" ht="20.100000000000001" customHeight="1">
      <c r="A579" s="17" t="s">
        <v>3843</v>
      </c>
      <c r="B579" s="18">
        <v>0</v>
      </c>
      <c r="C579" s="18">
        <v>0</v>
      </c>
      <c r="D579" s="18">
        <v>0</v>
      </c>
      <c r="E579" s="18">
        <v>0</v>
      </c>
      <c r="F579" s="17" t="s">
        <v>52</v>
      </c>
      <c r="G579" s="1" t="s">
        <v>905</v>
      </c>
      <c r="H579" s="1" t="s">
        <v>3418</v>
      </c>
      <c r="I579" s="1" t="s">
        <v>3844</v>
      </c>
      <c r="J579" s="1" t="s">
        <v>52</v>
      </c>
      <c r="K579" s="1" t="s">
        <v>52</v>
      </c>
    </row>
    <row r="580" spans="1:11" ht="20.100000000000001" customHeight="1">
      <c r="A580" s="17" t="s">
        <v>3845</v>
      </c>
      <c r="B580" s="18">
        <v>0</v>
      </c>
      <c r="C580" s="18">
        <v>0</v>
      </c>
      <c r="D580" s="18">
        <v>0</v>
      </c>
      <c r="E580" s="18">
        <v>0</v>
      </c>
      <c r="F580" s="17" t="s">
        <v>52</v>
      </c>
      <c r="G580" s="1" t="s">
        <v>905</v>
      </c>
      <c r="H580" s="1" t="s">
        <v>3418</v>
      </c>
      <c r="I580" s="1" t="s">
        <v>3846</v>
      </c>
      <c r="J580" s="1" t="s">
        <v>52</v>
      </c>
      <c r="K580" s="1" t="s">
        <v>52</v>
      </c>
    </row>
    <row r="581" spans="1:11" ht="20.100000000000001" customHeight="1">
      <c r="A581" s="17" t="s">
        <v>3847</v>
      </c>
      <c r="B581" s="18">
        <v>0</v>
      </c>
      <c r="C581" s="18">
        <v>0</v>
      </c>
      <c r="D581" s="18">
        <v>0</v>
      </c>
      <c r="E581" s="18">
        <v>0</v>
      </c>
      <c r="F581" s="17" t="s">
        <v>52</v>
      </c>
      <c r="G581" s="1" t="s">
        <v>905</v>
      </c>
      <c r="H581" s="1" t="s">
        <v>3418</v>
      </c>
      <c r="I581" s="1" t="s">
        <v>3848</v>
      </c>
      <c r="J581" s="1" t="s">
        <v>52</v>
      </c>
      <c r="K581" s="1" t="s">
        <v>52</v>
      </c>
    </row>
    <row r="582" spans="1:11" ht="20.100000000000001" customHeight="1">
      <c r="A582" s="17" t="s">
        <v>3849</v>
      </c>
      <c r="B582" s="18">
        <v>0</v>
      </c>
      <c r="C582" s="18">
        <v>0</v>
      </c>
      <c r="D582" s="18">
        <v>0</v>
      </c>
      <c r="E582" s="18">
        <v>0</v>
      </c>
      <c r="F582" s="17" t="s">
        <v>52</v>
      </c>
      <c r="G582" s="1" t="s">
        <v>905</v>
      </c>
      <c r="H582" s="1" t="s">
        <v>3418</v>
      </c>
      <c r="I582" s="1" t="s">
        <v>3850</v>
      </c>
      <c r="J582" s="1" t="s">
        <v>52</v>
      </c>
      <c r="K582" s="1" t="s">
        <v>52</v>
      </c>
    </row>
    <row r="583" spans="1:11" ht="20.100000000000001" customHeight="1">
      <c r="A583" s="17" t="s">
        <v>3851</v>
      </c>
      <c r="B583" s="18">
        <v>0</v>
      </c>
      <c r="C583" s="18">
        <v>0</v>
      </c>
      <c r="D583" s="18">
        <v>0</v>
      </c>
      <c r="E583" s="18">
        <v>0</v>
      </c>
      <c r="F583" s="17" t="s">
        <v>52</v>
      </c>
      <c r="G583" s="1" t="s">
        <v>905</v>
      </c>
      <c r="H583" s="1" t="s">
        <v>3418</v>
      </c>
      <c r="I583" s="1" t="s">
        <v>3852</v>
      </c>
      <c r="J583" s="1" t="s">
        <v>52</v>
      </c>
      <c r="K583" s="1" t="s">
        <v>52</v>
      </c>
    </row>
    <row r="584" spans="1:11" ht="20.100000000000001" customHeight="1">
      <c r="A584" s="17" t="s">
        <v>3853</v>
      </c>
      <c r="B584" s="18">
        <v>0</v>
      </c>
      <c r="C584" s="18">
        <v>0</v>
      </c>
      <c r="D584" s="18">
        <v>0</v>
      </c>
      <c r="E584" s="18">
        <v>0</v>
      </c>
      <c r="F584" s="17" t="s">
        <v>52</v>
      </c>
      <c r="G584" s="1" t="s">
        <v>905</v>
      </c>
      <c r="H584" s="1" t="s">
        <v>3418</v>
      </c>
      <c r="I584" s="1" t="s">
        <v>3854</v>
      </c>
      <c r="J584" s="1" t="s">
        <v>52</v>
      </c>
      <c r="K584" s="1" t="s">
        <v>52</v>
      </c>
    </row>
    <row r="585" spans="1:11" ht="20.100000000000001" customHeight="1">
      <c r="A585" s="17" t="s">
        <v>3855</v>
      </c>
      <c r="B585" s="18">
        <v>0</v>
      </c>
      <c r="C585" s="18">
        <v>0</v>
      </c>
      <c r="D585" s="18">
        <v>0</v>
      </c>
      <c r="E585" s="18">
        <v>0</v>
      </c>
      <c r="F585" s="17" t="s">
        <v>52</v>
      </c>
      <c r="G585" s="1" t="s">
        <v>905</v>
      </c>
      <c r="H585" s="1" t="s">
        <v>3418</v>
      </c>
      <c r="I585" s="1" t="s">
        <v>3856</v>
      </c>
      <c r="J585" s="1" t="s">
        <v>52</v>
      </c>
      <c r="K585" s="1" t="s">
        <v>52</v>
      </c>
    </row>
    <row r="586" spans="1:11" ht="20.100000000000001" customHeight="1">
      <c r="A586" s="17" t="s">
        <v>3857</v>
      </c>
      <c r="B586" s="18">
        <v>0</v>
      </c>
      <c r="C586" s="18">
        <v>0</v>
      </c>
      <c r="D586" s="18">
        <v>0</v>
      </c>
      <c r="E586" s="18">
        <v>0</v>
      </c>
      <c r="F586" s="17" t="s">
        <v>52</v>
      </c>
      <c r="G586" s="1" t="s">
        <v>905</v>
      </c>
      <c r="H586" s="1" t="s">
        <v>3418</v>
      </c>
      <c r="I586" s="1" t="s">
        <v>3858</v>
      </c>
      <c r="J586" s="1" t="s">
        <v>52</v>
      </c>
      <c r="K586" s="1" t="s">
        <v>52</v>
      </c>
    </row>
    <row r="587" spans="1:11" ht="20.100000000000001" customHeight="1">
      <c r="A587" s="17" t="s">
        <v>3859</v>
      </c>
      <c r="B587" s="18">
        <v>0</v>
      </c>
      <c r="C587" s="18">
        <v>0</v>
      </c>
      <c r="D587" s="18">
        <v>0</v>
      </c>
      <c r="E587" s="18">
        <v>0</v>
      </c>
      <c r="F587" s="17" t="s">
        <v>52</v>
      </c>
      <c r="G587" s="1" t="s">
        <v>905</v>
      </c>
      <c r="H587" s="1" t="s">
        <v>3418</v>
      </c>
      <c r="I587" s="1" t="s">
        <v>3860</v>
      </c>
      <c r="J587" s="1" t="s">
        <v>52</v>
      </c>
      <c r="K587" s="1" t="s">
        <v>52</v>
      </c>
    </row>
    <row r="588" spans="1:11" ht="20.100000000000001" customHeight="1">
      <c r="A588" s="17" t="s">
        <v>3420</v>
      </c>
      <c r="B588" s="18">
        <v>0</v>
      </c>
      <c r="C588" s="18">
        <v>0</v>
      </c>
      <c r="D588" s="18">
        <v>0</v>
      </c>
      <c r="E588" s="18">
        <v>0</v>
      </c>
      <c r="F588" s="17" t="s">
        <v>52</v>
      </c>
      <c r="G588" s="1" t="s">
        <v>905</v>
      </c>
      <c r="H588" s="1" t="s">
        <v>3418</v>
      </c>
      <c r="I588" s="1" t="s">
        <v>3420</v>
      </c>
      <c r="J588" s="1" t="s">
        <v>52</v>
      </c>
      <c r="K588" s="1" t="s">
        <v>52</v>
      </c>
    </row>
    <row r="589" spans="1:11" ht="20.100000000000001" customHeight="1">
      <c r="A589" s="17" t="s">
        <v>3861</v>
      </c>
      <c r="B589" s="18">
        <v>0</v>
      </c>
      <c r="C589" s="18">
        <v>0</v>
      </c>
      <c r="D589" s="18">
        <v>0</v>
      </c>
      <c r="E589" s="18">
        <v>0</v>
      </c>
      <c r="F589" s="17" t="s">
        <v>52</v>
      </c>
      <c r="G589" s="1" t="s">
        <v>905</v>
      </c>
      <c r="H589" s="1" t="s">
        <v>3418</v>
      </c>
      <c r="I589" s="1" t="s">
        <v>3862</v>
      </c>
      <c r="J589" s="1" t="s">
        <v>52</v>
      </c>
      <c r="K589" s="1" t="s">
        <v>52</v>
      </c>
    </row>
    <row r="590" spans="1:11" ht="20.100000000000001" customHeight="1">
      <c r="A590" s="17" t="s">
        <v>3863</v>
      </c>
      <c r="B590" s="18">
        <v>0</v>
      </c>
      <c r="C590" s="18">
        <v>0</v>
      </c>
      <c r="D590" s="18">
        <v>0</v>
      </c>
      <c r="E590" s="18">
        <v>0</v>
      </c>
      <c r="F590" s="17" t="s">
        <v>52</v>
      </c>
      <c r="G590" s="1" t="s">
        <v>905</v>
      </c>
      <c r="H590" s="1" t="s">
        <v>3418</v>
      </c>
      <c r="I590" s="1" t="s">
        <v>3864</v>
      </c>
      <c r="J590" s="1" t="s">
        <v>52</v>
      </c>
      <c r="K590" s="1" t="s">
        <v>52</v>
      </c>
    </row>
    <row r="591" spans="1:11" ht="20.100000000000001" customHeight="1">
      <c r="A591" s="17" t="s">
        <v>3865</v>
      </c>
      <c r="B591" s="18">
        <v>0</v>
      </c>
      <c r="C591" s="18">
        <v>0</v>
      </c>
      <c r="D591" s="18">
        <v>0</v>
      </c>
      <c r="E591" s="18">
        <v>0</v>
      </c>
      <c r="F591" s="17" t="s">
        <v>52</v>
      </c>
      <c r="G591" s="1" t="s">
        <v>905</v>
      </c>
      <c r="H591" s="1" t="s">
        <v>3418</v>
      </c>
      <c r="I591" s="1" t="s">
        <v>3866</v>
      </c>
      <c r="J591" s="1" t="s">
        <v>52</v>
      </c>
      <c r="K591" s="1" t="s">
        <v>52</v>
      </c>
    </row>
    <row r="592" spans="1:11" ht="20.100000000000001" customHeight="1">
      <c r="A592" s="17" t="s">
        <v>3867</v>
      </c>
      <c r="B592" s="18">
        <v>0</v>
      </c>
      <c r="C592" s="18">
        <v>0</v>
      </c>
      <c r="D592" s="18">
        <v>0</v>
      </c>
      <c r="E592" s="18">
        <v>0</v>
      </c>
      <c r="F592" s="17" t="s">
        <v>52</v>
      </c>
      <c r="G592" s="1" t="s">
        <v>905</v>
      </c>
      <c r="H592" s="1" t="s">
        <v>3418</v>
      </c>
      <c r="I592" s="1" t="s">
        <v>3868</v>
      </c>
      <c r="J592" s="1" t="s">
        <v>52</v>
      </c>
      <c r="K592" s="1" t="s">
        <v>52</v>
      </c>
    </row>
    <row r="593" spans="1:11" ht="20.100000000000001" customHeight="1">
      <c r="A593" s="17" t="s">
        <v>3869</v>
      </c>
      <c r="B593" s="18">
        <v>0</v>
      </c>
      <c r="C593" s="18">
        <v>0</v>
      </c>
      <c r="D593" s="18">
        <v>0</v>
      </c>
      <c r="E593" s="18">
        <v>0</v>
      </c>
      <c r="F593" s="17" t="s">
        <v>52</v>
      </c>
      <c r="G593" s="1" t="s">
        <v>905</v>
      </c>
      <c r="H593" s="1" t="s">
        <v>3418</v>
      </c>
      <c r="I593" s="1" t="s">
        <v>3870</v>
      </c>
      <c r="J593" s="1" t="s">
        <v>52</v>
      </c>
      <c r="K593" s="1" t="s">
        <v>52</v>
      </c>
    </row>
    <row r="594" spans="1:11" ht="20.100000000000001" customHeight="1">
      <c r="A594" s="17" t="s">
        <v>3871</v>
      </c>
      <c r="B594" s="18">
        <v>0</v>
      </c>
      <c r="C594" s="18">
        <v>0</v>
      </c>
      <c r="D594" s="18">
        <v>0</v>
      </c>
      <c r="E594" s="18">
        <v>0</v>
      </c>
      <c r="F594" s="17" t="s">
        <v>52</v>
      </c>
      <c r="G594" s="1" t="s">
        <v>905</v>
      </c>
      <c r="H594" s="1" t="s">
        <v>3418</v>
      </c>
      <c r="I594" s="1" t="s">
        <v>3872</v>
      </c>
      <c r="J594" s="1" t="s">
        <v>52</v>
      </c>
      <c r="K594" s="1" t="s">
        <v>52</v>
      </c>
    </row>
    <row r="595" spans="1:11" ht="20.100000000000001" customHeight="1">
      <c r="A595" s="17" t="s">
        <v>3420</v>
      </c>
      <c r="B595" s="18">
        <v>0</v>
      </c>
      <c r="C595" s="18">
        <v>0</v>
      </c>
      <c r="D595" s="18">
        <v>0</v>
      </c>
      <c r="E595" s="18">
        <v>0</v>
      </c>
      <c r="F595" s="17" t="s">
        <v>52</v>
      </c>
      <c r="G595" s="1" t="s">
        <v>905</v>
      </c>
      <c r="H595" s="1" t="s">
        <v>3418</v>
      </c>
      <c r="I595" s="1" t="s">
        <v>3420</v>
      </c>
      <c r="J595" s="1" t="s">
        <v>52</v>
      </c>
      <c r="K595" s="1" t="s">
        <v>52</v>
      </c>
    </row>
    <row r="596" spans="1:11" ht="20.100000000000001" customHeight="1">
      <c r="A596" s="17" t="s">
        <v>3873</v>
      </c>
      <c r="B596" s="18">
        <v>0</v>
      </c>
      <c r="C596" s="18">
        <v>0</v>
      </c>
      <c r="D596" s="18">
        <v>0</v>
      </c>
      <c r="E596" s="18">
        <v>0</v>
      </c>
      <c r="F596" s="17" t="s">
        <v>52</v>
      </c>
      <c r="G596" s="1" t="s">
        <v>905</v>
      </c>
      <c r="H596" s="1" t="s">
        <v>3418</v>
      </c>
      <c r="I596" s="1" t="s">
        <v>3874</v>
      </c>
      <c r="J596" s="1" t="s">
        <v>52</v>
      </c>
      <c r="K596" s="1" t="s">
        <v>52</v>
      </c>
    </row>
    <row r="597" spans="1:11" ht="20.100000000000001" customHeight="1">
      <c r="A597" s="17" t="s">
        <v>3875</v>
      </c>
      <c r="B597" s="18">
        <v>0</v>
      </c>
      <c r="C597" s="18">
        <v>0</v>
      </c>
      <c r="D597" s="18">
        <v>0</v>
      </c>
      <c r="E597" s="18">
        <v>0</v>
      </c>
      <c r="F597" s="17" t="s">
        <v>52</v>
      </c>
      <c r="G597" s="1" t="s">
        <v>905</v>
      </c>
      <c r="H597" s="1" t="s">
        <v>3418</v>
      </c>
      <c r="I597" s="1" t="s">
        <v>3876</v>
      </c>
      <c r="J597" s="1" t="s">
        <v>52</v>
      </c>
      <c r="K597" s="1" t="s">
        <v>52</v>
      </c>
    </row>
    <row r="598" spans="1:11" ht="20.100000000000001" customHeight="1">
      <c r="A598" s="17" t="s">
        <v>3877</v>
      </c>
      <c r="B598" s="18">
        <v>0</v>
      </c>
      <c r="C598" s="18">
        <v>0</v>
      </c>
      <c r="D598" s="18">
        <v>0</v>
      </c>
      <c r="E598" s="18">
        <v>0</v>
      </c>
      <c r="F598" s="17" t="s">
        <v>52</v>
      </c>
      <c r="G598" s="1" t="s">
        <v>905</v>
      </c>
      <c r="H598" s="1" t="s">
        <v>3418</v>
      </c>
      <c r="I598" s="1" t="s">
        <v>3878</v>
      </c>
      <c r="J598" s="1" t="s">
        <v>52</v>
      </c>
      <c r="K598" s="1" t="s">
        <v>52</v>
      </c>
    </row>
    <row r="599" spans="1:11" ht="20.100000000000001" customHeight="1">
      <c r="A599" s="17" t="s">
        <v>3879</v>
      </c>
      <c r="B599" s="18">
        <v>0</v>
      </c>
      <c r="C599" s="18">
        <v>0</v>
      </c>
      <c r="D599" s="18">
        <v>95.7</v>
      </c>
      <c r="E599" s="18">
        <v>95.7</v>
      </c>
      <c r="F599" s="17" t="s">
        <v>52</v>
      </c>
      <c r="G599" s="1" t="s">
        <v>905</v>
      </c>
      <c r="H599" s="1" t="s">
        <v>3418</v>
      </c>
      <c r="I599" s="1" t="s">
        <v>3880</v>
      </c>
      <c r="J599" s="1" t="s">
        <v>52</v>
      </c>
      <c r="K599" s="1" t="s">
        <v>52</v>
      </c>
    </row>
    <row r="600" spans="1:11" ht="20.100000000000001" customHeight="1">
      <c r="A600" s="17" t="s">
        <v>3881</v>
      </c>
      <c r="B600" s="18">
        <v>0</v>
      </c>
      <c r="C600" s="18">
        <v>0</v>
      </c>
      <c r="D600" s="18">
        <v>221.9</v>
      </c>
      <c r="E600" s="18">
        <v>221.9</v>
      </c>
      <c r="F600" s="17" t="s">
        <v>52</v>
      </c>
      <c r="G600" s="1" t="s">
        <v>905</v>
      </c>
      <c r="H600" s="1" t="s">
        <v>3418</v>
      </c>
      <c r="I600" s="1" t="s">
        <v>3882</v>
      </c>
      <c r="J600" s="1" t="s">
        <v>52</v>
      </c>
      <c r="K600" s="1" t="s">
        <v>52</v>
      </c>
    </row>
    <row r="601" spans="1:11" ht="20.100000000000001" customHeight="1">
      <c r="A601" s="17" t="s">
        <v>3883</v>
      </c>
      <c r="B601" s="18">
        <v>0</v>
      </c>
      <c r="C601" s="18">
        <v>0</v>
      </c>
      <c r="D601" s="18">
        <v>62.3</v>
      </c>
      <c r="E601" s="18">
        <v>62.3</v>
      </c>
      <c r="F601" s="17" t="s">
        <v>52</v>
      </c>
      <c r="G601" s="1" t="s">
        <v>905</v>
      </c>
      <c r="H601" s="1" t="s">
        <v>3418</v>
      </c>
      <c r="I601" s="1" t="s">
        <v>3884</v>
      </c>
      <c r="J601" s="1" t="s">
        <v>52</v>
      </c>
      <c r="K601" s="1" t="s">
        <v>52</v>
      </c>
    </row>
    <row r="602" spans="1:11" ht="20.100000000000001" customHeight="1">
      <c r="A602" s="17" t="s">
        <v>3441</v>
      </c>
      <c r="B602" s="18">
        <v>0</v>
      </c>
      <c r="C602" s="18">
        <v>0</v>
      </c>
      <c r="D602" s="18">
        <v>379.9</v>
      </c>
      <c r="E602" s="18">
        <v>379.9</v>
      </c>
      <c r="F602" s="17" t="s">
        <v>52</v>
      </c>
      <c r="G602" s="1" t="s">
        <v>905</v>
      </c>
      <c r="H602" s="1" t="s">
        <v>3418</v>
      </c>
      <c r="I602" s="1" t="s">
        <v>3442</v>
      </c>
      <c r="J602" s="1" t="s">
        <v>52</v>
      </c>
      <c r="K602" s="1" t="s">
        <v>52</v>
      </c>
    </row>
    <row r="603" spans="1:11" ht="20.100000000000001" customHeight="1">
      <c r="A603" s="17" t="s">
        <v>3420</v>
      </c>
      <c r="B603" s="18">
        <v>0</v>
      </c>
      <c r="C603" s="18">
        <v>0</v>
      </c>
      <c r="D603" s="18">
        <v>0</v>
      </c>
      <c r="E603" s="18">
        <v>0</v>
      </c>
      <c r="F603" s="17" t="s">
        <v>52</v>
      </c>
      <c r="G603" s="1" t="s">
        <v>905</v>
      </c>
      <c r="H603" s="1" t="s">
        <v>3418</v>
      </c>
      <c r="I603" s="1" t="s">
        <v>52</v>
      </c>
      <c r="J603" s="1" t="s">
        <v>52</v>
      </c>
      <c r="K603" s="1" t="s">
        <v>52</v>
      </c>
    </row>
    <row r="604" spans="1:11" ht="20.100000000000001" customHeight="1">
      <c r="A604" s="17" t="s">
        <v>3885</v>
      </c>
      <c r="B604" s="18">
        <v>0</v>
      </c>
      <c r="C604" s="18">
        <v>0</v>
      </c>
      <c r="D604" s="18">
        <v>0</v>
      </c>
      <c r="E604" s="18">
        <v>0</v>
      </c>
      <c r="F604" s="17" t="s">
        <v>52</v>
      </c>
      <c r="G604" s="1" t="s">
        <v>905</v>
      </c>
      <c r="H604" s="1" t="s">
        <v>3418</v>
      </c>
      <c r="I604" s="1" t="s">
        <v>3886</v>
      </c>
      <c r="J604" s="1" t="s">
        <v>52</v>
      </c>
      <c r="K604" s="1" t="s">
        <v>52</v>
      </c>
    </row>
    <row r="605" spans="1:11" ht="20.100000000000001" customHeight="1">
      <c r="A605" s="17" t="s">
        <v>3809</v>
      </c>
      <c r="B605" s="18">
        <v>0</v>
      </c>
      <c r="C605" s="18">
        <v>0</v>
      </c>
      <c r="D605" s="18">
        <v>0</v>
      </c>
      <c r="E605" s="18">
        <v>0</v>
      </c>
      <c r="F605" s="17" t="s">
        <v>52</v>
      </c>
      <c r="G605" s="1" t="s">
        <v>905</v>
      </c>
      <c r="H605" s="1" t="s">
        <v>3418</v>
      </c>
      <c r="I605" s="1" t="s">
        <v>3810</v>
      </c>
      <c r="J605" s="1" t="s">
        <v>52</v>
      </c>
      <c r="K605" s="1" t="s">
        <v>52</v>
      </c>
    </row>
    <row r="606" spans="1:11" ht="20.100000000000001" customHeight="1">
      <c r="A606" s="17" t="s">
        <v>3811</v>
      </c>
      <c r="B606" s="18">
        <v>0</v>
      </c>
      <c r="C606" s="18">
        <v>0</v>
      </c>
      <c r="D606" s="18">
        <v>0</v>
      </c>
      <c r="E606" s="18">
        <v>0</v>
      </c>
      <c r="F606" s="17" t="s">
        <v>52</v>
      </c>
      <c r="G606" s="1" t="s">
        <v>905</v>
      </c>
      <c r="H606" s="1" t="s">
        <v>3418</v>
      </c>
      <c r="I606" s="1" t="s">
        <v>3812</v>
      </c>
      <c r="J606" s="1" t="s">
        <v>52</v>
      </c>
      <c r="K606" s="1" t="s">
        <v>52</v>
      </c>
    </row>
    <row r="607" spans="1:11" ht="20.100000000000001" customHeight="1">
      <c r="A607" s="17" t="s">
        <v>3813</v>
      </c>
      <c r="B607" s="18">
        <v>0</v>
      </c>
      <c r="C607" s="18">
        <v>0</v>
      </c>
      <c r="D607" s="18">
        <v>0</v>
      </c>
      <c r="E607" s="18">
        <v>0</v>
      </c>
      <c r="F607" s="17" t="s">
        <v>52</v>
      </c>
      <c r="G607" s="1" t="s">
        <v>905</v>
      </c>
      <c r="H607" s="1" t="s">
        <v>3418</v>
      </c>
      <c r="I607" s="1" t="s">
        <v>3814</v>
      </c>
      <c r="J607" s="1" t="s">
        <v>52</v>
      </c>
      <c r="K607" s="1" t="s">
        <v>52</v>
      </c>
    </row>
    <row r="608" spans="1:11" ht="20.100000000000001" customHeight="1">
      <c r="A608" s="17" t="s">
        <v>3815</v>
      </c>
      <c r="B608" s="18">
        <v>0</v>
      </c>
      <c r="C608" s="18">
        <v>0</v>
      </c>
      <c r="D608" s="18">
        <v>0</v>
      </c>
      <c r="E608" s="18">
        <v>0</v>
      </c>
      <c r="F608" s="17" t="s">
        <v>52</v>
      </c>
      <c r="G608" s="1" t="s">
        <v>905</v>
      </c>
      <c r="H608" s="1" t="s">
        <v>3418</v>
      </c>
      <c r="I608" s="1" t="s">
        <v>3816</v>
      </c>
      <c r="J608" s="1" t="s">
        <v>52</v>
      </c>
      <c r="K608" s="1" t="s">
        <v>52</v>
      </c>
    </row>
    <row r="609" spans="1:12" ht="20.100000000000001" customHeight="1">
      <c r="A609" s="17" t="s">
        <v>3817</v>
      </c>
      <c r="B609" s="18">
        <v>0</v>
      </c>
      <c r="C609" s="18">
        <v>0</v>
      </c>
      <c r="D609" s="18">
        <v>0</v>
      </c>
      <c r="E609" s="18">
        <v>0</v>
      </c>
      <c r="F609" s="17" t="s">
        <v>52</v>
      </c>
      <c r="G609" s="1" t="s">
        <v>905</v>
      </c>
      <c r="H609" s="1" t="s">
        <v>3418</v>
      </c>
      <c r="I609" s="1" t="s">
        <v>3818</v>
      </c>
      <c r="J609" s="1" t="s">
        <v>52</v>
      </c>
      <c r="K609" s="1" t="s">
        <v>52</v>
      </c>
    </row>
    <row r="610" spans="1:12" ht="20.100000000000001" customHeight="1">
      <c r="A610" s="17" t="s">
        <v>3819</v>
      </c>
      <c r="B610" s="18">
        <v>0</v>
      </c>
      <c r="C610" s="18">
        <v>0</v>
      </c>
      <c r="D610" s="18">
        <v>0</v>
      </c>
      <c r="E610" s="18">
        <v>0</v>
      </c>
      <c r="F610" s="17" t="s">
        <v>52</v>
      </c>
      <c r="G610" s="1" t="s">
        <v>905</v>
      </c>
      <c r="H610" s="1" t="s">
        <v>3418</v>
      </c>
      <c r="I610" s="1" t="s">
        <v>3820</v>
      </c>
      <c r="J610" s="1" t="s">
        <v>52</v>
      </c>
      <c r="K610" s="1" t="s">
        <v>52</v>
      </c>
    </row>
    <row r="611" spans="1:12" ht="20.100000000000001" customHeight="1">
      <c r="A611" s="17" t="s">
        <v>3821</v>
      </c>
      <c r="B611" s="18">
        <v>0</v>
      </c>
      <c r="C611" s="18">
        <v>0</v>
      </c>
      <c r="D611" s="18">
        <v>0</v>
      </c>
      <c r="E611" s="18">
        <v>0</v>
      </c>
      <c r="F611" s="17" t="s">
        <v>52</v>
      </c>
      <c r="G611" s="1" t="s">
        <v>905</v>
      </c>
      <c r="H611" s="1" t="s">
        <v>3418</v>
      </c>
      <c r="I611" s="1" t="s">
        <v>3822</v>
      </c>
      <c r="J611" s="1" t="s">
        <v>52</v>
      </c>
      <c r="K611" s="1" t="s">
        <v>52</v>
      </c>
    </row>
    <row r="612" spans="1:12" ht="20.100000000000001" customHeight="1">
      <c r="A612" s="17" t="s">
        <v>3823</v>
      </c>
      <c r="B612" s="18">
        <v>0</v>
      </c>
      <c r="C612" s="18">
        <v>0</v>
      </c>
      <c r="D612" s="18">
        <v>0</v>
      </c>
      <c r="E612" s="18">
        <v>0</v>
      </c>
      <c r="F612" s="17" t="s">
        <v>52</v>
      </c>
      <c r="G612" s="1" t="s">
        <v>905</v>
      </c>
      <c r="H612" s="1" t="s">
        <v>3418</v>
      </c>
      <c r="I612" s="1" t="s">
        <v>3824</v>
      </c>
      <c r="J612" s="1" t="s">
        <v>52</v>
      </c>
      <c r="K612" s="1" t="s">
        <v>52</v>
      </c>
    </row>
    <row r="613" spans="1:12" ht="20.100000000000001" customHeight="1">
      <c r="A613" s="17" t="s">
        <v>3825</v>
      </c>
      <c r="B613" s="18">
        <v>0</v>
      </c>
      <c r="C613" s="18">
        <v>0</v>
      </c>
      <c r="D613" s="18">
        <v>0</v>
      </c>
      <c r="E613" s="18">
        <v>0</v>
      </c>
      <c r="F613" s="17" t="s">
        <v>52</v>
      </c>
      <c r="G613" s="1" t="s">
        <v>905</v>
      </c>
      <c r="H613" s="1" t="s">
        <v>3418</v>
      </c>
      <c r="I613" s="1" t="s">
        <v>3826</v>
      </c>
      <c r="J613" s="1" t="s">
        <v>52</v>
      </c>
      <c r="K613" s="1" t="s">
        <v>52</v>
      </c>
    </row>
    <row r="614" spans="1:12" ht="20.100000000000001" customHeight="1">
      <c r="A614" s="17" t="s">
        <v>3827</v>
      </c>
      <c r="B614" s="18">
        <v>0</v>
      </c>
      <c r="C614" s="18">
        <v>0</v>
      </c>
      <c r="D614" s="18">
        <v>0</v>
      </c>
      <c r="E614" s="18">
        <v>0</v>
      </c>
      <c r="F614" s="17" t="s">
        <v>52</v>
      </c>
      <c r="G614" s="1" t="s">
        <v>905</v>
      </c>
      <c r="H614" s="1" t="s">
        <v>3418</v>
      </c>
      <c r="I614" s="1" t="s">
        <v>3828</v>
      </c>
      <c r="J614" s="1" t="s">
        <v>52</v>
      </c>
      <c r="K614" s="1" t="s">
        <v>52</v>
      </c>
    </row>
    <row r="615" spans="1:12" ht="20.100000000000001" customHeight="1">
      <c r="A615" s="17" t="s">
        <v>3829</v>
      </c>
      <c r="B615" s="18">
        <v>0</v>
      </c>
      <c r="C615" s="18">
        <v>0</v>
      </c>
      <c r="D615" s="18">
        <v>0</v>
      </c>
      <c r="E615" s="18">
        <v>0</v>
      </c>
      <c r="F615" s="17" t="s">
        <v>52</v>
      </c>
      <c r="G615" s="1" t="s">
        <v>905</v>
      </c>
      <c r="H615" s="1" t="s">
        <v>3418</v>
      </c>
      <c r="I615" s="1" t="s">
        <v>3830</v>
      </c>
      <c r="J615" s="1" t="s">
        <v>52</v>
      </c>
      <c r="K615" s="1" t="s">
        <v>52</v>
      </c>
    </row>
    <row r="616" spans="1:12" ht="20.100000000000001" customHeight="1">
      <c r="A616" s="17" t="s">
        <v>3420</v>
      </c>
      <c r="B616" s="18">
        <v>0</v>
      </c>
      <c r="C616" s="18">
        <v>0</v>
      </c>
      <c r="D616" s="18">
        <v>0</v>
      </c>
      <c r="E616" s="18">
        <v>0</v>
      </c>
      <c r="F616" s="17" t="s">
        <v>52</v>
      </c>
      <c r="G616" s="1" t="s">
        <v>905</v>
      </c>
      <c r="H616" s="1" t="s">
        <v>3418</v>
      </c>
      <c r="I616" s="1" t="s">
        <v>52</v>
      </c>
      <c r="J616" s="1" t="s">
        <v>52</v>
      </c>
      <c r="K616" s="1" t="s">
        <v>52</v>
      </c>
    </row>
    <row r="617" spans="1:12" ht="20.100000000000001" customHeight="1">
      <c r="A617" s="17" t="s">
        <v>3887</v>
      </c>
      <c r="B617" s="18">
        <v>0</v>
      </c>
      <c r="C617" s="18">
        <v>0</v>
      </c>
      <c r="D617" s="18">
        <v>0</v>
      </c>
      <c r="E617" s="18">
        <v>0</v>
      </c>
      <c r="F617" s="17" t="s">
        <v>52</v>
      </c>
      <c r="G617" s="1" t="s">
        <v>905</v>
      </c>
      <c r="H617" s="1" t="s">
        <v>3418</v>
      </c>
      <c r="I617" s="1" t="s">
        <v>3888</v>
      </c>
      <c r="J617" s="1" t="s">
        <v>52</v>
      </c>
      <c r="K617" s="1" t="s">
        <v>52</v>
      </c>
    </row>
    <row r="618" spans="1:12" ht="20.100000000000001" customHeight="1">
      <c r="A618" s="17" t="s">
        <v>3889</v>
      </c>
      <c r="B618" s="18">
        <v>0</v>
      </c>
      <c r="C618" s="18">
        <v>0</v>
      </c>
      <c r="D618" s="18">
        <v>877.9</v>
      </c>
      <c r="E618" s="18">
        <v>877.9</v>
      </c>
      <c r="F618" s="17" t="s">
        <v>52</v>
      </c>
      <c r="G618" s="1" t="s">
        <v>905</v>
      </c>
      <c r="H618" s="1" t="s">
        <v>3418</v>
      </c>
      <c r="I618" s="1" t="s">
        <v>3890</v>
      </c>
      <c r="J618" s="1" t="s">
        <v>52</v>
      </c>
      <c r="K618" s="1" t="s">
        <v>52</v>
      </c>
    </row>
    <row r="619" spans="1:12" ht="20.100000000000001" customHeight="1">
      <c r="A619" s="17" t="s">
        <v>3441</v>
      </c>
      <c r="B619" s="18">
        <v>0</v>
      </c>
      <c r="C619" s="18">
        <v>0</v>
      </c>
      <c r="D619" s="18">
        <v>877.9</v>
      </c>
      <c r="E619" s="18">
        <v>877.9</v>
      </c>
      <c r="F619" s="17" t="s">
        <v>52</v>
      </c>
      <c r="G619" s="1" t="s">
        <v>905</v>
      </c>
      <c r="H619" s="1" t="s">
        <v>3418</v>
      </c>
      <c r="I619" s="1" t="s">
        <v>3442</v>
      </c>
      <c r="J619" s="1" t="s">
        <v>52</v>
      </c>
      <c r="K619" s="1" t="s">
        <v>52</v>
      </c>
    </row>
    <row r="620" spans="1:12" ht="20.100000000000001" customHeight="1">
      <c r="A620" s="17" t="s">
        <v>3451</v>
      </c>
      <c r="B620" s="19">
        <v>0</v>
      </c>
      <c r="C620" s="19">
        <v>0</v>
      </c>
      <c r="D620" s="19">
        <v>1257</v>
      </c>
      <c r="E620" s="19">
        <v>1257</v>
      </c>
      <c r="F620" s="20"/>
    </row>
    <row r="621" spans="1:12" ht="20.100000000000001" customHeight="1">
      <c r="A621" s="20"/>
      <c r="B621" s="20"/>
      <c r="C621" s="20"/>
      <c r="D621" s="20"/>
      <c r="E621" s="20"/>
      <c r="F621" s="20"/>
    </row>
    <row r="622" spans="1:12" ht="20.100000000000001" customHeight="1">
      <c r="A622" s="20" t="s">
        <v>3892</v>
      </c>
      <c r="B622" s="20"/>
      <c r="C622" s="20"/>
      <c r="D622" s="20"/>
      <c r="E622" s="20"/>
      <c r="F622" s="17" t="s">
        <v>52</v>
      </c>
      <c r="G622" s="1" t="s">
        <v>909</v>
      </c>
      <c r="I622" s="1" t="s">
        <v>907</v>
      </c>
      <c r="J622" s="1" t="s">
        <v>908</v>
      </c>
      <c r="K622" s="1" t="s">
        <v>203</v>
      </c>
    </row>
    <row r="623" spans="1:12" ht="20.100000000000001" customHeight="1">
      <c r="A623" s="17" t="s">
        <v>52</v>
      </c>
      <c r="B623" s="18"/>
      <c r="C623" s="18"/>
      <c r="D623" s="18"/>
      <c r="E623" s="18"/>
      <c r="F623" s="17" t="s">
        <v>52</v>
      </c>
      <c r="G623" s="1" t="s">
        <v>909</v>
      </c>
      <c r="H623" s="1" t="s">
        <v>3416</v>
      </c>
      <c r="I623" s="1" t="s">
        <v>52</v>
      </c>
      <c r="J623" s="1" t="s">
        <v>52</v>
      </c>
      <c r="K623" s="1" t="s">
        <v>52</v>
      </c>
      <c r="L623">
        <v>1</v>
      </c>
    </row>
    <row r="624" spans="1:12" ht="20.100000000000001" customHeight="1">
      <c r="A624" s="17" t="s">
        <v>3893</v>
      </c>
      <c r="B624" s="18">
        <v>0</v>
      </c>
      <c r="C624" s="18">
        <v>0</v>
      </c>
      <c r="D624" s="18">
        <v>0</v>
      </c>
      <c r="E624" s="18">
        <v>0</v>
      </c>
      <c r="F624" s="17" t="s">
        <v>52</v>
      </c>
      <c r="G624" s="1" t="s">
        <v>909</v>
      </c>
      <c r="H624" s="1" t="s">
        <v>3418</v>
      </c>
      <c r="I624" s="1" t="s">
        <v>3894</v>
      </c>
      <c r="J624" s="1" t="s">
        <v>52</v>
      </c>
      <c r="K624" s="1" t="s">
        <v>52</v>
      </c>
    </row>
    <row r="625" spans="1:11" ht="20.100000000000001" customHeight="1">
      <c r="A625" s="17" t="s">
        <v>3895</v>
      </c>
      <c r="B625" s="18">
        <v>0</v>
      </c>
      <c r="C625" s="18">
        <v>0</v>
      </c>
      <c r="D625" s="18">
        <v>0</v>
      </c>
      <c r="E625" s="18">
        <v>0</v>
      </c>
      <c r="F625" s="17" t="s">
        <v>52</v>
      </c>
      <c r="G625" s="1" t="s">
        <v>909</v>
      </c>
      <c r="H625" s="1" t="s">
        <v>3418</v>
      </c>
      <c r="I625" s="1" t="s">
        <v>3896</v>
      </c>
      <c r="J625" s="1" t="s">
        <v>52</v>
      </c>
      <c r="K625" s="1" t="s">
        <v>52</v>
      </c>
    </row>
    <row r="626" spans="1:11" ht="20.100000000000001" customHeight="1">
      <c r="A626" s="17" t="s">
        <v>3897</v>
      </c>
      <c r="B626" s="18">
        <v>0</v>
      </c>
      <c r="C626" s="18">
        <v>0</v>
      </c>
      <c r="D626" s="18">
        <v>0</v>
      </c>
      <c r="E626" s="18">
        <v>0</v>
      </c>
      <c r="F626" s="17" t="s">
        <v>52</v>
      </c>
      <c r="G626" s="1" t="s">
        <v>909</v>
      </c>
      <c r="H626" s="1" t="s">
        <v>3418</v>
      </c>
      <c r="I626" s="1" t="s">
        <v>3898</v>
      </c>
      <c r="J626" s="1" t="s">
        <v>52</v>
      </c>
      <c r="K626" s="1" t="s">
        <v>52</v>
      </c>
    </row>
    <row r="627" spans="1:11" ht="20.100000000000001" customHeight="1">
      <c r="A627" s="17" t="s">
        <v>3420</v>
      </c>
      <c r="B627" s="18">
        <v>0</v>
      </c>
      <c r="C627" s="18">
        <v>0</v>
      </c>
      <c r="D627" s="18">
        <v>0</v>
      </c>
      <c r="E627" s="18">
        <v>0</v>
      </c>
      <c r="F627" s="17" t="s">
        <v>52</v>
      </c>
      <c r="G627" s="1" t="s">
        <v>909</v>
      </c>
      <c r="H627" s="1" t="s">
        <v>3418</v>
      </c>
      <c r="I627" s="1" t="s">
        <v>52</v>
      </c>
      <c r="J627" s="1" t="s">
        <v>52</v>
      </c>
      <c r="K627" s="1" t="s">
        <v>52</v>
      </c>
    </row>
    <row r="628" spans="1:11" ht="20.100000000000001" customHeight="1">
      <c r="A628" s="17" t="s">
        <v>3899</v>
      </c>
      <c r="B628" s="18">
        <v>0</v>
      </c>
      <c r="C628" s="18">
        <v>0</v>
      </c>
      <c r="D628" s="18">
        <v>0</v>
      </c>
      <c r="E628" s="18">
        <v>0</v>
      </c>
      <c r="F628" s="17" t="s">
        <v>52</v>
      </c>
      <c r="G628" s="1" t="s">
        <v>909</v>
      </c>
      <c r="H628" s="1" t="s">
        <v>3418</v>
      </c>
      <c r="I628" s="1" t="s">
        <v>3900</v>
      </c>
      <c r="J628" s="1" t="s">
        <v>52</v>
      </c>
      <c r="K628" s="1" t="s">
        <v>52</v>
      </c>
    </row>
    <row r="629" spans="1:11" ht="20.100000000000001" customHeight="1">
      <c r="A629" s="17" t="s">
        <v>3901</v>
      </c>
      <c r="B629" s="18">
        <v>0</v>
      </c>
      <c r="C629" s="18">
        <v>0</v>
      </c>
      <c r="D629" s="18">
        <v>0</v>
      </c>
      <c r="E629" s="18">
        <v>0</v>
      </c>
      <c r="F629" s="17" t="s">
        <v>52</v>
      </c>
      <c r="G629" s="1" t="s">
        <v>909</v>
      </c>
      <c r="H629" s="1" t="s">
        <v>3418</v>
      </c>
      <c r="I629" s="1" t="s">
        <v>3902</v>
      </c>
      <c r="J629" s="1" t="s">
        <v>52</v>
      </c>
      <c r="K629" s="1" t="s">
        <v>52</v>
      </c>
    </row>
    <row r="630" spans="1:11" ht="20.100000000000001" customHeight="1">
      <c r="A630" s="17" t="s">
        <v>3903</v>
      </c>
      <c r="B630" s="18">
        <v>0</v>
      </c>
      <c r="C630" s="18">
        <v>0</v>
      </c>
      <c r="D630" s="18">
        <v>0</v>
      </c>
      <c r="E630" s="18">
        <v>0</v>
      </c>
      <c r="F630" s="17" t="s">
        <v>52</v>
      </c>
      <c r="G630" s="1" t="s">
        <v>909</v>
      </c>
      <c r="H630" s="1" t="s">
        <v>3418</v>
      </c>
      <c r="I630" s="1" t="s">
        <v>3904</v>
      </c>
      <c r="J630" s="1" t="s">
        <v>52</v>
      </c>
      <c r="K630" s="1" t="s">
        <v>52</v>
      </c>
    </row>
    <row r="631" spans="1:11" ht="20.100000000000001" customHeight="1">
      <c r="A631" s="17" t="s">
        <v>3420</v>
      </c>
      <c r="B631" s="18">
        <v>0</v>
      </c>
      <c r="C631" s="18">
        <v>0</v>
      </c>
      <c r="D631" s="18">
        <v>0</v>
      </c>
      <c r="E631" s="18">
        <v>0</v>
      </c>
      <c r="F631" s="17" t="s">
        <v>52</v>
      </c>
      <c r="G631" s="1" t="s">
        <v>909</v>
      </c>
      <c r="H631" s="1" t="s">
        <v>3418</v>
      </c>
      <c r="I631" s="1" t="s">
        <v>52</v>
      </c>
      <c r="J631" s="1" t="s">
        <v>52</v>
      </c>
      <c r="K631" s="1" t="s">
        <v>52</v>
      </c>
    </row>
    <row r="632" spans="1:11" ht="20.100000000000001" customHeight="1">
      <c r="A632" s="17" t="s">
        <v>3905</v>
      </c>
      <c r="B632" s="18">
        <v>0</v>
      </c>
      <c r="C632" s="18">
        <v>0</v>
      </c>
      <c r="D632" s="18">
        <v>0</v>
      </c>
      <c r="E632" s="18">
        <v>0</v>
      </c>
      <c r="F632" s="17" t="s">
        <v>52</v>
      </c>
      <c r="G632" s="1" t="s">
        <v>909</v>
      </c>
      <c r="H632" s="1" t="s">
        <v>3418</v>
      </c>
      <c r="I632" s="1" t="s">
        <v>3906</v>
      </c>
      <c r="J632" s="1" t="s">
        <v>52</v>
      </c>
      <c r="K632" s="1" t="s">
        <v>52</v>
      </c>
    </row>
    <row r="633" spans="1:11" ht="20.100000000000001" customHeight="1">
      <c r="A633" s="17" t="s">
        <v>3907</v>
      </c>
      <c r="B633" s="18">
        <v>0</v>
      </c>
      <c r="C633" s="18">
        <v>0</v>
      </c>
      <c r="D633" s="18">
        <v>0</v>
      </c>
      <c r="E633" s="18">
        <v>0</v>
      </c>
      <c r="F633" s="17" t="s">
        <v>52</v>
      </c>
      <c r="G633" s="1" t="s">
        <v>909</v>
      </c>
      <c r="H633" s="1" t="s">
        <v>3418</v>
      </c>
      <c r="I633" s="1" t="s">
        <v>3908</v>
      </c>
      <c r="J633" s="1" t="s">
        <v>52</v>
      </c>
      <c r="K633" s="1" t="s">
        <v>52</v>
      </c>
    </row>
    <row r="634" spans="1:11" ht="20.100000000000001" customHeight="1">
      <c r="A634" s="17" t="s">
        <v>3909</v>
      </c>
      <c r="B634" s="18">
        <v>0</v>
      </c>
      <c r="C634" s="18">
        <v>0</v>
      </c>
      <c r="D634" s="18">
        <v>0</v>
      </c>
      <c r="E634" s="18">
        <v>0</v>
      </c>
      <c r="F634" s="17" t="s">
        <v>52</v>
      </c>
      <c r="G634" s="1" t="s">
        <v>909</v>
      </c>
      <c r="H634" s="1" t="s">
        <v>3418</v>
      </c>
      <c r="I634" s="1" t="s">
        <v>3910</v>
      </c>
      <c r="J634" s="1" t="s">
        <v>52</v>
      </c>
      <c r="K634" s="1" t="s">
        <v>52</v>
      </c>
    </row>
    <row r="635" spans="1:11" ht="20.100000000000001" customHeight="1">
      <c r="A635" s="17" t="s">
        <v>3911</v>
      </c>
      <c r="B635" s="18">
        <v>0</v>
      </c>
      <c r="C635" s="18">
        <v>0</v>
      </c>
      <c r="D635" s="18">
        <v>0</v>
      </c>
      <c r="E635" s="18">
        <v>0</v>
      </c>
      <c r="F635" s="17" t="s">
        <v>52</v>
      </c>
      <c r="G635" s="1" t="s">
        <v>909</v>
      </c>
      <c r="H635" s="1" t="s">
        <v>3418</v>
      </c>
      <c r="I635" s="1" t="s">
        <v>3912</v>
      </c>
      <c r="J635" s="1" t="s">
        <v>52</v>
      </c>
      <c r="K635" s="1" t="s">
        <v>52</v>
      </c>
    </row>
    <row r="636" spans="1:11" ht="20.100000000000001" customHeight="1">
      <c r="A636" s="17" t="s">
        <v>3841</v>
      </c>
      <c r="B636" s="18">
        <v>0</v>
      </c>
      <c r="C636" s="18">
        <v>0</v>
      </c>
      <c r="D636" s="18">
        <v>0</v>
      </c>
      <c r="E636" s="18">
        <v>0</v>
      </c>
      <c r="F636" s="17" t="s">
        <v>52</v>
      </c>
      <c r="G636" s="1" t="s">
        <v>909</v>
      </c>
      <c r="H636" s="1" t="s">
        <v>3418</v>
      </c>
      <c r="I636" s="1" t="s">
        <v>3842</v>
      </c>
      <c r="J636" s="1" t="s">
        <v>52</v>
      </c>
      <c r="K636" s="1" t="s">
        <v>52</v>
      </c>
    </row>
    <row r="637" spans="1:11" ht="20.100000000000001" customHeight="1">
      <c r="A637" s="17" t="s">
        <v>3913</v>
      </c>
      <c r="B637" s="18">
        <v>0</v>
      </c>
      <c r="C637" s="18">
        <v>0</v>
      </c>
      <c r="D637" s="18">
        <v>0</v>
      </c>
      <c r="E637" s="18">
        <v>0</v>
      </c>
      <c r="F637" s="17" t="s">
        <v>52</v>
      </c>
      <c r="G637" s="1" t="s">
        <v>909</v>
      </c>
      <c r="H637" s="1" t="s">
        <v>3418</v>
      </c>
      <c r="I637" s="1" t="s">
        <v>3914</v>
      </c>
      <c r="J637" s="1" t="s">
        <v>52</v>
      </c>
      <c r="K637" s="1" t="s">
        <v>52</v>
      </c>
    </row>
    <row r="638" spans="1:11" ht="20.100000000000001" customHeight="1">
      <c r="A638" s="17" t="s">
        <v>3915</v>
      </c>
      <c r="B638" s="18">
        <v>0</v>
      </c>
      <c r="C638" s="18">
        <v>0</v>
      </c>
      <c r="D638" s="18">
        <v>0</v>
      </c>
      <c r="E638" s="18">
        <v>0</v>
      </c>
      <c r="F638" s="17" t="s">
        <v>52</v>
      </c>
      <c r="G638" s="1" t="s">
        <v>909</v>
      </c>
      <c r="H638" s="1" t="s">
        <v>3418</v>
      </c>
      <c r="I638" s="1" t="s">
        <v>3916</v>
      </c>
      <c r="J638" s="1" t="s">
        <v>52</v>
      </c>
      <c r="K638" s="1" t="s">
        <v>52</v>
      </c>
    </row>
    <row r="639" spans="1:11" ht="20.100000000000001" customHeight="1">
      <c r="A639" s="17" t="s">
        <v>3917</v>
      </c>
      <c r="B639" s="18">
        <v>0</v>
      </c>
      <c r="C639" s="18">
        <v>0</v>
      </c>
      <c r="D639" s="18">
        <v>0</v>
      </c>
      <c r="E639" s="18">
        <v>0</v>
      </c>
      <c r="F639" s="17" t="s">
        <v>52</v>
      </c>
      <c r="G639" s="1" t="s">
        <v>909</v>
      </c>
      <c r="H639" s="1" t="s">
        <v>3418</v>
      </c>
      <c r="I639" s="1" t="s">
        <v>3918</v>
      </c>
      <c r="J639" s="1" t="s">
        <v>52</v>
      </c>
      <c r="K639" s="1" t="s">
        <v>52</v>
      </c>
    </row>
    <row r="640" spans="1:11" ht="20.100000000000001" customHeight="1">
      <c r="A640" s="17" t="s">
        <v>3919</v>
      </c>
      <c r="B640" s="18">
        <v>0</v>
      </c>
      <c r="C640" s="18">
        <v>0</v>
      </c>
      <c r="D640" s="18">
        <v>0</v>
      </c>
      <c r="E640" s="18">
        <v>0</v>
      </c>
      <c r="F640" s="17" t="s">
        <v>52</v>
      </c>
      <c r="G640" s="1" t="s">
        <v>909</v>
      </c>
      <c r="H640" s="1" t="s">
        <v>3418</v>
      </c>
      <c r="I640" s="1" t="s">
        <v>3920</v>
      </c>
      <c r="J640" s="1" t="s">
        <v>52</v>
      </c>
      <c r="K640" s="1" t="s">
        <v>52</v>
      </c>
    </row>
    <row r="641" spans="1:11" ht="20.100000000000001" customHeight="1">
      <c r="A641" s="17" t="s">
        <v>3921</v>
      </c>
      <c r="B641" s="18">
        <v>0</v>
      </c>
      <c r="C641" s="18">
        <v>0</v>
      </c>
      <c r="D641" s="18">
        <v>0</v>
      </c>
      <c r="E641" s="18">
        <v>0</v>
      </c>
      <c r="F641" s="17" t="s">
        <v>52</v>
      </c>
      <c r="G641" s="1" t="s">
        <v>909</v>
      </c>
      <c r="H641" s="1" t="s">
        <v>3418</v>
      </c>
      <c r="I641" s="1" t="s">
        <v>3922</v>
      </c>
      <c r="J641" s="1" t="s">
        <v>52</v>
      </c>
      <c r="K641" s="1" t="s">
        <v>52</v>
      </c>
    </row>
    <row r="642" spans="1:11" ht="20.100000000000001" customHeight="1">
      <c r="A642" s="17" t="s">
        <v>3845</v>
      </c>
      <c r="B642" s="18">
        <v>0</v>
      </c>
      <c r="C642" s="18">
        <v>0</v>
      </c>
      <c r="D642" s="18">
        <v>0</v>
      </c>
      <c r="E642" s="18">
        <v>0</v>
      </c>
      <c r="F642" s="17" t="s">
        <v>52</v>
      </c>
      <c r="G642" s="1" t="s">
        <v>909</v>
      </c>
      <c r="H642" s="1" t="s">
        <v>3418</v>
      </c>
      <c r="I642" s="1" t="s">
        <v>3846</v>
      </c>
      <c r="J642" s="1" t="s">
        <v>52</v>
      </c>
      <c r="K642" s="1" t="s">
        <v>52</v>
      </c>
    </row>
    <row r="643" spans="1:11" ht="20.100000000000001" customHeight="1">
      <c r="A643" s="17" t="s">
        <v>3847</v>
      </c>
      <c r="B643" s="18">
        <v>0</v>
      </c>
      <c r="C643" s="18">
        <v>0</v>
      </c>
      <c r="D643" s="18">
        <v>0</v>
      </c>
      <c r="E643" s="18">
        <v>0</v>
      </c>
      <c r="F643" s="17" t="s">
        <v>52</v>
      </c>
      <c r="G643" s="1" t="s">
        <v>909</v>
      </c>
      <c r="H643" s="1" t="s">
        <v>3418</v>
      </c>
      <c r="I643" s="1" t="s">
        <v>3848</v>
      </c>
      <c r="J643" s="1" t="s">
        <v>52</v>
      </c>
      <c r="K643" s="1" t="s">
        <v>52</v>
      </c>
    </row>
    <row r="644" spans="1:11" ht="20.100000000000001" customHeight="1">
      <c r="A644" s="17" t="s">
        <v>3923</v>
      </c>
      <c r="B644" s="18">
        <v>0</v>
      </c>
      <c r="C644" s="18">
        <v>0</v>
      </c>
      <c r="D644" s="18">
        <v>0</v>
      </c>
      <c r="E644" s="18">
        <v>0</v>
      </c>
      <c r="F644" s="17" t="s">
        <v>52</v>
      </c>
      <c r="G644" s="1" t="s">
        <v>909</v>
      </c>
      <c r="H644" s="1" t="s">
        <v>3418</v>
      </c>
      <c r="I644" s="1" t="s">
        <v>3924</v>
      </c>
      <c r="J644" s="1" t="s">
        <v>52</v>
      </c>
      <c r="K644" s="1" t="s">
        <v>52</v>
      </c>
    </row>
    <row r="645" spans="1:11" ht="20.100000000000001" customHeight="1">
      <c r="A645" s="17" t="s">
        <v>3925</v>
      </c>
      <c r="B645" s="18">
        <v>0</v>
      </c>
      <c r="C645" s="18">
        <v>0</v>
      </c>
      <c r="D645" s="18">
        <v>0</v>
      </c>
      <c r="E645" s="18">
        <v>0</v>
      </c>
      <c r="F645" s="17" t="s">
        <v>52</v>
      </c>
      <c r="G645" s="1" t="s">
        <v>909</v>
      </c>
      <c r="H645" s="1" t="s">
        <v>3418</v>
      </c>
      <c r="I645" s="1" t="s">
        <v>3926</v>
      </c>
      <c r="J645" s="1" t="s">
        <v>52</v>
      </c>
      <c r="K645" s="1" t="s">
        <v>52</v>
      </c>
    </row>
    <row r="646" spans="1:11" ht="20.100000000000001" customHeight="1">
      <c r="A646" s="17" t="s">
        <v>3927</v>
      </c>
      <c r="B646" s="18">
        <v>0</v>
      </c>
      <c r="C646" s="18">
        <v>0</v>
      </c>
      <c r="D646" s="18">
        <v>0</v>
      </c>
      <c r="E646" s="18">
        <v>0</v>
      </c>
      <c r="F646" s="17" t="s">
        <v>52</v>
      </c>
      <c r="G646" s="1" t="s">
        <v>909</v>
      </c>
      <c r="H646" s="1" t="s">
        <v>3418</v>
      </c>
      <c r="I646" s="1" t="s">
        <v>3928</v>
      </c>
      <c r="J646" s="1" t="s">
        <v>52</v>
      </c>
      <c r="K646" s="1" t="s">
        <v>52</v>
      </c>
    </row>
    <row r="647" spans="1:11" ht="20.100000000000001" customHeight="1">
      <c r="A647" s="17" t="s">
        <v>3929</v>
      </c>
      <c r="B647" s="18">
        <v>0</v>
      </c>
      <c r="C647" s="18">
        <v>0</v>
      </c>
      <c r="D647" s="18">
        <v>0</v>
      </c>
      <c r="E647" s="18">
        <v>0</v>
      </c>
      <c r="F647" s="17" t="s">
        <v>52</v>
      </c>
      <c r="G647" s="1" t="s">
        <v>909</v>
      </c>
      <c r="H647" s="1" t="s">
        <v>3418</v>
      </c>
      <c r="I647" s="1" t="s">
        <v>3930</v>
      </c>
      <c r="J647" s="1" t="s">
        <v>52</v>
      </c>
      <c r="K647" s="1" t="s">
        <v>52</v>
      </c>
    </row>
    <row r="648" spans="1:11" ht="20.100000000000001" customHeight="1">
      <c r="A648" s="17" t="s">
        <v>3931</v>
      </c>
      <c r="B648" s="18">
        <v>0</v>
      </c>
      <c r="C648" s="18">
        <v>0</v>
      </c>
      <c r="D648" s="18">
        <v>0</v>
      </c>
      <c r="E648" s="18">
        <v>0</v>
      </c>
      <c r="F648" s="17" t="s">
        <v>52</v>
      </c>
      <c r="G648" s="1" t="s">
        <v>909</v>
      </c>
      <c r="H648" s="1" t="s">
        <v>3418</v>
      </c>
      <c r="I648" s="1" t="s">
        <v>3932</v>
      </c>
      <c r="J648" s="1" t="s">
        <v>52</v>
      </c>
      <c r="K648" s="1" t="s">
        <v>52</v>
      </c>
    </row>
    <row r="649" spans="1:11" ht="20.100000000000001" customHeight="1">
      <c r="A649" s="17" t="s">
        <v>3867</v>
      </c>
      <c r="B649" s="18">
        <v>0</v>
      </c>
      <c r="C649" s="18">
        <v>0</v>
      </c>
      <c r="D649" s="18">
        <v>0</v>
      </c>
      <c r="E649" s="18">
        <v>0</v>
      </c>
      <c r="F649" s="17" t="s">
        <v>52</v>
      </c>
      <c r="G649" s="1" t="s">
        <v>909</v>
      </c>
      <c r="H649" s="1" t="s">
        <v>3418</v>
      </c>
      <c r="I649" s="1" t="s">
        <v>3868</v>
      </c>
      <c r="J649" s="1" t="s">
        <v>52</v>
      </c>
      <c r="K649" s="1" t="s">
        <v>52</v>
      </c>
    </row>
    <row r="650" spans="1:11" ht="20.100000000000001" customHeight="1">
      <c r="A650" s="17" t="s">
        <v>3871</v>
      </c>
      <c r="B650" s="18">
        <v>0</v>
      </c>
      <c r="C650" s="18">
        <v>0</v>
      </c>
      <c r="D650" s="18">
        <v>0</v>
      </c>
      <c r="E650" s="18">
        <v>0</v>
      </c>
      <c r="F650" s="17" t="s">
        <v>52</v>
      </c>
      <c r="G650" s="1" t="s">
        <v>909</v>
      </c>
      <c r="H650" s="1" t="s">
        <v>3418</v>
      </c>
      <c r="I650" s="1" t="s">
        <v>3872</v>
      </c>
      <c r="J650" s="1" t="s">
        <v>52</v>
      </c>
      <c r="K650" s="1" t="s">
        <v>52</v>
      </c>
    </row>
    <row r="651" spans="1:11" ht="20.100000000000001" customHeight="1">
      <c r="A651" s="17" t="s">
        <v>3933</v>
      </c>
      <c r="B651" s="18">
        <v>0</v>
      </c>
      <c r="C651" s="18">
        <v>0</v>
      </c>
      <c r="D651" s="18">
        <v>0</v>
      </c>
      <c r="E651" s="18">
        <v>0</v>
      </c>
      <c r="F651" s="17" t="s">
        <v>52</v>
      </c>
      <c r="G651" s="1" t="s">
        <v>909</v>
      </c>
      <c r="H651" s="1" t="s">
        <v>3418</v>
      </c>
      <c r="I651" s="1" t="s">
        <v>3934</v>
      </c>
      <c r="J651" s="1" t="s">
        <v>52</v>
      </c>
      <c r="K651" s="1" t="s">
        <v>52</v>
      </c>
    </row>
    <row r="652" spans="1:11" ht="20.100000000000001" customHeight="1">
      <c r="A652" s="17" t="s">
        <v>3935</v>
      </c>
      <c r="B652" s="18">
        <v>0</v>
      </c>
      <c r="C652" s="18">
        <v>0</v>
      </c>
      <c r="D652" s="18">
        <v>0</v>
      </c>
      <c r="E652" s="18">
        <v>0</v>
      </c>
      <c r="F652" s="17" t="s">
        <v>52</v>
      </c>
      <c r="G652" s="1" t="s">
        <v>909</v>
      </c>
      <c r="H652" s="1" t="s">
        <v>3418</v>
      </c>
      <c r="I652" s="1" t="s">
        <v>3936</v>
      </c>
      <c r="J652" s="1" t="s">
        <v>52</v>
      </c>
      <c r="K652" s="1" t="s">
        <v>52</v>
      </c>
    </row>
    <row r="653" spans="1:11" ht="20.100000000000001" customHeight="1">
      <c r="A653" s="17" t="s">
        <v>3937</v>
      </c>
      <c r="B653" s="18">
        <v>0</v>
      </c>
      <c r="C653" s="18">
        <v>0</v>
      </c>
      <c r="D653" s="18">
        <v>0</v>
      </c>
      <c r="E653" s="18">
        <v>0</v>
      </c>
      <c r="F653" s="17" t="s">
        <v>52</v>
      </c>
      <c r="G653" s="1" t="s">
        <v>909</v>
      </c>
      <c r="H653" s="1" t="s">
        <v>3418</v>
      </c>
      <c r="I653" s="1" t="s">
        <v>3938</v>
      </c>
      <c r="J653" s="1" t="s">
        <v>52</v>
      </c>
      <c r="K653" s="1" t="s">
        <v>52</v>
      </c>
    </row>
    <row r="654" spans="1:11" ht="20.100000000000001" customHeight="1">
      <c r="A654" s="17" t="s">
        <v>3939</v>
      </c>
      <c r="B654" s="18">
        <v>0</v>
      </c>
      <c r="C654" s="18">
        <v>0</v>
      </c>
      <c r="D654" s="18">
        <v>190.9</v>
      </c>
      <c r="E654" s="18">
        <v>190.9</v>
      </c>
      <c r="F654" s="17" t="s">
        <v>52</v>
      </c>
      <c r="G654" s="1" t="s">
        <v>909</v>
      </c>
      <c r="H654" s="1" t="s">
        <v>3418</v>
      </c>
      <c r="I654" s="1" t="s">
        <v>3940</v>
      </c>
      <c r="J654" s="1" t="s">
        <v>52</v>
      </c>
      <c r="K654" s="1" t="s">
        <v>52</v>
      </c>
    </row>
    <row r="655" spans="1:11" ht="20.100000000000001" customHeight="1">
      <c r="A655" s="17" t="s">
        <v>3941</v>
      </c>
      <c r="B655" s="18">
        <v>0</v>
      </c>
      <c r="C655" s="18">
        <v>0</v>
      </c>
      <c r="D655" s="18">
        <v>4432.1000000000004</v>
      </c>
      <c r="E655" s="18">
        <v>4432.1000000000004</v>
      </c>
      <c r="F655" s="17" t="s">
        <v>52</v>
      </c>
      <c r="G655" s="1" t="s">
        <v>909</v>
      </c>
      <c r="H655" s="1" t="s">
        <v>3418</v>
      </c>
      <c r="I655" s="1" t="s">
        <v>3942</v>
      </c>
      <c r="J655" s="1" t="s">
        <v>52</v>
      </c>
      <c r="K655" s="1" t="s">
        <v>52</v>
      </c>
    </row>
    <row r="656" spans="1:11" ht="20.100000000000001" customHeight="1">
      <c r="A656" s="17" t="s">
        <v>3943</v>
      </c>
      <c r="B656" s="18">
        <v>0</v>
      </c>
      <c r="C656" s="18">
        <v>0</v>
      </c>
      <c r="D656" s="18">
        <v>1755.2</v>
      </c>
      <c r="E656" s="18">
        <v>1755.2</v>
      </c>
      <c r="F656" s="17" t="s">
        <v>52</v>
      </c>
      <c r="G656" s="1" t="s">
        <v>909</v>
      </c>
      <c r="H656" s="1" t="s">
        <v>3418</v>
      </c>
      <c r="I656" s="1" t="s">
        <v>3944</v>
      </c>
      <c r="J656" s="1" t="s">
        <v>52</v>
      </c>
      <c r="K656" s="1" t="s">
        <v>52</v>
      </c>
    </row>
    <row r="657" spans="1:11" ht="20.100000000000001" customHeight="1">
      <c r="A657" s="17" t="s">
        <v>3441</v>
      </c>
      <c r="B657" s="18">
        <v>0</v>
      </c>
      <c r="C657" s="18">
        <v>0</v>
      </c>
      <c r="D657" s="18">
        <v>6378.2</v>
      </c>
      <c r="E657" s="18">
        <v>6378.2</v>
      </c>
      <c r="F657" s="17" t="s">
        <v>52</v>
      </c>
      <c r="G657" s="1" t="s">
        <v>909</v>
      </c>
      <c r="H657" s="1" t="s">
        <v>3418</v>
      </c>
      <c r="I657" s="1" t="s">
        <v>3442</v>
      </c>
      <c r="J657" s="1" t="s">
        <v>52</v>
      </c>
      <c r="K657" s="1" t="s">
        <v>52</v>
      </c>
    </row>
    <row r="658" spans="1:11" ht="20.100000000000001" customHeight="1">
      <c r="A658" s="17" t="s">
        <v>3420</v>
      </c>
      <c r="B658" s="18">
        <v>0</v>
      </c>
      <c r="C658" s="18">
        <v>0</v>
      </c>
      <c r="D658" s="18">
        <v>0</v>
      </c>
      <c r="E658" s="18">
        <v>0</v>
      </c>
      <c r="F658" s="17" t="s">
        <v>52</v>
      </c>
      <c r="G658" s="1" t="s">
        <v>909</v>
      </c>
      <c r="H658" s="1" t="s">
        <v>3418</v>
      </c>
      <c r="I658" s="1" t="s">
        <v>52</v>
      </c>
      <c r="J658" s="1" t="s">
        <v>52</v>
      </c>
      <c r="K658" s="1" t="s">
        <v>52</v>
      </c>
    </row>
    <row r="659" spans="1:11" ht="20.100000000000001" customHeight="1">
      <c r="A659" s="17" t="s">
        <v>3945</v>
      </c>
      <c r="B659" s="18">
        <v>0</v>
      </c>
      <c r="C659" s="18">
        <v>0</v>
      </c>
      <c r="D659" s="18">
        <v>0</v>
      </c>
      <c r="E659" s="18">
        <v>0</v>
      </c>
      <c r="F659" s="17" t="s">
        <v>52</v>
      </c>
      <c r="G659" s="1" t="s">
        <v>909</v>
      </c>
      <c r="H659" s="1" t="s">
        <v>3418</v>
      </c>
      <c r="I659" s="1" t="s">
        <v>3946</v>
      </c>
      <c r="J659" s="1" t="s">
        <v>52</v>
      </c>
      <c r="K659" s="1" t="s">
        <v>52</v>
      </c>
    </row>
    <row r="660" spans="1:11" ht="20.100000000000001" customHeight="1">
      <c r="A660" s="17" t="s">
        <v>3909</v>
      </c>
      <c r="B660" s="18">
        <v>0</v>
      </c>
      <c r="C660" s="18">
        <v>0</v>
      </c>
      <c r="D660" s="18">
        <v>0</v>
      </c>
      <c r="E660" s="18">
        <v>0</v>
      </c>
      <c r="F660" s="17" t="s">
        <v>52</v>
      </c>
      <c r="G660" s="1" t="s">
        <v>909</v>
      </c>
      <c r="H660" s="1" t="s">
        <v>3418</v>
      </c>
      <c r="I660" s="1" t="s">
        <v>3910</v>
      </c>
      <c r="J660" s="1" t="s">
        <v>52</v>
      </c>
      <c r="K660" s="1" t="s">
        <v>52</v>
      </c>
    </row>
    <row r="661" spans="1:11" ht="20.100000000000001" customHeight="1">
      <c r="A661" s="17" t="s">
        <v>3911</v>
      </c>
      <c r="B661" s="18">
        <v>0</v>
      </c>
      <c r="C661" s="18">
        <v>0</v>
      </c>
      <c r="D661" s="18">
        <v>0</v>
      </c>
      <c r="E661" s="18">
        <v>0</v>
      </c>
      <c r="F661" s="17" t="s">
        <v>52</v>
      </c>
      <c r="G661" s="1" t="s">
        <v>909</v>
      </c>
      <c r="H661" s="1" t="s">
        <v>3418</v>
      </c>
      <c r="I661" s="1" t="s">
        <v>3912</v>
      </c>
      <c r="J661" s="1" t="s">
        <v>52</v>
      </c>
      <c r="K661" s="1" t="s">
        <v>52</v>
      </c>
    </row>
    <row r="662" spans="1:11" ht="20.100000000000001" customHeight="1">
      <c r="A662" s="17" t="s">
        <v>3947</v>
      </c>
      <c r="B662" s="18">
        <v>0</v>
      </c>
      <c r="C662" s="18">
        <v>0</v>
      </c>
      <c r="D662" s="18">
        <v>0</v>
      </c>
      <c r="E662" s="18">
        <v>0</v>
      </c>
      <c r="F662" s="17" t="s">
        <v>52</v>
      </c>
      <c r="G662" s="1" t="s">
        <v>909</v>
      </c>
      <c r="H662" s="1" t="s">
        <v>3418</v>
      </c>
      <c r="I662" s="1" t="s">
        <v>3948</v>
      </c>
      <c r="J662" s="1" t="s">
        <v>52</v>
      </c>
      <c r="K662" s="1" t="s">
        <v>52</v>
      </c>
    </row>
    <row r="663" spans="1:11" ht="20.100000000000001" customHeight="1">
      <c r="A663" s="17" t="s">
        <v>3917</v>
      </c>
      <c r="B663" s="18">
        <v>0</v>
      </c>
      <c r="C663" s="18">
        <v>0</v>
      </c>
      <c r="D663" s="18">
        <v>0</v>
      </c>
      <c r="E663" s="18">
        <v>0</v>
      </c>
      <c r="F663" s="17" t="s">
        <v>52</v>
      </c>
      <c r="G663" s="1" t="s">
        <v>909</v>
      </c>
      <c r="H663" s="1" t="s">
        <v>3418</v>
      </c>
      <c r="I663" s="1" t="s">
        <v>3918</v>
      </c>
      <c r="J663" s="1" t="s">
        <v>52</v>
      </c>
      <c r="K663" s="1" t="s">
        <v>52</v>
      </c>
    </row>
    <row r="664" spans="1:11" ht="20.100000000000001" customHeight="1">
      <c r="A664" s="17" t="s">
        <v>3949</v>
      </c>
      <c r="B664" s="18">
        <v>0</v>
      </c>
      <c r="C664" s="18">
        <v>0</v>
      </c>
      <c r="D664" s="18">
        <v>0</v>
      </c>
      <c r="E664" s="18">
        <v>0</v>
      </c>
      <c r="F664" s="17" t="s">
        <v>52</v>
      </c>
      <c r="G664" s="1" t="s">
        <v>909</v>
      </c>
      <c r="H664" s="1" t="s">
        <v>3418</v>
      </c>
      <c r="I664" s="1" t="s">
        <v>3950</v>
      </c>
      <c r="J664" s="1" t="s">
        <v>52</v>
      </c>
      <c r="K664" s="1" t="s">
        <v>52</v>
      </c>
    </row>
    <row r="665" spans="1:11" ht="20.100000000000001" customHeight="1">
      <c r="A665" s="17" t="s">
        <v>3951</v>
      </c>
      <c r="B665" s="18">
        <v>0</v>
      </c>
      <c r="C665" s="18">
        <v>0</v>
      </c>
      <c r="D665" s="18">
        <v>398.8</v>
      </c>
      <c r="E665" s="18">
        <v>398.8</v>
      </c>
      <c r="F665" s="17" t="s">
        <v>52</v>
      </c>
      <c r="G665" s="1" t="s">
        <v>909</v>
      </c>
      <c r="H665" s="1" t="s">
        <v>3418</v>
      </c>
      <c r="I665" s="1" t="s">
        <v>3952</v>
      </c>
      <c r="J665" s="1" t="s">
        <v>52</v>
      </c>
      <c r="K665" s="1" t="s">
        <v>52</v>
      </c>
    </row>
    <row r="666" spans="1:11" ht="20.100000000000001" customHeight="1">
      <c r="A666" s="17" t="s">
        <v>3953</v>
      </c>
      <c r="B666" s="18">
        <v>0</v>
      </c>
      <c r="C666" s="18">
        <v>0</v>
      </c>
      <c r="D666" s="18">
        <v>826.6</v>
      </c>
      <c r="E666" s="18">
        <v>826.6</v>
      </c>
      <c r="F666" s="17" t="s">
        <v>52</v>
      </c>
      <c r="G666" s="1" t="s">
        <v>909</v>
      </c>
      <c r="H666" s="1" t="s">
        <v>3418</v>
      </c>
      <c r="I666" s="1" t="s">
        <v>3954</v>
      </c>
      <c r="J666" s="1" t="s">
        <v>52</v>
      </c>
      <c r="K666" s="1" t="s">
        <v>52</v>
      </c>
    </row>
    <row r="667" spans="1:11" ht="20.100000000000001" customHeight="1">
      <c r="A667" s="17" t="s">
        <v>3955</v>
      </c>
      <c r="B667" s="18">
        <v>0</v>
      </c>
      <c r="C667" s="18">
        <v>0</v>
      </c>
      <c r="D667" s="18">
        <v>445.9</v>
      </c>
      <c r="E667" s="18">
        <v>445.9</v>
      </c>
      <c r="F667" s="17" t="s">
        <v>52</v>
      </c>
      <c r="G667" s="1" t="s">
        <v>909</v>
      </c>
      <c r="H667" s="1" t="s">
        <v>3418</v>
      </c>
      <c r="I667" s="1" t="s">
        <v>3956</v>
      </c>
      <c r="J667" s="1" t="s">
        <v>52</v>
      </c>
      <c r="K667" s="1" t="s">
        <v>52</v>
      </c>
    </row>
    <row r="668" spans="1:11" ht="20.100000000000001" customHeight="1">
      <c r="A668" s="17" t="s">
        <v>3441</v>
      </c>
      <c r="B668" s="18">
        <v>0</v>
      </c>
      <c r="C668" s="18">
        <v>0</v>
      </c>
      <c r="D668" s="18">
        <v>1671.3</v>
      </c>
      <c r="E668" s="18">
        <v>1671.3</v>
      </c>
      <c r="F668" s="17" t="s">
        <v>52</v>
      </c>
      <c r="G668" s="1" t="s">
        <v>909</v>
      </c>
      <c r="H668" s="1" t="s">
        <v>3418</v>
      </c>
      <c r="I668" s="1" t="s">
        <v>3442</v>
      </c>
      <c r="J668" s="1" t="s">
        <v>52</v>
      </c>
      <c r="K668" s="1" t="s">
        <v>52</v>
      </c>
    </row>
    <row r="669" spans="1:11" ht="20.100000000000001" customHeight="1">
      <c r="A669" s="17" t="s">
        <v>3420</v>
      </c>
      <c r="B669" s="18">
        <v>0</v>
      </c>
      <c r="C669" s="18">
        <v>0</v>
      </c>
      <c r="D669" s="18">
        <v>0</v>
      </c>
      <c r="E669" s="18">
        <v>0</v>
      </c>
      <c r="F669" s="17" t="s">
        <v>52</v>
      </c>
      <c r="G669" s="1" t="s">
        <v>909</v>
      </c>
      <c r="H669" s="1" t="s">
        <v>3418</v>
      </c>
      <c r="I669" s="1" t="s">
        <v>52</v>
      </c>
      <c r="J669" s="1" t="s">
        <v>52</v>
      </c>
      <c r="K669" s="1" t="s">
        <v>52</v>
      </c>
    </row>
    <row r="670" spans="1:11" ht="20.100000000000001" customHeight="1">
      <c r="A670" s="17" t="s">
        <v>3957</v>
      </c>
      <c r="B670" s="18">
        <v>0</v>
      </c>
      <c r="C670" s="18">
        <v>0</v>
      </c>
      <c r="D670" s="18">
        <v>0</v>
      </c>
      <c r="E670" s="18">
        <v>0</v>
      </c>
      <c r="F670" s="17" t="s">
        <v>52</v>
      </c>
      <c r="G670" s="1" t="s">
        <v>909</v>
      </c>
      <c r="H670" s="1" t="s">
        <v>3418</v>
      </c>
      <c r="I670" s="1" t="s">
        <v>3958</v>
      </c>
      <c r="J670" s="1" t="s">
        <v>52</v>
      </c>
      <c r="K670" s="1" t="s">
        <v>52</v>
      </c>
    </row>
    <row r="671" spans="1:11" ht="20.100000000000001" customHeight="1">
      <c r="A671" s="17" t="s">
        <v>3959</v>
      </c>
      <c r="B671" s="18">
        <v>0</v>
      </c>
      <c r="C671" s="18">
        <v>0</v>
      </c>
      <c r="D671" s="18">
        <v>0</v>
      </c>
      <c r="E671" s="18">
        <v>0</v>
      </c>
      <c r="F671" s="17" t="s">
        <v>52</v>
      </c>
      <c r="G671" s="1" t="s">
        <v>909</v>
      </c>
      <c r="H671" s="1" t="s">
        <v>3418</v>
      </c>
      <c r="I671" s="1" t="s">
        <v>3960</v>
      </c>
      <c r="J671" s="1" t="s">
        <v>52</v>
      </c>
      <c r="K671" s="1" t="s">
        <v>52</v>
      </c>
    </row>
    <row r="672" spans="1:11" ht="20.100000000000001" customHeight="1">
      <c r="A672" s="17" t="s">
        <v>3961</v>
      </c>
      <c r="B672" s="18">
        <v>0</v>
      </c>
      <c r="C672" s="18">
        <v>0</v>
      </c>
      <c r="D672" s="18">
        <v>1402.2</v>
      </c>
      <c r="E672" s="18">
        <v>1402.2</v>
      </c>
      <c r="F672" s="17" t="s">
        <v>52</v>
      </c>
      <c r="G672" s="1" t="s">
        <v>909</v>
      </c>
      <c r="H672" s="1" t="s">
        <v>3418</v>
      </c>
      <c r="I672" s="1" t="s">
        <v>3962</v>
      </c>
      <c r="J672" s="1" t="s">
        <v>52</v>
      </c>
      <c r="K672" s="1" t="s">
        <v>52</v>
      </c>
    </row>
    <row r="673" spans="1:12" ht="20.100000000000001" customHeight="1">
      <c r="A673" s="17" t="s">
        <v>3887</v>
      </c>
      <c r="B673" s="18">
        <v>0</v>
      </c>
      <c r="C673" s="18">
        <v>0</v>
      </c>
      <c r="D673" s="18">
        <v>0</v>
      </c>
      <c r="E673" s="18">
        <v>0</v>
      </c>
      <c r="F673" s="17" t="s">
        <v>52</v>
      </c>
      <c r="G673" s="1" t="s">
        <v>909</v>
      </c>
      <c r="H673" s="1" t="s">
        <v>3418</v>
      </c>
      <c r="I673" s="1" t="s">
        <v>3888</v>
      </c>
      <c r="J673" s="1" t="s">
        <v>52</v>
      </c>
      <c r="K673" s="1" t="s">
        <v>52</v>
      </c>
    </row>
    <row r="674" spans="1:12" ht="20.100000000000001" customHeight="1">
      <c r="A674" s="17" t="s">
        <v>3963</v>
      </c>
      <c r="B674" s="18">
        <v>0</v>
      </c>
      <c r="C674" s="18">
        <v>0</v>
      </c>
      <c r="D674" s="18">
        <v>391.9</v>
      </c>
      <c r="E674" s="18">
        <v>391.9</v>
      </c>
      <c r="F674" s="17" t="s">
        <v>52</v>
      </c>
      <c r="G674" s="1" t="s">
        <v>909</v>
      </c>
      <c r="H674" s="1" t="s">
        <v>3418</v>
      </c>
      <c r="I674" s="1" t="s">
        <v>3964</v>
      </c>
      <c r="J674" s="1" t="s">
        <v>52</v>
      </c>
      <c r="K674" s="1" t="s">
        <v>52</v>
      </c>
    </row>
    <row r="675" spans="1:12" ht="20.100000000000001" customHeight="1">
      <c r="A675" s="17" t="s">
        <v>3441</v>
      </c>
      <c r="B675" s="18">
        <v>0</v>
      </c>
      <c r="C675" s="18">
        <v>0</v>
      </c>
      <c r="D675" s="18">
        <v>1794.1</v>
      </c>
      <c r="E675" s="18">
        <v>1794.1</v>
      </c>
      <c r="F675" s="17" t="s">
        <v>52</v>
      </c>
      <c r="G675" s="1" t="s">
        <v>909</v>
      </c>
      <c r="H675" s="1" t="s">
        <v>3418</v>
      </c>
      <c r="I675" s="1" t="s">
        <v>3442</v>
      </c>
      <c r="J675" s="1" t="s">
        <v>52</v>
      </c>
      <c r="K675" s="1" t="s">
        <v>52</v>
      </c>
    </row>
    <row r="676" spans="1:12" ht="20.100000000000001" customHeight="1">
      <c r="A676" s="17" t="s">
        <v>3451</v>
      </c>
      <c r="B676" s="19">
        <v>0</v>
      </c>
      <c r="C676" s="19">
        <v>0</v>
      </c>
      <c r="D676" s="19">
        <v>9843</v>
      </c>
      <c r="E676" s="19">
        <v>9843</v>
      </c>
      <c r="F676" s="20"/>
    </row>
    <row r="677" spans="1:12" ht="20.100000000000001" customHeight="1">
      <c r="A677" s="20"/>
      <c r="B677" s="20"/>
      <c r="C677" s="20"/>
      <c r="D677" s="20"/>
      <c r="E677" s="20"/>
      <c r="F677" s="20"/>
    </row>
    <row r="678" spans="1:12" ht="20.100000000000001" customHeight="1">
      <c r="A678" s="20" t="s">
        <v>3966</v>
      </c>
      <c r="B678" s="20"/>
      <c r="C678" s="20"/>
      <c r="D678" s="20"/>
      <c r="E678" s="20"/>
      <c r="F678" s="17" t="s">
        <v>52</v>
      </c>
      <c r="G678" s="1" t="s">
        <v>3308</v>
      </c>
      <c r="I678" s="1" t="s">
        <v>3306</v>
      </c>
      <c r="J678" s="1" t="s">
        <v>3307</v>
      </c>
      <c r="K678" s="1" t="s">
        <v>70</v>
      </c>
    </row>
    <row r="679" spans="1:12" ht="20.100000000000001" customHeight="1">
      <c r="A679" s="17" t="s">
        <v>52</v>
      </c>
      <c r="B679" s="18"/>
      <c r="C679" s="18"/>
      <c r="D679" s="18"/>
      <c r="E679" s="18"/>
      <c r="F679" s="17" t="s">
        <v>52</v>
      </c>
      <c r="G679" s="1" t="s">
        <v>3308</v>
      </c>
      <c r="H679" s="1" t="s">
        <v>3416</v>
      </c>
      <c r="I679" s="1" t="s">
        <v>52</v>
      </c>
      <c r="J679" s="1" t="s">
        <v>52</v>
      </c>
      <c r="K679" s="1" t="s">
        <v>52</v>
      </c>
      <c r="L679">
        <v>1</v>
      </c>
    </row>
    <row r="680" spans="1:12" ht="20.100000000000001" customHeight="1">
      <c r="A680" s="17" t="s">
        <v>3967</v>
      </c>
      <c r="B680" s="18">
        <v>0</v>
      </c>
      <c r="C680" s="18">
        <v>0</v>
      </c>
      <c r="D680" s="18">
        <v>0</v>
      </c>
      <c r="E680" s="18">
        <v>0</v>
      </c>
      <c r="F680" s="17" t="s">
        <v>52</v>
      </c>
      <c r="G680" s="1" t="s">
        <v>3308</v>
      </c>
      <c r="H680" s="1" t="s">
        <v>3418</v>
      </c>
      <c r="I680" s="1" t="s">
        <v>3968</v>
      </c>
      <c r="J680" s="1" t="s">
        <v>52</v>
      </c>
      <c r="K680" s="1" t="s">
        <v>52</v>
      </c>
    </row>
    <row r="681" spans="1:12" ht="20.100000000000001" customHeight="1">
      <c r="A681" s="17" t="s">
        <v>3969</v>
      </c>
      <c r="B681" s="18">
        <v>0</v>
      </c>
      <c r="C681" s="18">
        <v>0</v>
      </c>
      <c r="D681" s="18">
        <v>0</v>
      </c>
      <c r="E681" s="18">
        <v>0</v>
      </c>
      <c r="F681" s="17" t="s">
        <v>52</v>
      </c>
      <c r="G681" s="1" t="s">
        <v>3308</v>
      </c>
      <c r="H681" s="1" t="s">
        <v>3418</v>
      </c>
      <c r="I681" s="1" t="s">
        <v>3970</v>
      </c>
      <c r="J681" s="1" t="s">
        <v>52</v>
      </c>
      <c r="K681" s="1" t="s">
        <v>52</v>
      </c>
    </row>
    <row r="682" spans="1:12" ht="20.100000000000001" customHeight="1">
      <c r="A682" s="17" t="s">
        <v>3420</v>
      </c>
      <c r="B682" s="18">
        <v>0</v>
      </c>
      <c r="C682" s="18">
        <v>0</v>
      </c>
      <c r="D682" s="18">
        <v>0</v>
      </c>
      <c r="E682" s="18">
        <v>0</v>
      </c>
      <c r="F682" s="17" t="s">
        <v>52</v>
      </c>
      <c r="G682" s="1" t="s">
        <v>3308</v>
      </c>
      <c r="H682" s="1" t="s">
        <v>3418</v>
      </c>
      <c r="I682" s="1" t="s">
        <v>52</v>
      </c>
      <c r="J682" s="1" t="s">
        <v>52</v>
      </c>
      <c r="K682" s="1" t="s">
        <v>52</v>
      </c>
    </row>
    <row r="683" spans="1:12" ht="20.100000000000001" customHeight="1">
      <c r="A683" s="17" t="s">
        <v>3971</v>
      </c>
      <c r="B683" s="18">
        <v>0</v>
      </c>
      <c r="C683" s="18">
        <v>0</v>
      </c>
      <c r="D683" s="18">
        <v>0</v>
      </c>
      <c r="E683" s="18">
        <v>0</v>
      </c>
      <c r="F683" s="17" t="s">
        <v>52</v>
      </c>
      <c r="G683" s="1" t="s">
        <v>3308</v>
      </c>
      <c r="H683" s="1" t="s">
        <v>3418</v>
      </c>
      <c r="I683" s="1" t="s">
        <v>3972</v>
      </c>
      <c r="J683" s="1" t="s">
        <v>52</v>
      </c>
      <c r="K683" s="1" t="s">
        <v>52</v>
      </c>
    </row>
    <row r="684" spans="1:12" ht="20.100000000000001" customHeight="1">
      <c r="A684" s="17" t="s">
        <v>3973</v>
      </c>
      <c r="B684" s="18">
        <v>0</v>
      </c>
      <c r="C684" s="18">
        <v>0</v>
      </c>
      <c r="D684" s="18">
        <v>0</v>
      </c>
      <c r="E684" s="18">
        <v>0</v>
      </c>
      <c r="F684" s="17" t="s">
        <v>52</v>
      </c>
      <c r="G684" s="1" t="s">
        <v>3308</v>
      </c>
      <c r="H684" s="1" t="s">
        <v>3418</v>
      </c>
      <c r="I684" s="1" t="s">
        <v>3974</v>
      </c>
      <c r="J684" s="1" t="s">
        <v>52</v>
      </c>
      <c r="K684" s="1" t="s">
        <v>52</v>
      </c>
    </row>
    <row r="685" spans="1:12" ht="20.100000000000001" customHeight="1">
      <c r="A685" s="17" t="s">
        <v>3420</v>
      </c>
      <c r="B685" s="18">
        <v>0</v>
      </c>
      <c r="C685" s="18">
        <v>0</v>
      </c>
      <c r="D685" s="18">
        <v>0</v>
      </c>
      <c r="E685" s="18">
        <v>0</v>
      </c>
      <c r="F685" s="17" t="s">
        <v>52</v>
      </c>
      <c r="G685" s="1" t="s">
        <v>3308</v>
      </c>
      <c r="H685" s="1" t="s">
        <v>3418</v>
      </c>
      <c r="I685" s="1" t="s">
        <v>52</v>
      </c>
      <c r="J685" s="1" t="s">
        <v>52</v>
      </c>
      <c r="K685" s="1" t="s">
        <v>52</v>
      </c>
    </row>
    <row r="686" spans="1:12" ht="20.100000000000001" customHeight="1">
      <c r="A686" s="17" t="s">
        <v>3975</v>
      </c>
      <c r="B686" s="18">
        <v>0</v>
      </c>
      <c r="C686" s="18">
        <v>0</v>
      </c>
      <c r="D686" s="18">
        <v>0</v>
      </c>
      <c r="E686" s="18">
        <v>0</v>
      </c>
      <c r="F686" s="17" t="s">
        <v>52</v>
      </c>
      <c r="G686" s="1" t="s">
        <v>3308</v>
      </c>
      <c r="H686" s="1" t="s">
        <v>3418</v>
      </c>
      <c r="I686" s="1" t="s">
        <v>3976</v>
      </c>
      <c r="J686" s="1" t="s">
        <v>52</v>
      </c>
      <c r="K686" s="1" t="s">
        <v>52</v>
      </c>
    </row>
    <row r="687" spans="1:12" ht="20.100000000000001" customHeight="1">
      <c r="A687" s="17" t="s">
        <v>3420</v>
      </c>
      <c r="B687" s="18">
        <v>0</v>
      </c>
      <c r="C687" s="18">
        <v>0</v>
      </c>
      <c r="D687" s="18">
        <v>0</v>
      </c>
      <c r="E687" s="18">
        <v>0</v>
      </c>
      <c r="F687" s="17" t="s">
        <v>52</v>
      </c>
      <c r="G687" s="1" t="s">
        <v>3308</v>
      </c>
      <c r="H687" s="1" t="s">
        <v>3418</v>
      </c>
      <c r="I687" s="1" t="s">
        <v>52</v>
      </c>
      <c r="J687" s="1" t="s">
        <v>52</v>
      </c>
      <c r="K687" s="1" t="s">
        <v>52</v>
      </c>
    </row>
    <row r="688" spans="1:12" ht="20.100000000000001" customHeight="1">
      <c r="A688" s="17" t="s">
        <v>3977</v>
      </c>
      <c r="B688" s="18">
        <v>0</v>
      </c>
      <c r="C688" s="18">
        <v>0</v>
      </c>
      <c r="D688" s="18">
        <v>0</v>
      </c>
      <c r="E688" s="18">
        <v>0</v>
      </c>
      <c r="F688" s="17" t="s">
        <v>52</v>
      </c>
      <c r="G688" s="1" t="s">
        <v>3308</v>
      </c>
      <c r="H688" s="1" t="s">
        <v>3418</v>
      </c>
      <c r="I688" s="1" t="s">
        <v>3978</v>
      </c>
      <c r="J688" s="1" t="s">
        <v>52</v>
      </c>
      <c r="K688" s="1" t="s">
        <v>52</v>
      </c>
    </row>
    <row r="689" spans="1:11" ht="20.100000000000001" customHeight="1">
      <c r="A689" s="17" t="s">
        <v>3979</v>
      </c>
      <c r="B689" s="18">
        <v>0</v>
      </c>
      <c r="C689" s="18">
        <v>0</v>
      </c>
      <c r="D689" s="18">
        <v>0</v>
      </c>
      <c r="E689" s="18">
        <v>0</v>
      </c>
      <c r="F689" s="17" t="s">
        <v>52</v>
      </c>
      <c r="G689" s="1" t="s">
        <v>3308</v>
      </c>
      <c r="H689" s="1" t="s">
        <v>3418</v>
      </c>
      <c r="I689" s="1" t="s">
        <v>3980</v>
      </c>
      <c r="J689" s="1" t="s">
        <v>52</v>
      </c>
      <c r="K689" s="1" t="s">
        <v>52</v>
      </c>
    </row>
    <row r="690" spans="1:11" ht="20.100000000000001" customHeight="1">
      <c r="A690" s="17" t="s">
        <v>3675</v>
      </c>
      <c r="B690" s="18">
        <v>0</v>
      </c>
      <c r="C690" s="18">
        <v>0</v>
      </c>
      <c r="D690" s="18">
        <v>0</v>
      </c>
      <c r="E690" s="18">
        <v>0</v>
      </c>
      <c r="F690" s="17" t="s">
        <v>52</v>
      </c>
      <c r="G690" s="1" t="s">
        <v>3308</v>
      </c>
      <c r="H690" s="1" t="s">
        <v>3418</v>
      </c>
      <c r="I690" s="1" t="s">
        <v>3676</v>
      </c>
      <c r="J690" s="1" t="s">
        <v>52</v>
      </c>
      <c r="K690" s="1" t="s">
        <v>52</v>
      </c>
    </row>
    <row r="691" spans="1:11" ht="20.100000000000001" customHeight="1">
      <c r="A691" s="17" t="s">
        <v>3981</v>
      </c>
      <c r="B691" s="18">
        <v>0</v>
      </c>
      <c r="C691" s="18">
        <v>2815.1</v>
      </c>
      <c r="D691" s="18">
        <v>0</v>
      </c>
      <c r="E691" s="18">
        <v>2815.1</v>
      </c>
      <c r="F691" s="17" t="s">
        <v>52</v>
      </c>
      <c r="G691" s="1" t="s">
        <v>3308</v>
      </c>
      <c r="H691" s="1" t="s">
        <v>3418</v>
      </c>
      <c r="I691" s="1" t="s">
        <v>3982</v>
      </c>
      <c r="J691" s="1" t="s">
        <v>52</v>
      </c>
      <c r="K691" s="1" t="s">
        <v>52</v>
      </c>
    </row>
    <row r="692" spans="1:11" ht="20.100000000000001" customHeight="1">
      <c r="A692" s="17" t="s">
        <v>3639</v>
      </c>
      <c r="B692" s="18">
        <v>0</v>
      </c>
      <c r="C692" s="18">
        <v>0</v>
      </c>
      <c r="D692" s="18">
        <v>0</v>
      </c>
      <c r="E692" s="18">
        <v>0</v>
      </c>
      <c r="F692" s="17" t="s">
        <v>52</v>
      </c>
      <c r="G692" s="1" t="s">
        <v>3308</v>
      </c>
      <c r="H692" s="1" t="s">
        <v>3418</v>
      </c>
      <c r="I692" s="1" t="s">
        <v>3640</v>
      </c>
      <c r="J692" s="1" t="s">
        <v>52</v>
      </c>
      <c r="K692" s="1" t="s">
        <v>52</v>
      </c>
    </row>
    <row r="693" spans="1:11" ht="20.100000000000001" customHeight="1">
      <c r="A693" s="17" t="s">
        <v>3983</v>
      </c>
      <c r="B693" s="18">
        <v>0</v>
      </c>
      <c r="C693" s="18">
        <v>2322.6999999999998</v>
      </c>
      <c r="D693" s="18">
        <v>0</v>
      </c>
      <c r="E693" s="18">
        <v>2322.6999999999998</v>
      </c>
      <c r="F693" s="17" t="s">
        <v>52</v>
      </c>
      <c r="G693" s="1" t="s">
        <v>3308</v>
      </c>
      <c r="H693" s="1" t="s">
        <v>3418</v>
      </c>
      <c r="I693" s="1" t="s">
        <v>3984</v>
      </c>
      <c r="J693" s="1" t="s">
        <v>52</v>
      </c>
      <c r="K693" s="1" t="s">
        <v>52</v>
      </c>
    </row>
    <row r="694" spans="1:11" ht="20.100000000000001" customHeight="1">
      <c r="A694" s="17" t="s">
        <v>3441</v>
      </c>
      <c r="B694" s="18">
        <v>0</v>
      </c>
      <c r="C694" s="18">
        <v>5137.8</v>
      </c>
      <c r="D694" s="18">
        <v>0</v>
      </c>
      <c r="E694" s="18">
        <v>5137.8</v>
      </c>
      <c r="F694" s="17" t="s">
        <v>52</v>
      </c>
      <c r="G694" s="1" t="s">
        <v>3308</v>
      </c>
      <c r="H694" s="1" t="s">
        <v>3418</v>
      </c>
      <c r="I694" s="1" t="s">
        <v>3442</v>
      </c>
      <c r="J694" s="1" t="s">
        <v>52</v>
      </c>
      <c r="K694" s="1" t="s">
        <v>52</v>
      </c>
    </row>
    <row r="695" spans="1:11" ht="20.100000000000001" customHeight="1">
      <c r="A695" s="17" t="s">
        <v>3420</v>
      </c>
      <c r="B695" s="18">
        <v>0</v>
      </c>
      <c r="C695" s="18">
        <v>0</v>
      </c>
      <c r="D695" s="18">
        <v>0</v>
      </c>
      <c r="E695" s="18">
        <v>0</v>
      </c>
      <c r="F695" s="17" t="s">
        <v>52</v>
      </c>
      <c r="G695" s="1" t="s">
        <v>3308</v>
      </c>
      <c r="H695" s="1" t="s">
        <v>3418</v>
      </c>
      <c r="I695" s="1" t="s">
        <v>52</v>
      </c>
      <c r="J695" s="1" t="s">
        <v>52</v>
      </c>
      <c r="K695" s="1" t="s">
        <v>52</v>
      </c>
    </row>
    <row r="696" spans="1:11" ht="20.100000000000001" customHeight="1">
      <c r="A696" s="17" t="s">
        <v>3646</v>
      </c>
      <c r="B696" s="18">
        <v>0</v>
      </c>
      <c r="C696" s="18">
        <v>0</v>
      </c>
      <c r="D696" s="18">
        <v>0</v>
      </c>
      <c r="E696" s="18">
        <v>0</v>
      </c>
      <c r="F696" s="17" t="s">
        <v>52</v>
      </c>
      <c r="G696" s="1" t="s">
        <v>3308</v>
      </c>
      <c r="H696" s="1" t="s">
        <v>3418</v>
      </c>
      <c r="I696" s="1" t="s">
        <v>3647</v>
      </c>
      <c r="J696" s="1" t="s">
        <v>52</v>
      </c>
      <c r="K696" s="1" t="s">
        <v>52</v>
      </c>
    </row>
    <row r="697" spans="1:11" ht="20.100000000000001" customHeight="1">
      <c r="A697" s="17" t="s">
        <v>3420</v>
      </c>
      <c r="B697" s="18">
        <v>0</v>
      </c>
      <c r="C697" s="18">
        <v>0</v>
      </c>
      <c r="D697" s="18">
        <v>0</v>
      </c>
      <c r="E697" s="18">
        <v>0</v>
      </c>
      <c r="F697" s="17" t="s">
        <v>52</v>
      </c>
      <c r="G697" s="1" t="s">
        <v>3308</v>
      </c>
      <c r="H697" s="1" t="s">
        <v>3418</v>
      </c>
      <c r="I697" s="1" t="s">
        <v>52</v>
      </c>
      <c r="J697" s="1" t="s">
        <v>52</v>
      </c>
      <c r="K697" s="1" t="s">
        <v>52</v>
      </c>
    </row>
    <row r="698" spans="1:11" ht="20.100000000000001" customHeight="1">
      <c r="A698" s="17" t="s">
        <v>3985</v>
      </c>
      <c r="B698" s="18">
        <v>0</v>
      </c>
      <c r="C698" s="18">
        <v>0</v>
      </c>
      <c r="D698" s="18">
        <v>0</v>
      </c>
      <c r="E698" s="18">
        <v>0</v>
      </c>
      <c r="F698" s="17" t="s">
        <v>52</v>
      </c>
      <c r="G698" s="1" t="s">
        <v>3308</v>
      </c>
      <c r="H698" s="1" t="s">
        <v>3418</v>
      </c>
      <c r="I698" s="1" t="s">
        <v>3986</v>
      </c>
      <c r="J698" s="1" t="s">
        <v>52</v>
      </c>
      <c r="K698" s="1" t="s">
        <v>52</v>
      </c>
    </row>
    <row r="699" spans="1:11" ht="20.100000000000001" customHeight="1">
      <c r="A699" s="17" t="s">
        <v>3987</v>
      </c>
      <c r="B699" s="18">
        <v>659.7</v>
      </c>
      <c r="C699" s="18">
        <v>0</v>
      </c>
      <c r="D699" s="18">
        <v>0</v>
      </c>
      <c r="E699" s="18">
        <v>659.7</v>
      </c>
      <c r="F699" s="17" t="s">
        <v>52</v>
      </c>
      <c r="G699" s="1" t="s">
        <v>3308</v>
      </c>
      <c r="H699" s="1" t="s">
        <v>3418</v>
      </c>
      <c r="I699" s="1" t="s">
        <v>3988</v>
      </c>
      <c r="J699" s="1" t="s">
        <v>52</v>
      </c>
      <c r="K699" s="1" t="s">
        <v>52</v>
      </c>
    </row>
    <row r="700" spans="1:11" ht="20.100000000000001" customHeight="1">
      <c r="A700" s="17" t="s">
        <v>3989</v>
      </c>
      <c r="B700" s="18">
        <v>0</v>
      </c>
      <c r="C700" s="18">
        <v>2449.1</v>
      </c>
      <c r="D700" s="18">
        <v>0</v>
      </c>
      <c r="E700" s="18">
        <v>2449.1</v>
      </c>
      <c r="F700" s="17" t="s">
        <v>52</v>
      </c>
      <c r="G700" s="1" t="s">
        <v>3308</v>
      </c>
      <c r="H700" s="1" t="s">
        <v>3418</v>
      </c>
      <c r="I700" s="1" t="s">
        <v>3990</v>
      </c>
      <c r="J700" s="1" t="s">
        <v>52</v>
      </c>
      <c r="K700" s="1" t="s">
        <v>52</v>
      </c>
    </row>
    <row r="701" spans="1:11" ht="20.100000000000001" customHeight="1">
      <c r="A701" s="17" t="s">
        <v>3991</v>
      </c>
      <c r="B701" s="18">
        <v>0</v>
      </c>
      <c r="C701" s="18">
        <v>0</v>
      </c>
      <c r="D701" s="18">
        <v>496.6</v>
      </c>
      <c r="E701" s="18">
        <v>496.6</v>
      </c>
      <c r="F701" s="17" t="s">
        <v>52</v>
      </c>
      <c r="G701" s="1" t="s">
        <v>3308</v>
      </c>
      <c r="H701" s="1" t="s">
        <v>3418</v>
      </c>
      <c r="I701" s="1" t="s">
        <v>3992</v>
      </c>
      <c r="J701" s="1" t="s">
        <v>52</v>
      </c>
      <c r="K701" s="1" t="s">
        <v>52</v>
      </c>
    </row>
    <row r="702" spans="1:11" ht="20.100000000000001" customHeight="1">
      <c r="A702" s="17" t="s">
        <v>3441</v>
      </c>
      <c r="B702" s="18">
        <v>659.7</v>
      </c>
      <c r="C702" s="18">
        <v>2449.1</v>
      </c>
      <c r="D702" s="18">
        <v>496.6</v>
      </c>
      <c r="E702" s="18">
        <v>3605.4</v>
      </c>
      <c r="F702" s="17" t="s">
        <v>52</v>
      </c>
      <c r="G702" s="1" t="s">
        <v>3308</v>
      </c>
      <c r="H702" s="1" t="s">
        <v>3418</v>
      </c>
      <c r="I702" s="1" t="s">
        <v>3442</v>
      </c>
      <c r="J702" s="1" t="s">
        <v>52</v>
      </c>
      <c r="K702" s="1" t="s">
        <v>52</v>
      </c>
    </row>
    <row r="703" spans="1:11" ht="20.100000000000001" customHeight="1">
      <c r="A703" s="17" t="s">
        <v>3420</v>
      </c>
      <c r="B703" s="18">
        <v>0</v>
      </c>
      <c r="C703" s="18">
        <v>0</v>
      </c>
      <c r="D703" s="18">
        <v>0</v>
      </c>
      <c r="E703" s="18">
        <v>0</v>
      </c>
      <c r="F703" s="17" t="s">
        <v>52</v>
      </c>
      <c r="G703" s="1" t="s">
        <v>3308</v>
      </c>
      <c r="H703" s="1" t="s">
        <v>3418</v>
      </c>
      <c r="I703" s="1" t="s">
        <v>52</v>
      </c>
      <c r="J703" s="1" t="s">
        <v>52</v>
      </c>
      <c r="K703" s="1" t="s">
        <v>52</v>
      </c>
    </row>
    <row r="704" spans="1:11" ht="20.100000000000001" customHeight="1">
      <c r="A704" s="17" t="s">
        <v>3993</v>
      </c>
      <c r="B704" s="18">
        <v>0</v>
      </c>
      <c r="C704" s="18">
        <v>0</v>
      </c>
      <c r="D704" s="18">
        <v>154.1</v>
      </c>
      <c r="E704" s="18">
        <v>154.1</v>
      </c>
      <c r="F704" s="17" t="s">
        <v>52</v>
      </c>
      <c r="G704" s="1" t="s">
        <v>3308</v>
      </c>
      <c r="H704" s="1" t="s">
        <v>3418</v>
      </c>
      <c r="I704" s="1" t="s">
        <v>3994</v>
      </c>
      <c r="J704" s="1" t="s">
        <v>52</v>
      </c>
      <c r="K704" s="1" t="s">
        <v>52</v>
      </c>
    </row>
    <row r="705" spans="1:12" ht="20.100000000000001" customHeight="1">
      <c r="A705" s="17" t="s">
        <v>3441</v>
      </c>
      <c r="B705" s="18">
        <v>0</v>
      </c>
      <c r="C705" s="18">
        <v>0</v>
      </c>
      <c r="D705" s="18">
        <v>154.1</v>
      </c>
      <c r="E705" s="18">
        <v>154.1</v>
      </c>
      <c r="F705" s="17" t="s">
        <v>52</v>
      </c>
      <c r="G705" s="1" t="s">
        <v>3308</v>
      </c>
      <c r="H705" s="1" t="s">
        <v>3418</v>
      </c>
      <c r="I705" s="1" t="s">
        <v>3442</v>
      </c>
      <c r="J705" s="1" t="s">
        <v>52</v>
      </c>
      <c r="K705" s="1" t="s">
        <v>52</v>
      </c>
    </row>
    <row r="706" spans="1:12" ht="20.100000000000001" customHeight="1">
      <c r="A706" s="17" t="s">
        <v>3420</v>
      </c>
      <c r="B706" s="18">
        <v>0</v>
      </c>
      <c r="C706" s="18">
        <v>0</v>
      </c>
      <c r="D706" s="18">
        <v>0</v>
      </c>
      <c r="E706" s="18">
        <v>0</v>
      </c>
      <c r="F706" s="17" t="s">
        <v>52</v>
      </c>
      <c r="G706" s="1" t="s">
        <v>3308</v>
      </c>
      <c r="H706" s="1" t="s">
        <v>3418</v>
      </c>
      <c r="I706" s="1" t="s">
        <v>52</v>
      </c>
      <c r="J706" s="1" t="s">
        <v>52</v>
      </c>
      <c r="K706" s="1" t="s">
        <v>52</v>
      </c>
    </row>
    <row r="707" spans="1:12" ht="20.100000000000001" customHeight="1">
      <c r="A707" s="17" t="s">
        <v>3995</v>
      </c>
      <c r="B707" s="18">
        <v>659.7</v>
      </c>
      <c r="C707" s="18">
        <v>7586.9</v>
      </c>
      <c r="D707" s="18">
        <v>650.70000000000005</v>
      </c>
      <c r="E707" s="18">
        <v>8897.2999999999993</v>
      </c>
      <c r="F707" s="17" t="s">
        <v>52</v>
      </c>
      <c r="G707" s="1" t="s">
        <v>3308</v>
      </c>
      <c r="H707" s="1" t="s">
        <v>3418</v>
      </c>
      <c r="I707" s="1" t="s">
        <v>3996</v>
      </c>
      <c r="J707" s="1" t="s">
        <v>52</v>
      </c>
      <c r="K707" s="1" t="s">
        <v>52</v>
      </c>
    </row>
    <row r="708" spans="1:12" ht="20.100000000000001" customHeight="1">
      <c r="A708" s="17" t="s">
        <v>3451</v>
      </c>
      <c r="B708" s="19">
        <v>659</v>
      </c>
      <c r="C708" s="19">
        <v>7586</v>
      </c>
      <c r="D708" s="19">
        <v>650</v>
      </c>
      <c r="E708" s="19">
        <v>8895</v>
      </c>
      <c r="F708" s="20"/>
    </row>
    <row r="709" spans="1:12" ht="20.100000000000001" customHeight="1">
      <c r="A709" s="20"/>
      <c r="B709" s="20"/>
      <c r="C709" s="20"/>
      <c r="D709" s="20"/>
      <c r="E709" s="20"/>
      <c r="F709" s="20"/>
    </row>
    <row r="710" spans="1:12" ht="20.100000000000001" customHeight="1">
      <c r="A710" s="20" t="s">
        <v>3998</v>
      </c>
      <c r="B710" s="20"/>
      <c r="C710" s="20"/>
      <c r="D710" s="20"/>
      <c r="E710" s="20"/>
      <c r="F710" s="17" t="s">
        <v>52</v>
      </c>
      <c r="G710" s="1" t="s">
        <v>3334</v>
      </c>
      <c r="I710" s="1" t="s">
        <v>3333</v>
      </c>
      <c r="J710" s="1" t="s">
        <v>3307</v>
      </c>
      <c r="K710" s="1" t="s">
        <v>70</v>
      </c>
    </row>
    <row r="711" spans="1:12" ht="20.100000000000001" customHeight="1">
      <c r="A711" s="17" t="s">
        <v>52</v>
      </c>
      <c r="B711" s="18"/>
      <c r="C711" s="18"/>
      <c r="D711" s="18"/>
      <c r="E711" s="18"/>
      <c r="F711" s="17" t="s">
        <v>52</v>
      </c>
      <c r="G711" s="1" t="s">
        <v>3334</v>
      </c>
      <c r="H711" s="1" t="s">
        <v>3416</v>
      </c>
      <c r="I711" s="1" t="s">
        <v>52</v>
      </c>
      <c r="J711" s="1" t="s">
        <v>52</v>
      </c>
      <c r="K711" s="1" t="s">
        <v>52</v>
      </c>
      <c r="L711">
        <v>1</v>
      </c>
    </row>
    <row r="712" spans="1:12" ht="20.100000000000001" customHeight="1">
      <c r="A712" s="17" t="s">
        <v>3999</v>
      </c>
      <c r="B712" s="18">
        <v>0</v>
      </c>
      <c r="C712" s="18">
        <v>0</v>
      </c>
      <c r="D712" s="18">
        <v>0</v>
      </c>
      <c r="E712" s="18">
        <v>0</v>
      </c>
      <c r="F712" s="17" t="s">
        <v>52</v>
      </c>
      <c r="G712" s="1" t="s">
        <v>3334</v>
      </c>
      <c r="H712" s="1" t="s">
        <v>3418</v>
      </c>
      <c r="I712" s="1" t="s">
        <v>4000</v>
      </c>
      <c r="J712" s="1" t="s">
        <v>52</v>
      </c>
      <c r="K712" s="1" t="s">
        <v>52</v>
      </c>
    </row>
    <row r="713" spans="1:12" ht="20.100000000000001" customHeight="1">
      <c r="A713" s="17" t="s">
        <v>3969</v>
      </c>
      <c r="B713" s="18">
        <v>0</v>
      </c>
      <c r="C713" s="18">
        <v>0</v>
      </c>
      <c r="D713" s="18">
        <v>0</v>
      </c>
      <c r="E713" s="18">
        <v>0</v>
      </c>
      <c r="F713" s="17" t="s">
        <v>52</v>
      </c>
      <c r="G713" s="1" t="s">
        <v>3334</v>
      </c>
      <c r="H713" s="1" t="s">
        <v>3418</v>
      </c>
      <c r="I713" s="1" t="s">
        <v>3970</v>
      </c>
      <c r="J713" s="1" t="s">
        <v>52</v>
      </c>
      <c r="K713" s="1" t="s">
        <v>52</v>
      </c>
    </row>
    <row r="714" spans="1:12" ht="20.100000000000001" customHeight="1">
      <c r="A714" s="17" t="s">
        <v>3420</v>
      </c>
      <c r="B714" s="18">
        <v>0</v>
      </c>
      <c r="C714" s="18">
        <v>0</v>
      </c>
      <c r="D714" s="18">
        <v>0</v>
      </c>
      <c r="E714" s="18">
        <v>0</v>
      </c>
      <c r="F714" s="17" t="s">
        <v>52</v>
      </c>
      <c r="G714" s="1" t="s">
        <v>3334</v>
      </c>
      <c r="H714" s="1" t="s">
        <v>3418</v>
      </c>
      <c r="I714" s="1" t="s">
        <v>52</v>
      </c>
      <c r="J714" s="1" t="s">
        <v>52</v>
      </c>
      <c r="K714" s="1" t="s">
        <v>52</v>
      </c>
    </row>
    <row r="715" spans="1:12" ht="20.100000000000001" customHeight="1">
      <c r="A715" s="17" t="s">
        <v>4001</v>
      </c>
      <c r="B715" s="18">
        <v>0</v>
      </c>
      <c r="C715" s="18">
        <v>0</v>
      </c>
      <c r="D715" s="18">
        <v>0</v>
      </c>
      <c r="E715" s="18">
        <v>0</v>
      </c>
      <c r="F715" s="17" t="s">
        <v>52</v>
      </c>
      <c r="G715" s="1" t="s">
        <v>3334</v>
      </c>
      <c r="H715" s="1" t="s">
        <v>3418</v>
      </c>
      <c r="I715" s="1" t="s">
        <v>4002</v>
      </c>
      <c r="J715" s="1" t="s">
        <v>52</v>
      </c>
      <c r="K715" s="1" t="s">
        <v>52</v>
      </c>
    </row>
    <row r="716" spans="1:12" ht="20.100000000000001" customHeight="1">
      <c r="A716" s="17" t="s">
        <v>4003</v>
      </c>
      <c r="B716" s="18">
        <v>0</v>
      </c>
      <c r="C716" s="18">
        <v>0</v>
      </c>
      <c r="D716" s="18">
        <v>0</v>
      </c>
      <c r="E716" s="18">
        <v>0</v>
      </c>
      <c r="F716" s="17" t="s">
        <v>52</v>
      </c>
      <c r="G716" s="1" t="s">
        <v>3334</v>
      </c>
      <c r="H716" s="1" t="s">
        <v>3418</v>
      </c>
      <c r="I716" s="1" t="s">
        <v>3974</v>
      </c>
      <c r="J716" s="1" t="s">
        <v>52</v>
      </c>
      <c r="K716" s="1" t="s">
        <v>52</v>
      </c>
    </row>
    <row r="717" spans="1:12" ht="20.100000000000001" customHeight="1">
      <c r="A717" s="17" t="s">
        <v>3420</v>
      </c>
      <c r="B717" s="18">
        <v>0</v>
      </c>
      <c r="C717" s="18">
        <v>0</v>
      </c>
      <c r="D717" s="18">
        <v>0</v>
      </c>
      <c r="E717" s="18">
        <v>0</v>
      </c>
      <c r="F717" s="17" t="s">
        <v>52</v>
      </c>
      <c r="G717" s="1" t="s">
        <v>3334</v>
      </c>
      <c r="H717" s="1" t="s">
        <v>3418</v>
      </c>
      <c r="I717" s="1" t="s">
        <v>52</v>
      </c>
      <c r="J717" s="1" t="s">
        <v>52</v>
      </c>
      <c r="K717" s="1" t="s">
        <v>52</v>
      </c>
    </row>
    <row r="718" spans="1:12" ht="20.100000000000001" customHeight="1">
      <c r="A718" s="17" t="s">
        <v>3975</v>
      </c>
      <c r="B718" s="18">
        <v>0</v>
      </c>
      <c r="C718" s="18">
        <v>0</v>
      </c>
      <c r="D718" s="18">
        <v>0</v>
      </c>
      <c r="E718" s="18">
        <v>0</v>
      </c>
      <c r="F718" s="17" t="s">
        <v>52</v>
      </c>
      <c r="G718" s="1" t="s">
        <v>3334</v>
      </c>
      <c r="H718" s="1" t="s">
        <v>3418</v>
      </c>
      <c r="I718" s="1" t="s">
        <v>3976</v>
      </c>
      <c r="J718" s="1" t="s">
        <v>52</v>
      </c>
      <c r="K718" s="1" t="s">
        <v>52</v>
      </c>
    </row>
    <row r="719" spans="1:12" ht="20.100000000000001" customHeight="1">
      <c r="A719" s="17" t="s">
        <v>3420</v>
      </c>
      <c r="B719" s="18">
        <v>0</v>
      </c>
      <c r="C719" s="18">
        <v>0</v>
      </c>
      <c r="D719" s="18">
        <v>0</v>
      </c>
      <c r="E719" s="18">
        <v>0</v>
      </c>
      <c r="F719" s="17" t="s">
        <v>52</v>
      </c>
      <c r="G719" s="1" t="s">
        <v>3334</v>
      </c>
      <c r="H719" s="1" t="s">
        <v>3418</v>
      </c>
      <c r="I719" s="1" t="s">
        <v>52</v>
      </c>
      <c r="J719" s="1" t="s">
        <v>52</v>
      </c>
      <c r="K719" s="1" t="s">
        <v>52</v>
      </c>
    </row>
    <row r="720" spans="1:12" ht="20.100000000000001" customHeight="1">
      <c r="A720" s="17" t="s">
        <v>3977</v>
      </c>
      <c r="B720" s="18">
        <v>0</v>
      </c>
      <c r="C720" s="18">
        <v>0</v>
      </c>
      <c r="D720" s="18">
        <v>0</v>
      </c>
      <c r="E720" s="18">
        <v>0</v>
      </c>
      <c r="F720" s="17" t="s">
        <v>52</v>
      </c>
      <c r="G720" s="1" t="s">
        <v>3334</v>
      </c>
      <c r="H720" s="1" t="s">
        <v>3418</v>
      </c>
      <c r="I720" s="1" t="s">
        <v>3978</v>
      </c>
      <c r="J720" s="1" t="s">
        <v>52</v>
      </c>
      <c r="K720" s="1" t="s">
        <v>52</v>
      </c>
    </row>
    <row r="721" spans="1:11" ht="20.100000000000001" customHeight="1">
      <c r="A721" s="17" t="s">
        <v>3979</v>
      </c>
      <c r="B721" s="18">
        <v>0</v>
      </c>
      <c r="C721" s="18">
        <v>0</v>
      </c>
      <c r="D721" s="18">
        <v>0</v>
      </c>
      <c r="E721" s="18">
        <v>0</v>
      </c>
      <c r="F721" s="17" t="s">
        <v>52</v>
      </c>
      <c r="G721" s="1" t="s">
        <v>3334</v>
      </c>
      <c r="H721" s="1" t="s">
        <v>3418</v>
      </c>
      <c r="I721" s="1" t="s">
        <v>3980</v>
      </c>
      <c r="J721" s="1" t="s">
        <v>52</v>
      </c>
      <c r="K721" s="1" t="s">
        <v>52</v>
      </c>
    </row>
    <row r="722" spans="1:11" ht="20.100000000000001" customHeight="1">
      <c r="A722" s="17" t="s">
        <v>3675</v>
      </c>
      <c r="B722" s="18">
        <v>0</v>
      </c>
      <c r="C722" s="18">
        <v>0</v>
      </c>
      <c r="D722" s="18">
        <v>0</v>
      </c>
      <c r="E722" s="18">
        <v>0</v>
      </c>
      <c r="F722" s="17" t="s">
        <v>52</v>
      </c>
      <c r="G722" s="1" t="s">
        <v>3334</v>
      </c>
      <c r="H722" s="1" t="s">
        <v>3418</v>
      </c>
      <c r="I722" s="1" t="s">
        <v>3676</v>
      </c>
      <c r="J722" s="1" t="s">
        <v>52</v>
      </c>
      <c r="K722" s="1" t="s">
        <v>52</v>
      </c>
    </row>
    <row r="723" spans="1:11" ht="20.100000000000001" customHeight="1">
      <c r="A723" s="17" t="s">
        <v>4004</v>
      </c>
      <c r="B723" s="18">
        <v>0</v>
      </c>
      <c r="C723" s="18">
        <v>506.7</v>
      </c>
      <c r="D723" s="18">
        <v>0</v>
      </c>
      <c r="E723" s="18">
        <v>506.7</v>
      </c>
      <c r="F723" s="17" t="s">
        <v>52</v>
      </c>
      <c r="G723" s="1" t="s">
        <v>3334</v>
      </c>
      <c r="H723" s="1" t="s">
        <v>3418</v>
      </c>
      <c r="I723" s="1" t="s">
        <v>3982</v>
      </c>
      <c r="J723" s="1" t="s">
        <v>52</v>
      </c>
      <c r="K723" s="1" t="s">
        <v>52</v>
      </c>
    </row>
    <row r="724" spans="1:11" ht="20.100000000000001" customHeight="1">
      <c r="A724" s="17" t="s">
        <v>3639</v>
      </c>
      <c r="B724" s="18">
        <v>0</v>
      </c>
      <c r="C724" s="18">
        <v>0</v>
      </c>
      <c r="D724" s="18">
        <v>0</v>
      </c>
      <c r="E724" s="18">
        <v>0</v>
      </c>
      <c r="F724" s="17" t="s">
        <v>52</v>
      </c>
      <c r="G724" s="1" t="s">
        <v>3334</v>
      </c>
      <c r="H724" s="1" t="s">
        <v>3418</v>
      </c>
      <c r="I724" s="1" t="s">
        <v>3640</v>
      </c>
      <c r="J724" s="1" t="s">
        <v>52</v>
      </c>
      <c r="K724" s="1" t="s">
        <v>52</v>
      </c>
    </row>
    <row r="725" spans="1:11" ht="20.100000000000001" customHeight="1">
      <c r="A725" s="17" t="s">
        <v>4005</v>
      </c>
      <c r="B725" s="18">
        <v>0</v>
      </c>
      <c r="C725" s="18">
        <v>418</v>
      </c>
      <c r="D725" s="18">
        <v>0</v>
      </c>
      <c r="E725" s="18">
        <v>418</v>
      </c>
      <c r="F725" s="17" t="s">
        <v>52</v>
      </c>
      <c r="G725" s="1" t="s">
        <v>3334</v>
      </c>
      <c r="H725" s="1" t="s">
        <v>3418</v>
      </c>
      <c r="I725" s="1" t="s">
        <v>3984</v>
      </c>
      <c r="J725" s="1" t="s">
        <v>52</v>
      </c>
      <c r="K725" s="1" t="s">
        <v>52</v>
      </c>
    </row>
    <row r="726" spans="1:11" ht="20.100000000000001" customHeight="1">
      <c r="A726" s="17" t="s">
        <v>3441</v>
      </c>
      <c r="B726" s="18">
        <v>0</v>
      </c>
      <c r="C726" s="18">
        <v>924.7</v>
      </c>
      <c r="D726" s="18">
        <v>0</v>
      </c>
      <c r="E726" s="18">
        <v>924.7</v>
      </c>
      <c r="F726" s="17" t="s">
        <v>52</v>
      </c>
      <c r="G726" s="1" t="s">
        <v>3334</v>
      </c>
      <c r="H726" s="1" t="s">
        <v>3418</v>
      </c>
      <c r="I726" s="1" t="s">
        <v>3442</v>
      </c>
      <c r="J726" s="1" t="s">
        <v>52</v>
      </c>
      <c r="K726" s="1" t="s">
        <v>52</v>
      </c>
    </row>
    <row r="727" spans="1:11" ht="20.100000000000001" customHeight="1">
      <c r="A727" s="17" t="s">
        <v>3420</v>
      </c>
      <c r="B727" s="18">
        <v>0</v>
      </c>
      <c r="C727" s="18">
        <v>0</v>
      </c>
      <c r="D727" s="18">
        <v>0</v>
      </c>
      <c r="E727" s="18">
        <v>0</v>
      </c>
      <c r="F727" s="17" t="s">
        <v>52</v>
      </c>
      <c r="G727" s="1" t="s">
        <v>3334</v>
      </c>
      <c r="H727" s="1" t="s">
        <v>3418</v>
      </c>
      <c r="I727" s="1" t="s">
        <v>52</v>
      </c>
      <c r="J727" s="1" t="s">
        <v>52</v>
      </c>
      <c r="K727" s="1" t="s">
        <v>52</v>
      </c>
    </row>
    <row r="728" spans="1:11" ht="20.100000000000001" customHeight="1">
      <c r="A728" s="17" t="s">
        <v>3646</v>
      </c>
      <c r="B728" s="18">
        <v>0</v>
      </c>
      <c r="C728" s="18">
        <v>0</v>
      </c>
      <c r="D728" s="18">
        <v>0</v>
      </c>
      <c r="E728" s="18">
        <v>0</v>
      </c>
      <c r="F728" s="17" t="s">
        <v>52</v>
      </c>
      <c r="G728" s="1" t="s">
        <v>3334</v>
      </c>
      <c r="H728" s="1" t="s">
        <v>3418</v>
      </c>
      <c r="I728" s="1" t="s">
        <v>3647</v>
      </c>
      <c r="J728" s="1" t="s">
        <v>52</v>
      </c>
      <c r="K728" s="1" t="s">
        <v>52</v>
      </c>
    </row>
    <row r="729" spans="1:11" ht="20.100000000000001" customHeight="1">
      <c r="A729" s="17" t="s">
        <v>3420</v>
      </c>
      <c r="B729" s="18">
        <v>0</v>
      </c>
      <c r="C729" s="18">
        <v>0</v>
      </c>
      <c r="D729" s="18">
        <v>0</v>
      </c>
      <c r="E729" s="18">
        <v>0</v>
      </c>
      <c r="F729" s="17" t="s">
        <v>52</v>
      </c>
      <c r="G729" s="1" t="s">
        <v>3334</v>
      </c>
      <c r="H729" s="1" t="s">
        <v>3418</v>
      </c>
      <c r="I729" s="1" t="s">
        <v>52</v>
      </c>
      <c r="J729" s="1" t="s">
        <v>52</v>
      </c>
      <c r="K729" s="1" t="s">
        <v>52</v>
      </c>
    </row>
    <row r="730" spans="1:11" ht="20.100000000000001" customHeight="1">
      <c r="A730" s="17" t="s">
        <v>3985</v>
      </c>
      <c r="B730" s="18">
        <v>0</v>
      </c>
      <c r="C730" s="18">
        <v>0</v>
      </c>
      <c r="D730" s="18">
        <v>0</v>
      </c>
      <c r="E730" s="18">
        <v>0</v>
      </c>
      <c r="F730" s="17" t="s">
        <v>52</v>
      </c>
      <c r="G730" s="1" t="s">
        <v>3334</v>
      </c>
      <c r="H730" s="1" t="s">
        <v>3418</v>
      </c>
      <c r="I730" s="1" t="s">
        <v>3986</v>
      </c>
      <c r="J730" s="1" t="s">
        <v>52</v>
      </c>
      <c r="K730" s="1" t="s">
        <v>52</v>
      </c>
    </row>
    <row r="731" spans="1:11" ht="20.100000000000001" customHeight="1">
      <c r="A731" s="17" t="s">
        <v>4006</v>
      </c>
      <c r="B731" s="18">
        <v>118.7</v>
      </c>
      <c r="C731" s="18">
        <v>0</v>
      </c>
      <c r="D731" s="18">
        <v>0</v>
      </c>
      <c r="E731" s="18">
        <v>118.7</v>
      </c>
      <c r="F731" s="17" t="s">
        <v>52</v>
      </c>
      <c r="G731" s="1" t="s">
        <v>3334</v>
      </c>
      <c r="H731" s="1" t="s">
        <v>3418</v>
      </c>
      <c r="I731" s="1" t="s">
        <v>3988</v>
      </c>
      <c r="J731" s="1" t="s">
        <v>52</v>
      </c>
      <c r="K731" s="1" t="s">
        <v>52</v>
      </c>
    </row>
    <row r="732" spans="1:11" ht="20.100000000000001" customHeight="1">
      <c r="A732" s="17" t="s">
        <v>4007</v>
      </c>
      <c r="B732" s="18">
        <v>0</v>
      </c>
      <c r="C732" s="18">
        <v>440.8</v>
      </c>
      <c r="D732" s="18">
        <v>0</v>
      </c>
      <c r="E732" s="18">
        <v>440.8</v>
      </c>
      <c r="F732" s="17" t="s">
        <v>52</v>
      </c>
      <c r="G732" s="1" t="s">
        <v>3334</v>
      </c>
      <c r="H732" s="1" t="s">
        <v>3418</v>
      </c>
      <c r="I732" s="1" t="s">
        <v>3990</v>
      </c>
      <c r="J732" s="1" t="s">
        <v>52</v>
      </c>
      <c r="K732" s="1" t="s">
        <v>52</v>
      </c>
    </row>
    <row r="733" spans="1:11" ht="20.100000000000001" customHeight="1">
      <c r="A733" s="17" t="s">
        <v>4008</v>
      </c>
      <c r="B733" s="18">
        <v>0</v>
      </c>
      <c r="C733" s="18">
        <v>0</v>
      </c>
      <c r="D733" s="18">
        <v>89.4</v>
      </c>
      <c r="E733" s="18">
        <v>89.4</v>
      </c>
      <c r="F733" s="17" t="s">
        <v>52</v>
      </c>
      <c r="G733" s="1" t="s">
        <v>3334</v>
      </c>
      <c r="H733" s="1" t="s">
        <v>3418</v>
      </c>
      <c r="I733" s="1" t="s">
        <v>3992</v>
      </c>
      <c r="J733" s="1" t="s">
        <v>52</v>
      </c>
      <c r="K733" s="1" t="s">
        <v>52</v>
      </c>
    </row>
    <row r="734" spans="1:11" ht="20.100000000000001" customHeight="1">
      <c r="A734" s="17" t="s">
        <v>3441</v>
      </c>
      <c r="B734" s="18">
        <v>118.7</v>
      </c>
      <c r="C734" s="18">
        <v>440.8</v>
      </c>
      <c r="D734" s="18">
        <v>89.4</v>
      </c>
      <c r="E734" s="18">
        <v>648.9</v>
      </c>
      <c r="F734" s="17" t="s">
        <v>52</v>
      </c>
      <c r="G734" s="1" t="s">
        <v>3334</v>
      </c>
      <c r="H734" s="1" t="s">
        <v>3418</v>
      </c>
      <c r="I734" s="1" t="s">
        <v>3442</v>
      </c>
      <c r="J734" s="1" t="s">
        <v>52</v>
      </c>
      <c r="K734" s="1" t="s">
        <v>52</v>
      </c>
    </row>
    <row r="735" spans="1:11" ht="20.100000000000001" customHeight="1">
      <c r="A735" s="17" t="s">
        <v>3420</v>
      </c>
      <c r="B735" s="18">
        <v>0</v>
      </c>
      <c r="C735" s="18">
        <v>0</v>
      </c>
      <c r="D735" s="18">
        <v>0</v>
      </c>
      <c r="E735" s="18">
        <v>0</v>
      </c>
      <c r="F735" s="17" t="s">
        <v>52</v>
      </c>
      <c r="G735" s="1" t="s">
        <v>3334</v>
      </c>
      <c r="H735" s="1" t="s">
        <v>3418</v>
      </c>
      <c r="I735" s="1" t="s">
        <v>52</v>
      </c>
      <c r="J735" s="1" t="s">
        <v>52</v>
      </c>
      <c r="K735" s="1" t="s">
        <v>52</v>
      </c>
    </row>
    <row r="736" spans="1:11" ht="20.100000000000001" customHeight="1">
      <c r="A736" s="17" t="s">
        <v>4009</v>
      </c>
      <c r="B736" s="18">
        <v>0</v>
      </c>
      <c r="C736" s="18">
        <v>0</v>
      </c>
      <c r="D736" s="18">
        <v>27.7</v>
      </c>
      <c r="E736" s="18">
        <v>27.7</v>
      </c>
      <c r="F736" s="17" t="s">
        <v>52</v>
      </c>
      <c r="G736" s="1" t="s">
        <v>3334</v>
      </c>
      <c r="H736" s="1" t="s">
        <v>3418</v>
      </c>
      <c r="I736" s="1" t="s">
        <v>3994</v>
      </c>
      <c r="J736" s="1" t="s">
        <v>52</v>
      </c>
      <c r="K736" s="1" t="s">
        <v>52</v>
      </c>
    </row>
    <row r="737" spans="1:11" ht="20.100000000000001" customHeight="1">
      <c r="A737" s="17" t="s">
        <v>3441</v>
      </c>
      <c r="B737" s="18">
        <v>0</v>
      </c>
      <c r="C737" s="18">
        <v>0</v>
      </c>
      <c r="D737" s="18">
        <v>27.7</v>
      </c>
      <c r="E737" s="18">
        <v>27.7</v>
      </c>
      <c r="F737" s="17" t="s">
        <v>52</v>
      </c>
      <c r="G737" s="1" t="s">
        <v>3334</v>
      </c>
      <c r="H737" s="1" t="s">
        <v>3418</v>
      </c>
      <c r="I737" s="1" t="s">
        <v>3442</v>
      </c>
      <c r="J737" s="1" t="s">
        <v>52</v>
      </c>
      <c r="K737" s="1" t="s">
        <v>52</v>
      </c>
    </row>
    <row r="738" spans="1:11" ht="20.100000000000001" customHeight="1">
      <c r="A738" s="17" t="s">
        <v>3420</v>
      </c>
      <c r="B738" s="18">
        <v>0</v>
      </c>
      <c r="C738" s="18">
        <v>0</v>
      </c>
      <c r="D738" s="18">
        <v>0</v>
      </c>
      <c r="E738" s="18">
        <v>0</v>
      </c>
      <c r="F738" s="17" t="s">
        <v>52</v>
      </c>
      <c r="G738" s="1" t="s">
        <v>3334</v>
      </c>
      <c r="H738" s="1" t="s">
        <v>3418</v>
      </c>
      <c r="I738" s="1" t="s">
        <v>52</v>
      </c>
      <c r="J738" s="1" t="s">
        <v>52</v>
      </c>
      <c r="K738" s="1" t="s">
        <v>52</v>
      </c>
    </row>
    <row r="739" spans="1:11" ht="20.100000000000001" customHeight="1">
      <c r="A739" s="17" t="s">
        <v>3995</v>
      </c>
      <c r="B739" s="18">
        <v>118.7</v>
      </c>
      <c r="C739" s="18">
        <v>1365.5</v>
      </c>
      <c r="D739" s="18">
        <v>117.1</v>
      </c>
      <c r="E739" s="18">
        <v>1601.3</v>
      </c>
      <c r="F739" s="17" t="s">
        <v>52</v>
      </c>
      <c r="G739" s="1" t="s">
        <v>3334</v>
      </c>
      <c r="H739" s="1" t="s">
        <v>3418</v>
      </c>
      <c r="I739" s="1" t="s">
        <v>3996</v>
      </c>
      <c r="J739" s="1" t="s">
        <v>52</v>
      </c>
      <c r="K739" s="1" t="s">
        <v>52</v>
      </c>
    </row>
    <row r="740" spans="1:11" ht="20.100000000000001" customHeight="1">
      <c r="A740" s="21" t="s">
        <v>3451</v>
      </c>
      <c r="B740" s="22">
        <v>118</v>
      </c>
      <c r="C740" s="22">
        <v>1365</v>
      </c>
      <c r="D740" s="22">
        <v>117</v>
      </c>
      <c r="E740" s="22">
        <v>1600</v>
      </c>
      <c r="F740" s="23"/>
    </row>
  </sheetData>
  <mergeCells count="2">
    <mergeCell ref="A1:F1"/>
    <mergeCell ref="A2:F2"/>
  </mergeCells>
  <phoneticPr fontId="3" type="noConversion"/>
  <pageMargins left="0.78740157480314954" right="0" top="0.39370078740157477" bottom="0.39370078740157477" header="0" footer="0"/>
  <pageSetup paperSize="9" scale="8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7"/>
  <sheetViews>
    <sheetView topLeftCell="B1" workbookViewId="0">
      <selection sqref="A1:X1"/>
    </sheetView>
  </sheetViews>
  <sheetFormatPr defaultRowHeight="16.5"/>
  <cols>
    <col min="1" max="1" width="21.625" hidden="1" customWidth="1"/>
    <col min="2" max="2" width="30.5" bestFit="1" customWidth="1"/>
    <col min="3" max="3" width="33.875" bestFit="1" customWidth="1"/>
    <col min="4" max="4" width="5.5" bestFit="1" customWidth="1"/>
    <col min="5" max="5" width="13.875" bestFit="1" customWidth="1"/>
    <col min="6" max="6" width="6.625" bestFit="1" customWidth="1"/>
    <col min="7" max="7" width="13.875" bestFit="1" customWidth="1"/>
    <col min="8" max="8" width="6.625" bestFit="1" customWidth="1"/>
    <col min="9" max="9" width="13.875" bestFit="1" customWidth="1"/>
    <col min="10" max="10" width="6.625" bestFit="1" customWidth="1"/>
    <col min="11" max="11" width="13.875" bestFit="1" customWidth="1"/>
    <col min="12" max="12" width="7.5" bestFit="1" customWidth="1"/>
    <col min="13" max="13" width="13.875" bestFit="1" customWidth="1"/>
    <col min="14" max="14" width="6.625" bestFit="1" customWidth="1"/>
    <col min="15" max="15" width="13.875" bestFit="1" customWidth="1"/>
    <col min="16" max="16" width="11.625" bestFit="1" customWidth="1"/>
    <col min="17" max="17" width="11.25" bestFit="1" customWidth="1"/>
    <col min="18" max="20" width="9.25" bestFit="1" customWidth="1"/>
    <col min="21" max="22" width="11.625" bestFit="1" customWidth="1"/>
    <col min="23" max="23" width="8.5" bestFit="1" customWidth="1"/>
    <col min="24" max="24" width="28.25" bestFit="1" customWidth="1"/>
    <col min="25" max="26" width="9" hidden="1" customWidth="1"/>
    <col min="27" max="27" width="11" hidden="1" customWidth="1"/>
    <col min="28" max="28" width="9" hidden="1" customWidth="1"/>
  </cols>
  <sheetData>
    <row r="1" spans="1:28" ht="30" customHeight="1">
      <c r="A1" s="30" t="s">
        <v>4010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8" ht="30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8" ht="30" customHeight="1">
      <c r="A3" s="28" t="s">
        <v>958</v>
      </c>
      <c r="B3" s="28" t="s">
        <v>2</v>
      </c>
      <c r="C3" s="28" t="s">
        <v>3413</v>
      </c>
      <c r="D3" s="28" t="s">
        <v>4</v>
      </c>
      <c r="E3" s="28" t="s">
        <v>6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 t="s">
        <v>960</v>
      </c>
      <c r="Q3" s="28" t="s">
        <v>961</v>
      </c>
      <c r="R3" s="28"/>
      <c r="S3" s="28"/>
      <c r="T3" s="28"/>
      <c r="U3" s="28"/>
      <c r="V3" s="28"/>
      <c r="W3" s="28" t="s">
        <v>963</v>
      </c>
      <c r="X3" s="28" t="s">
        <v>12</v>
      </c>
      <c r="Y3" s="27" t="s">
        <v>4018</v>
      </c>
      <c r="Z3" s="27" t="s">
        <v>4019</v>
      </c>
      <c r="AA3" s="27" t="s">
        <v>4020</v>
      </c>
      <c r="AB3" s="27" t="s">
        <v>48</v>
      </c>
    </row>
    <row r="4" spans="1:28" ht="30" customHeight="1">
      <c r="A4" s="28"/>
      <c r="B4" s="28"/>
      <c r="C4" s="28"/>
      <c r="D4" s="28"/>
      <c r="E4" s="4" t="s">
        <v>4011</v>
      </c>
      <c r="F4" s="4" t="s">
        <v>4012</v>
      </c>
      <c r="G4" s="4" t="s">
        <v>4013</v>
      </c>
      <c r="H4" s="4" t="s">
        <v>4012</v>
      </c>
      <c r="I4" s="4" t="s">
        <v>4014</v>
      </c>
      <c r="J4" s="4" t="s">
        <v>4012</v>
      </c>
      <c r="K4" s="4" t="s">
        <v>4015</v>
      </c>
      <c r="L4" s="4" t="s">
        <v>4012</v>
      </c>
      <c r="M4" s="4" t="s">
        <v>4016</v>
      </c>
      <c r="N4" s="4" t="s">
        <v>4012</v>
      </c>
      <c r="O4" s="4" t="s">
        <v>4017</v>
      </c>
      <c r="P4" s="28"/>
      <c r="Q4" s="4" t="s">
        <v>4011</v>
      </c>
      <c r="R4" s="4" t="s">
        <v>4013</v>
      </c>
      <c r="S4" s="4" t="s">
        <v>4014</v>
      </c>
      <c r="T4" s="4" t="s">
        <v>4015</v>
      </c>
      <c r="U4" s="4" t="s">
        <v>4016</v>
      </c>
      <c r="V4" s="4" t="s">
        <v>4017</v>
      </c>
      <c r="W4" s="28"/>
      <c r="X4" s="28"/>
      <c r="Y4" s="27"/>
      <c r="Z4" s="27"/>
      <c r="AA4" s="27"/>
      <c r="AB4" s="27"/>
    </row>
    <row r="5" spans="1:28" ht="30" customHeight="1">
      <c r="A5" s="8" t="s">
        <v>2612</v>
      </c>
      <c r="B5" s="8" t="s">
        <v>1162</v>
      </c>
      <c r="C5" s="8" t="s">
        <v>1163</v>
      </c>
      <c r="D5" s="24" t="s">
        <v>82</v>
      </c>
      <c r="E5" s="25">
        <v>0</v>
      </c>
      <c r="F5" s="8" t="s">
        <v>52</v>
      </c>
      <c r="G5" s="25">
        <v>0</v>
      </c>
      <c r="H5" s="8" t="s">
        <v>52</v>
      </c>
      <c r="I5" s="25">
        <v>0</v>
      </c>
      <c r="J5" s="8" t="s">
        <v>52</v>
      </c>
      <c r="K5" s="25">
        <v>0</v>
      </c>
      <c r="L5" s="8" t="s">
        <v>52</v>
      </c>
      <c r="M5" s="25">
        <v>0</v>
      </c>
      <c r="N5" s="8" t="s">
        <v>52</v>
      </c>
      <c r="O5" s="25">
        <v>0</v>
      </c>
      <c r="P5" s="25">
        <v>0</v>
      </c>
      <c r="Q5" s="25">
        <v>0</v>
      </c>
      <c r="R5" s="25">
        <v>0</v>
      </c>
      <c r="S5" s="25">
        <v>0</v>
      </c>
      <c r="T5" s="25">
        <v>0</v>
      </c>
      <c r="U5" s="25">
        <v>59780</v>
      </c>
      <c r="V5" s="25">
        <f t="shared" ref="V5:V22" si="0">SMALL(Q5:U5,COUNTIF(Q5:U5,0)+1)</f>
        <v>59780</v>
      </c>
      <c r="W5" s="8" t="s">
        <v>4021</v>
      </c>
      <c r="X5" s="8" t="s">
        <v>2520</v>
      </c>
      <c r="Y5" s="2" t="s">
        <v>52</v>
      </c>
      <c r="Z5" s="2" t="s">
        <v>52</v>
      </c>
      <c r="AA5" s="26"/>
      <c r="AB5" s="2" t="s">
        <v>52</v>
      </c>
    </row>
    <row r="6" spans="1:28" ht="30" customHeight="1">
      <c r="A6" s="8" t="s">
        <v>2571</v>
      </c>
      <c r="B6" s="8" t="s">
        <v>1162</v>
      </c>
      <c r="C6" s="8" t="s">
        <v>2569</v>
      </c>
      <c r="D6" s="24" t="s">
        <v>82</v>
      </c>
      <c r="E6" s="25">
        <v>0</v>
      </c>
      <c r="F6" s="8" t="s">
        <v>52</v>
      </c>
      <c r="G6" s="25">
        <v>0</v>
      </c>
      <c r="H6" s="8" t="s">
        <v>52</v>
      </c>
      <c r="I6" s="25">
        <v>0</v>
      </c>
      <c r="J6" s="8" t="s">
        <v>52</v>
      </c>
      <c r="K6" s="25">
        <v>0</v>
      </c>
      <c r="L6" s="8" t="s">
        <v>52</v>
      </c>
      <c r="M6" s="25">
        <v>0</v>
      </c>
      <c r="N6" s="8" t="s">
        <v>52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101750</v>
      </c>
      <c r="V6" s="25">
        <f t="shared" si="0"/>
        <v>101750</v>
      </c>
      <c r="W6" s="8" t="s">
        <v>4022</v>
      </c>
      <c r="X6" s="8" t="s">
        <v>2520</v>
      </c>
      <c r="Y6" s="2" t="s">
        <v>52</v>
      </c>
      <c r="Z6" s="2" t="s">
        <v>52</v>
      </c>
      <c r="AA6" s="26"/>
      <c r="AB6" s="2" t="s">
        <v>52</v>
      </c>
    </row>
    <row r="7" spans="1:28" ht="30" customHeight="1">
      <c r="A7" s="8" t="s">
        <v>3314</v>
      </c>
      <c r="B7" s="8" t="s">
        <v>2579</v>
      </c>
      <c r="C7" s="8" t="s">
        <v>3312</v>
      </c>
      <c r="D7" s="24" t="s">
        <v>82</v>
      </c>
      <c r="E7" s="25">
        <v>0</v>
      </c>
      <c r="F7" s="8" t="s">
        <v>52</v>
      </c>
      <c r="G7" s="25">
        <v>0</v>
      </c>
      <c r="H7" s="8" t="s">
        <v>52</v>
      </c>
      <c r="I7" s="25">
        <v>0</v>
      </c>
      <c r="J7" s="8" t="s">
        <v>52</v>
      </c>
      <c r="K7" s="25">
        <v>0</v>
      </c>
      <c r="L7" s="8" t="s">
        <v>52</v>
      </c>
      <c r="M7" s="25">
        <v>0</v>
      </c>
      <c r="N7" s="8" t="s">
        <v>52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22600</v>
      </c>
      <c r="V7" s="25">
        <f t="shared" si="0"/>
        <v>22600</v>
      </c>
      <c r="W7" s="8" t="s">
        <v>4023</v>
      </c>
      <c r="X7" s="8" t="s">
        <v>2520</v>
      </c>
      <c r="Y7" s="2" t="s">
        <v>52</v>
      </c>
      <c r="Z7" s="2" t="s">
        <v>52</v>
      </c>
      <c r="AA7" s="26"/>
      <c r="AB7" s="2" t="s">
        <v>52</v>
      </c>
    </row>
    <row r="8" spans="1:28" ht="30" customHeight="1">
      <c r="A8" s="8" t="s">
        <v>3382</v>
      </c>
      <c r="B8" s="8" t="s">
        <v>2579</v>
      </c>
      <c r="C8" s="8" t="s">
        <v>3380</v>
      </c>
      <c r="D8" s="24" t="s">
        <v>82</v>
      </c>
      <c r="E8" s="25">
        <v>0</v>
      </c>
      <c r="F8" s="8" t="s">
        <v>52</v>
      </c>
      <c r="G8" s="25">
        <v>0</v>
      </c>
      <c r="H8" s="8" t="s">
        <v>52</v>
      </c>
      <c r="I8" s="25">
        <v>0</v>
      </c>
      <c r="J8" s="8" t="s">
        <v>52</v>
      </c>
      <c r="K8" s="25">
        <v>0</v>
      </c>
      <c r="L8" s="8" t="s">
        <v>52</v>
      </c>
      <c r="M8" s="25">
        <v>0</v>
      </c>
      <c r="N8" s="8" t="s">
        <v>52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32928</v>
      </c>
      <c r="V8" s="25">
        <f t="shared" si="0"/>
        <v>32928</v>
      </c>
      <c r="W8" s="8" t="s">
        <v>4024</v>
      </c>
      <c r="X8" s="8" t="s">
        <v>2520</v>
      </c>
      <c r="Y8" s="2" t="s">
        <v>52</v>
      </c>
      <c r="Z8" s="2" t="s">
        <v>52</v>
      </c>
      <c r="AA8" s="26"/>
      <c r="AB8" s="2" t="s">
        <v>52</v>
      </c>
    </row>
    <row r="9" spans="1:28" ht="30" customHeight="1">
      <c r="A9" s="8" t="s">
        <v>2582</v>
      </c>
      <c r="B9" s="8" t="s">
        <v>2579</v>
      </c>
      <c r="C9" s="8" t="s">
        <v>2580</v>
      </c>
      <c r="D9" s="24" t="s">
        <v>82</v>
      </c>
      <c r="E9" s="25">
        <v>0</v>
      </c>
      <c r="F9" s="8" t="s">
        <v>52</v>
      </c>
      <c r="G9" s="25">
        <v>0</v>
      </c>
      <c r="H9" s="8" t="s">
        <v>52</v>
      </c>
      <c r="I9" s="25">
        <v>0</v>
      </c>
      <c r="J9" s="8" t="s">
        <v>52</v>
      </c>
      <c r="K9" s="25">
        <v>0</v>
      </c>
      <c r="L9" s="8" t="s">
        <v>52</v>
      </c>
      <c r="M9" s="25">
        <v>0</v>
      </c>
      <c r="N9" s="8" t="s">
        <v>52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129384</v>
      </c>
      <c r="V9" s="25">
        <f t="shared" si="0"/>
        <v>129384</v>
      </c>
      <c r="W9" s="8" t="s">
        <v>4025</v>
      </c>
      <c r="X9" s="8" t="s">
        <v>2520</v>
      </c>
      <c r="Y9" s="2" t="s">
        <v>52</v>
      </c>
      <c r="Z9" s="2" t="s">
        <v>52</v>
      </c>
      <c r="AA9" s="26"/>
      <c r="AB9" s="2" t="s">
        <v>52</v>
      </c>
    </row>
    <row r="10" spans="1:28" ht="30" customHeight="1">
      <c r="A10" s="8" t="s">
        <v>2592</v>
      </c>
      <c r="B10" s="8" t="s">
        <v>2590</v>
      </c>
      <c r="C10" s="8" t="s">
        <v>2580</v>
      </c>
      <c r="D10" s="24" t="s">
        <v>82</v>
      </c>
      <c r="E10" s="25">
        <v>0</v>
      </c>
      <c r="F10" s="8" t="s">
        <v>52</v>
      </c>
      <c r="G10" s="25">
        <v>0</v>
      </c>
      <c r="H10" s="8" t="s">
        <v>52</v>
      </c>
      <c r="I10" s="25">
        <v>0</v>
      </c>
      <c r="J10" s="8" t="s">
        <v>52</v>
      </c>
      <c r="K10" s="25">
        <v>0</v>
      </c>
      <c r="L10" s="8" t="s">
        <v>52</v>
      </c>
      <c r="M10" s="25">
        <v>0</v>
      </c>
      <c r="N10" s="8" t="s">
        <v>52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1670</v>
      </c>
      <c r="V10" s="25">
        <f t="shared" si="0"/>
        <v>1670</v>
      </c>
      <c r="W10" s="8" t="s">
        <v>4026</v>
      </c>
      <c r="X10" s="8" t="s">
        <v>2520</v>
      </c>
      <c r="Y10" s="2" t="s">
        <v>52</v>
      </c>
      <c r="Z10" s="2" t="s">
        <v>52</v>
      </c>
      <c r="AA10" s="26"/>
      <c r="AB10" s="2" t="s">
        <v>52</v>
      </c>
    </row>
    <row r="11" spans="1:28" ht="30" customHeight="1">
      <c r="A11" s="8" t="s">
        <v>2620</v>
      </c>
      <c r="B11" s="8" t="s">
        <v>1167</v>
      </c>
      <c r="C11" s="8" t="s">
        <v>1168</v>
      </c>
      <c r="D11" s="24" t="s">
        <v>82</v>
      </c>
      <c r="E11" s="25">
        <v>0</v>
      </c>
      <c r="F11" s="8" t="s">
        <v>52</v>
      </c>
      <c r="G11" s="25">
        <v>0</v>
      </c>
      <c r="H11" s="8" t="s">
        <v>52</v>
      </c>
      <c r="I11" s="25">
        <v>0</v>
      </c>
      <c r="J11" s="8" t="s">
        <v>52</v>
      </c>
      <c r="K11" s="25">
        <v>0</v>
      </c>
      <c r="L11" s="8" t="s">
        <v>52</v>
      </c>
      <c r="M11" s="25">
        <v>0</v>
      </c>
      <c r="N11" s="8" t="s">
        <v>52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5838</v>
      </c>
      <c r="V11" s="25">
        <f t="shared" si="0"/>
        <v>5838</v>
      </c>
      <c r="W11" s="8" t="s">
        <v>4027</v>
      </c>
      <c r="X11" s="8" t="s">
        <v>2520</v>
      </c>
      <c r="Y11" s="2" t="s">
        <v>52</v>
      </c>
      <c r="Z11" s="2" t="s">
        <v>52</v>
      </c>
      <c r="AA11" s="26"/>
      <c r="AB11" s="2" t="s">
        <v>52</v>
      </c>
    </row>
    <row r="12" spans="1:28" ht="30" customHeight="1">
      <c r="A12" s="8" t="s">
        <v>2599</v>
      </c>
      <c r="B12" s="8" t="s">
        <v>2596</v>
      </c>
      <c r="C12" s="8" t="s">
        <v>2597</v>
      </c>
      <c r="D12" s="24" t="s">
        <v>82</v>
      </c>
      <c r="E12" s="25">
        <v>0</v>
      </c>
      <c r="F12" s="8" t="s">
        <v>52</v>
      </c>
      <c r="G12" s="25">
        <v>0</v>
      </c>
      <c r="H12" s="8" t="s">
        <v>52</v>
      </c>
      <c r="I12" s="25">
        <v>0</v>
      </c>
      <c r="J12" s="8" t="s">
        <v>52</v>
      </c>
      <c r="K12" s="25">
        <v>0</v>
      </c>
      <c r="L12" s="8" t="s">
        <v>52</v>
      </c>
      <c r="M12" s="25">
        <v>0</v>
      </c>
      <c r="N12" s="8" t="s">
        <v>52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1473</v>
      </c>
      <c r="V12" s="25">
        <f t="shared" si="0"/>
        <v>1473</v>
      </c>
      <c r="W12" s="8" t="s">
        <v>4028</v>
      </c>
      <c r="X12" s="8" t="s">
        <v>2520</v>
      </c>
      <c r="Y12" s="2" t="s">
        <v>52</v>
      </c>
      <c r="Z12" s="2" t="s">
        <v>52</v>
      </c>
      <c r="AA12" s="26"/>
      <c r="AB12" s="2" t="s">
        <v>52</v>
      </c>
    </row>
    <row r="13" spans="1:28" ht="30" customHeight="1">
      <c r="A13" s="8" t="s">
        <v>2521</v>
      </c>
      <c r="B13" s="8" t="s">
        <v>2506</v>
      </c>
      <c r="C13" s="8" t="s">
        <v>2507</v>
      </c>
      <c r="D13" s="24" t="s">
        <v>82</v>
      </c>
      <c r="E13" s="25">
        <v>0</v>
      </c>
      <c r="F13" s="8" t="s">
        <v>52</v>
      </c>
      <c r="G13" s="25">
        <v>0</v>
      </c>
      <c r="H13" s="8" t="s">
        <v>52</v>
      </c>
      <c r="I13" s="25">
        <v>0</v>
      </c>
      <c r="J13" s="8" t="s">
        <v>52</v>
      </c>
      <c r="K13" s="25">
        <v>0</v>
      </c>
      <c r="L13" s="8" t="s">
        <v>52</v>
      </c>
      <c r="M13" s="25">
        <v>0</v>
      </c>
      <c r="N13" s="8" t="s">
        <v>52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114000</v>
      </c>
      <c r="V13" s="25">
        <f t="shared" si="0"/>
        <v>114000</v>
      </c>
      <c r="W13" s="8" t="s">
        <v>4029</v>
      </c>
      <c r="X13" s="8" t="s">
        <v>2520</v>
      </c>
      <c r="Y13" s="2" t="s">
        <v>52</v>
      </c>
      <c r="Z13" s="2" t="s">
        <v>52</v>
      </c>
      <c r="AA13" s="26"/>
      <c r="AB13" s="2" t="s">
        <v>52</v>
      </c>
    </row>
    <row r="14" spans="1:28" ht="30" customHeight="1">
      <c r="A14" s="8" t="s">
        <v>3401</v>
      </c>
      <c r="B14" s="8" t="s">
        <v>3399</v>
      </c>
      <c r="C14" s="8" t="s">
        <v>2507</v>
      </c>
      <c r="D14" s="24" t="s">
        <v>82</v>
      </c>
      <c r="E14" s="25">
        <v>0</v>
      </c>
      <c r="F14" s="8" t="s">
        <v>52</v>
      </c>
      <c r="G14" s="25">
        <v>0</v>
      </c>
      <c r="H14" s="8" t="s">
        <v>52</v>
      </c>
      <c r="I14" s="25">
        <v>0</v>
      </c>
      <c r="J14" s="8" t="s">
        <v>52</v>
      </c>
      <c r="K14" s="25">
        <v>0</v>
      </c>
      <c r="L14" s="8" t="s">
        <v>52</v>
      </c>
      <c r="M14" s="25">
        <v>0</v>
      </c>
      <c r="N14" s="8" t="s">
        <v>52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68667</v>
      </c>
      <c r="V14" s="25">
        <f t="shared" si="0"/>
        <v>68667</v>
      </c>
      <c r="W14" s="8" t="s">
        <v>4030</v>
      </c>
      <c r="X14" s="8" t="s">
        <v>2520</v>
      </c>
      <c r="Y14" s="2" t="s">
        <v>52</v>
      </c>
      <c r="Z14" s="2" t="s">
        <v>52</v>
      </c>
      <c r="AA14" s="26"/>
      <c r="AB14" s="2" t="s">
        <v>52</v>
      </c>
    </row>
    <row r="15" spans="1:28" ht="30" customHeight="1">
      <c r="A15" s="8" t="s">
        <v>3392</v>
      </c>
      <c r="B15" s="8" t="s">
        <v>3389</v>
      </c>
      <c r="C15" s="8" t="s">
        <v>3390</v>
      </c>
      <c r="D15" s="24" t="s">
        <v>82</v>
      </c>
      <c r="E15" s="25">
        <v>0</v>
      </c>
      <c r="F15" s="8" t="s">
        <v>52</v>
      </c>
      <c r="G15" s="25">
        <v>0</v>
      </c>
      <c r="H15" s="8" t="s">
        <v>52</v>
      </c>
      <c r="I15" s="25">
        <v>0</v>
      </c>
      <c r="J15" s="8" t="s">
        <v>52</v>
      </c>
      <c r="K15" s="25">
        <v>0</v>
      </c>
      <c r="L15" s="8" t="s">
        <v>52</v>
      </c>
      <c r="M15" s="25">
        <v>0</v>
      </c>
      <c r="N15" s="8" t="s">
        <v>52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59916</v>
      </c>
      <c r="V15" s="25">
        <f t="shared" si="0"/>
        <v>59916</v>
      </c>
      <c r="W15" s="8" t="s">
        <v>4031</v>
      </c>
      <c r="X15" s="8" t="s">
        <v>2520</v>
      </c>
      <c r="Y15" s="2" t="s">
        <v>52</v>
      </c>
      <c r="Z15" s="2" t="s">
        <v>52</v>
      </c>
      <c r="AA15" s="26"/>
      <c r="AB15" s="2" t="s">
        <v>52</v>
      </c>
    </row>
    <row r="16" spans="1:28" ht="30" customHeight="1">
      <c r="A16" s="8" t="s">
        <v>2887</v>
      </c>
      <c r="B16" s="8" t="s">
        <v>2875</v>
      </c>
      <c r="C16" s="8" t="s">
        <v>2876</v>
      </c>
      <c r="D16" s="24" t="s">
        <v>82</v>
      </c>
      <c r="E16" s="25">
        <v>0</v>
      </c>
      <c r="F16" s="8" t="s">
        <v>52</v>
      </c>
      <c r="G16" s="25">
        <v>0</v>
      </c>
      <c r="H16" s="8" t="s">
        <v>52</v>
      </c>
      <c r="I16" s="25">
        <v>0</v>
      </c>
      <c r="J16" s="8" t="s">
        <v>52</v>
      </c>
      <c r="K16" s="25">
        <v>0</v>
      </c>
      <c r="L16" s="8" t="s">
        <v>52</v>
      </c>
      <c r="M16" s="25">
        <v>0</v>
      </c>
      <c r="N16" s="8" t="s">
        <v>52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2775</v>
      </c>
      <c r="V16" s="25">
        <f t="shared" si="0"/>
        <v>2775</v>
      </c>
      <c r="W16" s="8" t="s">
        <v>4032</v>
      </c>
      <c r="X16" s="8" t="s">
        <v>2520</v>
      </c>
      <c r="Y16" s="2" t="s">
        <v>52</v>
      </c>
      <c r="Z16" s="2" t="s">
        <v>52</v>
      </c>
      <c r="AA16" s="26"/>
      <c r="AB16" s="2" t="s">
        <v>52</v>
      </c>
    </row>
    <row r="17" spans="1:28" ht="30" customHeight="1">
      <c r="A17" s="8" t="s">
        <v>2631</v>
      </c>
      <c r="B17" s="8" t="s">
        <v>2628</v>
      </c>
      <c r="C17" s="8" t="s">
        <v>2629</v>
      </c>
      <c r="D17" s="24" t="s">
        <v>82</v>
      </c>
      <c r="E17" s="25">
        <v>0</v>
      </c>
      <c r="F17" s="8" t="s">
        <v>52</v>
      </c>
      <c r="G17" s="25">
        <v>0</v>
      </c>
      <c r="H17" s="8" t="s">
        <v>52</v>
      </c>
      <c r="I17" s="25">
        <v>0</v>
      </c>
      <c r="J17" s="8" t="s">
        <v>52</v>
      </c>
      <c r="K17" s="25">
        <v>0</v>
      </c>
      <c r="L17" s="8" t="s">
        <v>52</v>
      </c>
      <c r="M17" s="25">
        <v>0</v>
      </c>
      <c r="N17" s="8" t="s">
        <v>52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226346</v>
      </c>
      <c r="V17" s="25">
        <f t="shared" si="0"/>
        <v>226346</v>
      </c>
      <c r="W17" s="8" t="s">
        <v>4033</v>
      </c>
      <c r="X17" s="8" t="s">
        <v>2520</v>
      </c>
      <c r="Y17" s="2" t="s">
        <v>52</v>
      </c>
      <c r="Z17" s="2" t="s">
        <v>52</v>
      </c>
      <c r="AA17" s="26"/>
      <c r="AB17" s="2" t="s">
        <v>52</v>
      </c>
    </row>
    <row r="18" spans="1:28" ht="30" customHeight="1">
      <c r="A18" s="8" t="s">
        <v>2978</v>
      </c>
      <c r="B18" s="8" t="s">
        <v>2952</v>
      </c>
      <c r="C18" s="8" t="s">
        <v>2953</v>
      </c>
      <c r="D18" s="24" t="s">
        <v>82</v>
      </c>
      <c r="E18" s="25">
        <v>0</v>
      </c>
      <c r="F18" s="8" t="s">
        <v>52</v>
      </c>
      <c r="G18" s="25">
        <v>0</v>
      </c>
      <c r="H18" s="8" t="s">
        <v>52</v>
      </c>
      <c r="I18" s="25">
        <v>0</v>
      </c>
      <c r="J18" s="8" t="s">
        <v>52</v>
      </c>
      <c r="K18" s="25">
        <v>0</v>
      </c>
      <c r="L18" s="8" t="s">
        <v>52</v>
      </c>
      <c r="M18" s="25">
        <v>0</v>
      </c>
      <c r="N18" s="8" t="s">
        <v>52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583</v>
      </c>
      <c r="V18" s="25">
        <f t="shared" si="0"/>
        <v>583</v>
      </c>
      <c r="W18" s="8" t="s">
        <v>4034</v>
      </c>
      <c r="X18" s="8" t="s">
        <v>2520</v>
      </c>
      <c r="Y18" s="2" t="s">
        <v>52</v>
      </c>
      <c r="Z18" s="2" t="s">
        <v>52</v>
      </c>
      <c r="AA18" s="26"/>
      <c r="AB18" s="2" t="s">
        <v>52</v>
      </c>
    </row>
    <row r="19" spans="1:28" ht="30" customHeight="1">
      <c r="A19" s="8" t="s">
        <v>2640</v>
      </c>
      <c r="B19" s="8" t="s">
        <v>1193</v>
      </c>
      <c r="C19" s="8" t="s">
        <v>2639</v>
      </c>
      <c r="D19" s="24" t="s">
        <v>82</v>
      </c>
      <c r="E19" s="25">
        <v>0</v>
      </c>
      <c r="F19" s="8" t="s">
        <v>52</v>
      </c>
      <c r="G19" s="25">
        <v>0</v>
      </c>
      <c r="H19" s="8" t="s">
        <v>52</v>
      </c>
      <c r="I19" s="25">
        <v>0</v>
      </c>
      <c r="J19" s="8" t="s">
        <v>52</v>
      </c>
      <c r="K19" s="25">
        <v>0</v>
      </c>
      <c r="L19" s="8" t="s">
        <v>52</v>
      </c>
      <c r="M19" s="25">
        <v>0</v>
      </c>
      <c r="N19" s="8" t="s">
        <v>52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19144</v>
      </c>
      <c r="V19" s="25">
        <f t="shared" si="0"/>
        <v>19144</v>
      </c>
      <c r="W19" s="8" t="s">
        <v>4035</v>
      </c>
      <c r="X19" s="8" t="s">
        <v>2520</v>
      </c>
      <c r="Y19" s="2" t="s">
        <v>52</v>
      </c>
      <c r="Z19" s="2" t="s">
        <v>52</v>
      </c>
      <c r="AA19" s="26"/>
      <c r="AB19" s="2" t="s">
        <v>52</v>
      </c>
    </row>
    <row r="20" spans="1:28" ht="30" customHeight="1">
      <c r="A20" s="8" t="s">
        <v>2645</v>
      </c>
      <c r="B20" s="8" t="s">
        <v>1197</v>
      </c>
      <c r="C20" s="8" t="s">
        <v>1198</v>
      </c>
      <c r="D20" s="24" t="s">
        <v>82</v>
      </c>
      <c r="E20" s="25">
        <v>0</v>
      </c>
      <c r="F20" s="8" t="s">
        <v>52</v>
      </c>
      <c r="G20" s="25">
        <v>0</v>
      </c>
      <c r="H20" s="8" t="s">
        <v>52</v>
      </c>
      <c r="I20" s="25">
        <v>0</v>
      </c>
      <c r="J20" s="8" t="s">
        <v>52</v>
      </c>
      <c r="K20" s="25">
        <v>0</v>
      </c>
      <c r="L20" s="8" t="s">
        <v>52</v>
      </c>
      <c r="M20" s="25">
        <v>0</v>
      </c>
      <c r="N20" s="8" t="s">
        <v>52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4919</v>
      </c>
      <c r="V20" s="25">
        <f t="shared" si="0"/>
        <v>4919</v>
      </c>
      <c r="W20" s="8" t="s">
        <v>4036</v>
      </c>
      <c r="X20" s="8" t="s">
        <v>2520</v>
      </c>
      <c r="Y20" s="2" t="s">
        <v>52</v>
      </c>
      <c r="Z20" s="2" t="s">
        <v>52</v>
      </c>
      <c r="AA20" s="26"/>
      <c r="AB20" s="2" t="s">
        <v>52</v>
      </c>
    </row>
    <row r="21" spans="1:28" ht="30" customHeight="1">
      <c r="A21" s="8" t="s">
        <v>2654</v>
      </c>
      <c r="B21" s="8" t="s">
        <v>1201</v>
      </c>
      <c r="C21" s="8" t="s">
        <v>2653</v>
      </c>
      <c r="D21" s="24" t="s">
        <v>82</v>
      </c>
      <c r="E21" s="25">
        <v>0</v>
      </c>
      <c r="F21" s="8" t="s">
        <v>52</v>
      </c>
      <c r="G21" s="25">
        <v>0</v>
      </c>
      <c r="H21" s="8" t="s">
        <v>52</v>
      </c>
      <c r="I21" s="25">
        <v>0</v>
      </c>
      <c r="J21" s="8" t="s">
        <v>52</v>
      </c>
      <c r="K21" s="25">
        <v>0</v>
      </c>
      <c r="L21" s="8" t="s">
        <v>52</v>
      </c>
      <c r="M21" s="25">
        <v>0</v>
      </c>
      <c r="N21" s="8" t="s">
        <v>52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32</v>
      </c>
      <c r="V21" s="25">
        <f t="shared" si="0"/>
        <v>32</v>
      </c>
      <c r="W21" s="8" t="s">
        <v>4037</v>
      </c>
      <c r="X21" s="8" t="s">
        <v>2520</v>
      </c>
      <c r="Y21" s="2" t="s">
        <v>52</v>
      </c>
      <c r="Z21" s="2" t="s">
        <v>52</v>
      </c>
      <c r="AA21" s="26"/>
      <c r="AB21" s="2" t="s">
        <v>52</v>
      </c>
    </row>
    <row r="22" spans="1:28" ht="30" customHeight="1">
      <c r="A22" s="8" t="s">
        <v>2660</v>
      </c>
      <c r="B22" s="8" t="s">
        <v>1205</v>
      </c>
      <c r="C22" s="8" t="s">
        <v>2659</v>
      </c>
      <c r="D22" s="24" t="s">
        <v>82</v>
      </c>
      <c r="E22" s="25">
        <v>0</v>
      </c>
      <c r="F22" s="8" t="s">
        <v>52</v>
      </c>
      <c r="G22" s="25">
        <v>0</v>
      </c>
      <c r="H22" s="8" t="s">
        <v>52</v>
      </c>
      <c r="I22" s="25">
        <v>0</v>
      </c>
      <c r="J22" s="8" t="s">
        <v>52</v>
      </c>
      <c r="K22" s="25">
        <v>0</v>
      </c>
      <c r="L22" s="8" t="s">
        <v>52</v>
      </c>
      <c r="M22" s="25">
        <v>0</v>
      </c>
      <c r="N22" s="8" t="s">
        <v>52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14</v>
      </c>
      <c r="V22" s="25">
        <f t="shared" si="0"/>
        <v>14</v>
      </c>
      <c r="W22" s="8" t="s">
        <v>4038</v>
      </c>
      <c r="X22" s="8" t="s">
        <v>2520</v>
      </c>
      <c r="Y22" s="2" t="s">
        <v>52</v>
      </c>
      <c r="Z22" s="2" t="s">
        <v>52</v>
      </c>
      <c r="AA22" s="26"/>
      <c r="AB22" s="2" t="s">
        <v>52</v>
      </c>
    </row>
    <row r="23" spans="1:28" ht="30" customHeight="1">
      <c r="A23" s="8" t="s">
        <v>2481</v>
      </c>
      <c r="B23" s="8" t="s">
        <v>2480</v>
      </c>
      <c r="C23" s="8" t="s">
        <v>52</v>
      </c>
      <c r="D23" s="24" t="s">
        <v>123</v>
      </c>
      <c r="E23" s="25">
        <v>0</v>
      </c>
      <c r="F23" s="8" t="s">
        <v>52</v>
      </c>
      <c r="G23" s="25">
        <v>0</v>
      </c>
      <c r="H23" s="8" t="s">
        <v>52</v>
      </c>
      <c r="I23" s="25">
        <v>0</v>
      </c>
      <c r="J23" s="8" t="s">
        <v>52</v>
      </c>
      <c r="K23" s="25">
        <v>12000</v>
      </c>
      <c r="L23" s="8" t="s">
        <v>4039</v>
      </c>
      <c r="M23" s="25">
        <v>0</v>
      </c>
      <c r="N23" s="8" t="s">
        <v>52</v>
      </c>
      <c r="O23" s="25">
        <f>SMALL(E23:M23,COUNTIF(E23:M23,0)+1)</f>
        <v>12000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8" t="s">
        <v>4040</v>
      </c>
      <c r="X23" s="8" t="s">
        <v>52</v>
      </c>
      <c r="Y23" s="2" t="s">
        <v>52</v>
      </c>
      <c r="Z23" s="2" t="s">
        <v>52</v>
      </c>
      <c r="AA23" s="26"/>
      <c r="AB23" s="2" t="s">
        <v>52</v>
      </c>
    </row>
    <row r="24" spans="1:28" ht="30" customHeight="1">
      <c r="A24" s="8" t="s">
        <v>1398</v>
      </c>
      <c r="B24" s="8" t="s">
        <v>1395</v>
      </c>
      <c r="C24" s="8" t="s">
        <v>1396</v>
      </c>
      <c r="D24" s="24" t="s">
        <v>255</v>
      </c>
      <c r="E24" s="25">
        <v>0</v>
      </c>
      <c r="F24" s="8" t="s">
        <v>52</v>
      </c>
      <c r="G24" s="25">
        <v>0</v>
      </c>
      <c r="H24" s="8" t="s">
        <v>52</v>
      </c>
      <c r="I24" s="25">
        <v>0</v>
      </c>
      <c r="J24" s="8" t="s">
        <v>52</v>
      </c>
      <c r="K24" s="25">
        <v>4000</v>
      </c>
      <c r="L24" s="8" t="s">
        <v>4041</v>
      </c>
      <c r="M24" s="25">
        <v>0</v>
      </c>
      <c r="N24" s="8" t="s">
        <v>52</v>
      </c>
      <c r="O24" s="25">
        <f>SMALL(E24:M24,COUNTIF(E24:M24,0)+1)</f>
        <v>4000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8" t="s">
        <v>4042</v>
      </c>
      <c r="X24" s="8" t="s">
        <v>52</v>
      </c>
      <c r="Y24" s="2" t="s">
        <v>52</v>
      </c>
      <c r="Z24" s="2" t="s">
        <v>52</v>
      </c>
      <c r="AA24" s="26"/>
      <c r="AB24" s="2" t="s">
        <v>52</v>
      </c>
    </row>
    <row r="25" spans="1:28" ht="30" customHeight="1">
      <c r="A25" s="8" t="s">
        <v>1441</v>
      </c>
      <c r="B25" s="8" t="s">
        <v>307</v>
      </c>
      <c r="C25" s="8" t="s">
        <v>52</v>
      </c>
      <c r="D25" s="24" t="s">
        <v>255</v>
      </c>
      <c r="E25" s="25">
        <v>0</v>
      </c>
      <c r="F25" s="8" t="s">
        <v>52</v>
      </c>
      <c r="G25" s="25">
        <v>0</v>
      </c>
      <c r="H25" s="8" t="s">
        <v>52</v>
      </c>
      <c r="I25" s="25">
        <v>0</v>
      </c>
      <c r="J25" s="8" t="s">
        <v>52</v>
      </c>
      <c r="K25" s="25">
        <v>4000</v>
      </c>
      <c r="L25" s="8" t="s">
        <v>4041</v>
      </c>
      <c r="M25" s="25">
        <v>0</v>
      </c>
      <c r="N25" s="8" t="s">
        <v>52</v>
      </c>
      <c r="O25" s="25">
        <f>SMALL(E25:M25,COUNTIF(E25:M25,0)+1)</f>
        <v>4000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8" t="s">
        <v>4043</v>
      </c>
      <c r="X25" s="8" t="s">
        <v>52</v>
      </c>
      <c r="Y25" s="2" t="s">
        <v>52</v>
      </c>
      <c r="Z25" s="2" t="s">
        <v>52</v>
      </c>
      <c r="AA25" s="26"/>
      <c r="AB25" s="2" t="s">
        <v>52</v>
      </c>
    </row>
    <row r="26" spans="1:28" ht="30" customHeight="1">
      <c r="A26" s="8" t="s">
        <v>1174</v>
      </c>
      <c r="B26" s="8" t="s">
        <v>1171</v>
      </c>
      <c r="C26" s="8" t="s">
        <v>1172</v>
      </c>
      <c r="D26" s="24" t="s">
        <v>123</v>
      </c>
      <c r="E26" s="25">
        <v>0</v>
      </c>
      <c r="F26" s="8" t="s">
        <v>52</v>
      </c>
      <c r="G26" s="25">
        <v>0</v>
      </c>
      <c r="H26" s="8" t="s">
        <v>52</v>
      </c>
      <c r="I26" s="25">
        <v>0</v>
      </c>
      <c r="J26" s="8" t="s">
        <v>52</v>
      </c>
      <c r="K26" s="25">
        <v>0</v>
      </c>
      <c r="L26" s="8" t="s">
        <v>52</v>
      </c>
      <c r="M26" s="25">
        <v>0</v>
      </c>
      <c r="N26" s="8" t="s">
        <v>52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8" t="s">
        <v>4044</v>
      </c>
      <c r="X26" s="8" t="s">
        <v>1173</v>
      </c>
      <c r="Y26" s="2" t="s">
        <v>52</v>
      </c>
      <c r="Z26" s="2" t="s">
        <v>52</v>
      </c>
      <c r="AA26" s="26"/>
      <c r="AB26" s="2" t="s">
        <v>52</v>
      </c>
    </row>
    <row r="27" spans="1:28" ht="30" customHeight="1">
      <c r="A27" s="8" t="s">
        <v>1178</v>
      </c>
      <c r="B27" s="8" t="s">
        <v>1176</v>
      </c>
      <c r="C27" s="8" t="s">
        <v>1177</v>
      </c>
      <c r="D27" s="24" t="s">
        <v>123</v>
      </c>
      <c r="E27" s="25">
        <v>0</v>
      </c>
      <c r="F27" s="8" t="s">
        <v>52</v>
      </c>
      <c r="G27" s="25">
        <v>0</v>
      </c>
      <c r="H27" s="8" t="s">
        <v>52</v>
      </c>
      <c r="I27" s="25">
        <v>0</v>
      </c>
      <c r="J27" s="8" t="s">
        <v>52</v>
      </c>
      <c r="K27" s="25">
        <v>0</v>
      </c>
      <c r="L27" s="8" t="s">
        <v>52</v>
      </c>
      <c r="M27" s="25">
        <v>0</v>
      </c>
      <c r="N27" s="8" t="s">
        <v>52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8" t="s">
        <v>4045</v>
      </c>
      <c r="X27" s="8" t="s">
        <v>1173</v>
      </c>
      <c r="Y27" s="2" t="s">
        <v>52</v>
      </c>
      <c r="Z27" s="2" t="s">
        <v>52</v>
      </c>
      <c r="AA27" s="26"/>
      <c r="AB27" s="2" t="s">
        <v>52</v>
      </c>
    </row>
    <row r="28" spans="1:28" ht="30" customHeight="1">
      <c r="A28" s="8" t="s">
        <v>1480</v>
      </c>
      <c r="B28" s="8" t="s">
        <v>886</v>
      </c>
      <c r="C28" s="8" t="s">
        <v>1177</v>
      </c>
      <c r="D28" s="24" t="s">
        <v>123</v>
      </c>
      <c r="E28" s="25">
        <v>0</v>
      </c>
      <c r="F28" s="8" t="s">
        <v>52</v>
      </c>
      <c r="G28" s="25">
        <v>0</v>
      </c>
      <c r="H28" s="8" t="s">
        <v>52</v>
      </c>
      <c r="I28" s="25">
        <v>0</v>
      </c>
      <c r="J28" s="8" t="s">
        <v>52</v>
      </c>
      <c r="K28" s="25">
        <v>0</v>
      </c>
      <c r="L28" s="8" t="s">
        <v>52</v>
      </c>
      <c r="M28" s="25">
        <v>0</v>
      </c>
      <c r="N28" s="8" t="s">
        <v>52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8" t="s">
        <v>4046</v>
      </c>
      <c r="X28" s="8" t="s">
        <v>1173</v>
      </c>
      <c r="Y28" s="2" t="s">
        <v>52</v>
      </c>
      <c r="Z28" s="2" t="s">
        <v>52</v>
      </c>
      <c r="AA28" s="26"/>
      <c r="AB28" s="2" t="s">
        <v>52</v>
      </c>
    </row>
    <row r="29" spans="1:28" ht="30" customHeight="1">
      <c r="A29" s="8" t="s">
        <v>888</v>
      </c>
      <c r="B29" s="8" t="s">
        <v>886</v>
      </c>
      <c r="C29" s="8" t="s">
        <v>887</v>
      </c>
      <c r="D29" s="24" t="s">
        <v>123</v>
      </c>
      <c r="E29" s="25">
        <v>0</v>
      </c>
      <c r="F29" s="8" t="s">
        <v>52</v>
      </c>
      <c r="G29" s="25">
        <v>55000</v>
      </c>
      <c r="H29" s="8" t="s">
        <v>4047</v>
      </c>
      <c r="I29" s="25">
        <v>64200</v>
      </c>
      <c r="J29" s="8" t="s">
        <v>4048</v>
      </c>
      <c r="K29" s="25">
        <v>0</v>
      </c>
      <c r="L29" s="8" t="s">
        <v>52</v>
      </c>
      <c r="M29" s="25">
        <v>60000</v>
      </c>
      <c r="N29" s="8" t="s">
        <v>4049</v>
      </c>
      <c r="O29" s="25">
        <f t="shared" ref="O29:O70" si="1">SMALL(E29:M29,COUNTIF(E29:M29,0)+1)</f>
        <v>55000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8" t="s">
        <v>4050</v>
      </c>
      <c r="X29" s="8" t="s">
        <v>52</v>
      </c>
      <c r="Y29" s="2" t="s">
        <v>52</v>
      </c>
      <c r="Z29" s="2" t="s">
        <v>52</v>
      </c>
      <c r="AA29" s="26"/>
      <c r="AB29" s="2" t="s">
        <v>52</v>
      </c>
    </row>
    <row r="30" spans="1:28" ht="30" customHeight="1">
      <c r="A30" s="8" t="s">
        <v>1157</v>
      </c>
      <c r="B30" s="8" t="s">
        <v>114</v>
      </c>
      <c r="C30" s="8" t="s">
        <v>1155</v>
      </c>
      <c r="D30" s="24" t="s">
        <v>1156</v>
      </c>
      <c r="E30" s="25">
        <v>0</v>
      </c>
      <c r="F30" s="8" t="s">
        <v>52</v>
      </c>
      <c r="G30" s="25">
        <v>0</v>
      </c>
      <c r="H30" s="8" t="s">
        <v>52</v>
      </c>
      <c r="I30" s="25">
        <v>0</v>
      </c>
      <c r="J30" s="8" t="s">
        <v>52</v>
      </c>
      <c r="K30" s="25">
        <v>0</v>
      </c>
      <c r="L30" s="8" t="s">
        <v>52</v>
      </c>
      <c r="M30" s="25">
        <v>30</v>
      </c>
      <c r="N30" s="8" t="s">
        <v>52</v>
      </c>
      <c r="O30" s="25">
        <f t="shared" si="1"/>
        <v>30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8" t="s">
        <v>4051</v>
      </c>
      <c r="X30" s="8" t="s">
        <v>52</v>
      </c>
      <c r="Y30" s="2" t="s">
        <v>52</v>
      </c>
      <c r="Z30" s="2" t="s">
        <v>52</v>
      </c>
      <c r="AA30" s="26"/>
      <c r="AB30" s="2" t="s">
        <v>52</v>
      </c>
    </row>
    <row r="31" spans="1:28" ht="30" customHeight="1">
      <c r="A31" s="8" t="s">
        <v>2666</v>
      </c>
      <c r="B31" s="8" t="s">
        <v>2664</v>
      </c>
      <c r="C31" s="8" t="s">
        <v>2665</v>
      </c>
      <c r="D31" s="24" t="s">
        <v>70</v>
      </c>
      <c r="E31" s="25">
        <v>8419</v>
      </c>
      <c r="F31" s="8" t="s">
        <v>52</v>
      </c>
      <c r="G31" s="25">
        <v>9708.41</v>
      </c>
      <c r="H31" s="8" t="s">
        <v>4052</v>
      </c>
      <c r="I31" s="25">
        <v>9574.0300000000007</v>
      </c>
      <c r="J31" s="8" t="s">
        <v>4053</v>
      </c>
      <c r="K31" s="25">
        <v>0</v>
      </c>
      <c r="L31" s="8" t="s">
        <v>52</v>
      </c>
      <c r="M31" s="25">
        <v>0</v>
      </c>
      <c r="N31" s="8" t="s">
        <v>52</v>
      </c>
      <c r="O31" s="25">
        <f t="shared" si="1"/>
        <v>8419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8" t="s">
        <v>4054</v>
      </c>
      <c r="X31" s="8" t="s">
        <v>52</v>
      </c>
      <c r="Y31" s="2" t="s">
        <v>52</v>
      </c>
      <c r="Z31" s="2" t="s">
        <v>52</v>
      </c>
      <c r="AA31" s="26"/>
      <c r="AB31" s="2" t="s">
        <v>52</v>
      </c>
    </row>
    <row r="32" spans="1:28" ht="30" customHeight="1">
      <c r="A32" s="8" t="s">
        <v>223</v>
      </c>
      <c r="B32" s="8" t="s">
        <v>219</v>
      </c>
      <c r="C32" s="8" t="s">
        <v>220</v>
      </c>
      <c r="D32" s="24" t="s">
        <v>221</v>
      </c>
      <c r="E32" s="25">
        <v>245</v>
      </c>
      <c r="F32" s="8" t="s">
        <v>52</v>
      </c>
      <c r="G32" s="25">
        <v>330</v>
      </c>
      <c r="H32" s="8" t="s">
        <v>4055</v>
      </c>
      <c r="I32" s="25">
        <v>240</v>
      </c>
      <c r="J32" s="8" t="s">
        <v>4056</v>
      </c>
      <c r="K32" s="25">
        <v>0</v>
      </c>
      <c r="L32" s="8" t="s">
        <v>52</v>
      </c>
      <c r="M32" s="25">
        <v>0</v>
      </c>
      <c r="N32" s="8" t="s">
        <v>52</v>
      </c>
      <c r="O32" s="25">
        <f t="shared" si="1"/>
        <v>240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8" t="s">
        <v>4057</v>
      </c>
      <c r="X32" s="8" t="s">
        <v>222</v>
      </c>
      <c r="Y32" s="2" t="s">
        <v>52</v>
      </c>
      <c r="Z32" s="2" t="s">
        <v>52</v>
      </c>
      <c r="AA32" s="26"/>
      <c r="AB32" s="2" t="s">
        <v>52</v>
      </c>
    </row>
    <row r="33" spans="1:28" ht="30" customHeight="1">
      <c r="A33" s="8" t="s">
        <v>1892</v>
      </c>
      <c r="B33" s="8" t="s">
        <v>219</v>
      </c>
      <c r="C33" s="8" t="s">
        <v>1891</v>
      </c>
      <c r="D33" s="24" t="s">
        <v>221</v>
      </c>
      <c r="E33" s="25">
        <v>1100</v>
      </c>
      <c r="F33" s="8" t="s">
        <v>52</v>
      </c>
      <c r="G33" s="25">
        <v>1500</v>
      </c>
      <c r="H33" s="8" t="s">
        <v>4055</v>
      </c>
      <c r="I33" s="25">
        <v>1050</v>
      </c>
      <c r="J33" s="8" t="s">
        <v>4056</v>
      </c>
      <c r="K33" s="25">
        <v>0</v>
      </c>
      <c r="L33" s="8" t="s">
        <v>52</v>
      </c>
      <c r="M33" s="25">
        <v>0</v>
      </c>
      <c r="N33" s="8" t="s">
        <v>52</v>
      </c>
      <c r="O33" s="25">
        <f t="shared" si="1"/>
        <v>1050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8" t="s">
        <v>4058</v>
      </c>
      <c r="X33" s="8" t="s">
        <v>222</v>
      </c>
      <c r="Y33" s="2" t="s">
        <v>52</v>
      </c>
      <c r="Z33" s="2" t="s">
        <v>52</v>
      </c>
      <c r="AA33" s="26"/>
      <c r="AB33" s="2" t="s">
        <v>52</v>
      </c>
    </row>
    <row r="34" spans="1:28" ht="30" customHeight="1">
      <c r="A34" s="8" t="s">
        <v>2946</v>
      </c>
      <c r="B34" s="8" t="s">
        <v>2943</v>
      </c>
      <c r="C34" s="8" t="s">
        <v>2944</v>
      </c>
      <c r="D34" s="24" t="s">
        <v>1156</v>
      </c>
      <c r="E34" s="25">
        <v>2</v>
      </c>
      <c r="F34" s="8" t="s">
        <v>52</v>
      </c>
      <c r="G34" s="25">
        <v>2.16</v>
      </c>
      <c r="H34" s="8" t="s">
        <v>4059</v>
      </c>
      <c r="I34" s="25">
        <v>2.5</v>
      </c>
      <c r="J34" s="8" t="s">
        <v>4060</v>
      </c>
      <c r="K34" s="25">
        <v>0</v>
      </c>
      <c r="L34" s="8" t="s">
        <v>52</v>
      </c>
      <c r="M34" s="25">
        <v>0</v>
      </c>
      <c r="N34" s="8" t="s">
        <v>52</v>
      </c>
      <c r="O34" s="25">
        <f t="shared" si="1"/>
        <v>2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8" t="s">
        <v>4061</v>
      </c>
      <c r="X34" s="8" t="s">
        <v>2945</v>
      </c>
      <c r="Y34" s="2" t="s">
        <v>52</v>
      </c>
      <c r="Z34" s="2" t="s">
        <v>52</v>
      </c>
      <c r="AA34" s="26"/>
      <c r="AB34" s="2" t="s">
        <v>52</v>
      </c>
    </row>
    <row r="35" spans="1:28" ht="30" customHeight="1">
      <c r="A35" s="8" t="s">
        <v>1960</v>
      </c>
      <c r="B35" s="8" t="s">
        <v>1958</v>
      </c>
      <c r="C35" s="8" t="s">
        <v>1959</v>
      </c>
      <c r="D35" s="24" t="s">
        <v>221</v>
      </c>
      <c r="E35" s="25">
        <v>0</v>
      </c>
      <c r="F35" s="8" t="s">
        <v>52</v>
      </c>
      <c r="G35" s="25">
        <v>0</v>
      </c>
      <c r="H35" s="8" t="s">
        <v>52</v>
      </c>
      <c r="I35" s="25">
        <v>0</v>
      </c>
      <c r="J35" s="8" t="s">
        <v>52</v>
      </c>
      <c r="K35" s="25">
        <v>10500</v>
      </c>
      <c r="L35" s="8" t="s">
        <v>4062</v>
      </c>
      <c r="M35" s="25">
        <v>0</v>
      </c>
      <c r="N35" s="8" t="s">
        <v>52</v>
      </c>
      <c r="O35" s="25">
        <f t="shared" si="1"/>
        <v>10500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8" t="s">
        <v>4063</v>
      </c>
      <c r="X35" s="8" t="s">
        <v>52</v>
      </c>
      <c r="Y35" s="2" t="s">
        <v>52</v>
      </c>
      <c r="Z35" s="2" t="s">
        <v>52</v>
      </c>
      <c r="AA35" s="26"/>
      <c r="AB35" s="2" t="s">
        <v>52</v>
      </c>
    </row>
    <row r="36" spans="1:28" ht="30" customHeight="1">
      <c r="A36" s="8" t="s">
        <v>1519</v>
      </c>
      <c r="B36" s="8" t="s">
        <v>1514</v>
      </c>
      <c r="C36" s="8" t="s">
        <v>1518</v>
      </c>
      <c r="D36" s="24" t="s">
        <v>221</v>
      </c>
      <c r="E36" s="25">
        <v>5720</v>
      </c>
      <c r="F36" s="8" t="s">
        <v>52</v>
      </c>
      <c r="G36" s="25">
        <v>0</v>
      </c>
      <c r="H36" s="8" t="s">
        <v>4064</v>
      </c>
      <c r="I36" s="25">
        <v>6000</v>
      </c>
      <c r="J36" s="8" t="s">
        <v>4065</v>
      </c>
      <c r="K36" s="25">
        <v>0</v>
      </c>
      <c r="L36" s="8" t="s">
        <v>52</v>
      </c>
      <c r="M36" s="25">
        <v>0</v>
      </c>
      <c r="N36" s="8" t="s">
        <v>52</v>
      </c>
      <c r="O36" s="25">
        <f t="shared" si="1"/>
        <v>5720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8" t="s">
        <v>4066</v>
      </c>
      <c r="X36" s="8" t="s">
        <v>52</v>
      </c>
      <c r="Y36" s="2" t="s">
        <v>52</v>
      </c>
      <c r="Z36" s="2" t="s">
        <v>52</v>
      </c>
      <c r="AA36" s="26"/>
      <c r="AB36" s="2" t="s">
        <v>52</v>
      </c>
    </row>
    <row r="37" spans="1:28" ht="30" customHeight="1">
      <c r="A37" s="8" t="s">
        <v>1522</v>
      </c>
      <c r="B37" s="8" t="s">
        <v>1514</v>
      </c>
      <c r="C37" s="8" t="s">
        <v>1521</v>
      </c>
      <c r="D37" s="24" t="s">
        <v>221</v>
      </c>
      <c r="E37" s="25">
        <v>3960</v>
      </c>
      <c r="F37" s="8" t="s">
        <v>52</v>
      </c>
      <c r="G37" s="25">
        <v>5000</v>
      </c>
      <c r="H37" s="8" t="s">
        <v>4064</v>
      </c>
      <c r="I37" s="25">
        <v>4500</v>
      </c>
      <c r="J37" s="8" t="s">
        <v>4065</v>
      </c>
      <c r="K37" s="25">
        <v>0</v>
      </c>
      <c r="L37" s="8" t="s">
        <v>52</v>
      </c>
      <c r="M37" s="25">
        <v>0</v>
      </c>
      <c r="N37" s="8" t="s">
        <v>52</v>
      </c>
      <c r="O37" s="25">
        <f t="shared" si="1"/>
        <v>3960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8" t="s">
        <v>4067</v>
      </c>
      <c r="X37" s="8" t="s">
        <v>52</v>
      </c>
      <c r="Y37" s="2" t="s">
        <v>52</v>
      </c>
      <c r="Z37" s="2" t="s">
        <v>52</v>
      </c>
      <c r="AA37" s="26"/>
      <c r="AB37" s="2" t="s">
        <v>52</v>
      </c>
    </row>
    <row r="38" spans="1:28" ht="30" customHeight="1">
      <c r="A38" s="8" t="s">
        <v>1525</v>
      </c>
      <c r="B38" s="8" t="s">
        <v>1514</v>
      </c>
      <c r="C38" s="8" t="s">
        <v>1524</v>
      </c>
      <c r="D38" s="24" t="s">
        <v>221</v>
      </c>
      <c r="E38" s="25">
        <v>2640</v>
      </c>
      <c r="F38" s="8" t="s">
        <v>52</v>
      </c>
      <c r="G38" s="25">
        <v>3000</v>
      </c>
      <c r="H38" s="8" t="s">
        <v>4064</v>
      </c>
      <c r="I38" s="25">
        <v>2800</v>
      </c>
      <c r="J38" s="8" t="s">
        <v>4068</v>
      </c>
      <c r="K38" s="25">
        <v>0</v>
      </c>
      <c r="L38" s="8" t="s">
        <v>52</v>
      </c>
      <c r="M38" s="25">
        <v>0</v>
      </c>
      <c r="N38" s="8" t="s">
        <v>52</v>
      </c>
      <c r="O38" s="25">
        <f t="shared" si="1"/>
        <v>2640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8" t="s">
        <v>4069</v>
      </c>
      <c r="X38" s="8" t="s">
        <v>52</v>
      </c>
      <c r="Y38" s="2" t="s">
        <v>52</v>
      </c>
      <c r="Z38" s="2" t="s">
        <v>52</v>
      </c>
      <c r="AA38" s="26"/>
      <c r="AB38" s="2" t="s">
        <v>52</v>
      </c>
    </row>
    <row r="39" spans="1:28" ht="30" customHeight="1">
      <c r="A39" s="8" t="s">
        <v>1516</v>
      </c>
      <c r="B39" s="8" t="s">
        <v>1514</v>
      </c>
      <c r="C39" s="8" t="s">
        <v>1515</v>
      </c>
      <c r="D39" s="24" t="s">
        <v>221</v>
      </c>
      <c r="E39" s="25">
        <v>4060</v>
      </c>
      <c r="F39" s="8" t="s">
        <v>52</v>
      </c>
      <c r="G39" s="25">
        <v>0</v>
      </c>
      <c r="H39" s="8" t="s">
        <v>52</v>
      </c>
      <c r="I39" s="25">
        <v>3750</v>
      </c>
      <c r="J39" s="8" t="s">
        <v>4070</v>
      </c>
      <c r="K39" s="25">
        <v>0</v>
      </c>
      <c r="L39" s="8" t="s">
        <v>52</v>
      </c>
      <c r="M39" s="25">
        <v>0</v>
      </c>
      <c r="N39" s="8" t="s">
        <v>52</v>
      </c>
      <c r="O39" s="25">
        <f t="shared" si="1"/>
        <v>3750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8" t="s">
        <v>4071</v>
      </c>
      <c r="X39" s="8" t="s">
        <v>52</v>
      </c>
      <c r="Y39" s="2" t="s">
        <v>52</v>
      </c>
      <c r="Z39" s="2" t="s">
        <v>52</v>
      </c>
      <c r="AA39" s="26"/>
      <c r="AB39" s="2" t="s">
        <v>52</v>
      </c>
    </row>
    <row r="40" spans="1:28" ht="30" customHeight="1">
      <c r="A40" s="8" t="s">
        <v>1484</v>
      </c>
      <c r="B40" s="8" t="s">
        <v>1482</v>
      </c>
      <c r="C40" s="8" t="s">
        <v>1483</v>
      </c>
      <c r="D40" s="24" t="s">
        <v>1156</v>
      </c>
      <c r="E40" s="25">
        <v>0</v>
      </c>
      <c r="F40" s="8" t="s">
        <v>52</v>
      </c>
      <c r="G40" s="25">
        <v>0</v>
      </c>
      <c r="H40" s="8" t="s">
        <v>52</v>
      </c>
      <c r="I40" s="25">
        <v>0</v>
      </c>
      <c r="J40" s="8" t="s">
        <v>52</v>
      </c>
      <c r="K40" s="25">
        <v>3754.75</v>
      </c>
      <c r="L40" s="8" t="s">
        <v>4072</v>
      </c>
      <c r="M40" s="25">
        <v>0</v>
      </c>
      <c r="N40" s="8" t="s">
        <v>52</v>
      </c>
      <c r="O40" s="25">
        <f t="shared" si="1"/>
        <v>3754.75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8" t="s">
        <v>4073</v>
      </c>
      <c r="X40" s="8" t="s">
        <v>52</v>
      </c>
      <c r="Y40" s="2" t="s">
        <v>52</v>
      </c>
      <c r="Z40" s="2" t="s">
        <v>52</v>
      </c>
      <c r="AA40" s="26"/>
      <c r="AB40" s="2" t="s">
        <v>52</v>
      </c>
    </row>
    <row r="41" spans="1:28" ht="30" customHeight="1">
      <c r="A41" s="8" t="s">
        <v>2384</v>
      </c>
      <c r="B41" s="8" t="s">
        <v>2382</v>
      </c>
      <c r="C41" s="8" t="s">
        <v>2383</v>
      </c>
      <c r="D41" s="24" t="s">
        <v>70</v>
      </c>
      <c r="E41" s="25">
        <v>162</v>
      </c>
      <c r="F41" s="8" t="s">
        <v>52</v>
      </c>
      <c r="G41" s="25">
        <v>183.91</v>
      </c>
      <c r="H41" s="8" t="s">
        <v>4074</v>
      </c>
      <c r="I41" s="25">
        <v>177.04</v>
      </c>
      <c r="J41" s="8" t="s">
        <v>4075</v>
      </c>
      <c r="K41" s="25">
        <v>0</v>
      </c>
      <c r="L41" s="8" t="s">
        <v>52</v>
      </c>
      <c r="M41" s="25">
        <v>0</v>
      </c>
      <c r="N41" s="8" t="s">
        <v>52</v>
      </c>
      <c r="O41" s="25">
        <f t="shared" si="1"/>
        <v>162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8" t="s">
        <v>4076</v>
      </c>
      <c r="X41" s="8" t="s">
        <v>52</v>
      </c>
      <c r="Y41" s="2" t="s">
        <v>52</v>
      </c>
      <c r="Z41" s="2" t="s">
        <v>52</v>
      </c>
      <c r="AA41" s="26"/>
      <c r="AB41" s="2" t="s">
        <v>52</v>
      </c>
    </row>
    <row r="42" spans="1:28" ht="30" customHeight="1">
      <c r="A42" s="8" t="s">
        <v>1146</v>
      </c>
      <c r="B42" s="8" t="s">
        <v>1145</v>
      </c>
      <c r="C42" s="8" t="s">
        <v>1145</v>
      </c>
      <c r="D42" s="24" t="s">
        <v>70</v>
      </c>
      <c r="E42" s="25">
        <v>408</v>
      </c>
      <c r="F42" s="8" t="s">
        <v>52</v>
      </c>
      <c r="G42" s="25">
        <v>0</v>
      </c>
      <c r="H42" s="8" t="s">
        <v>52</v>
      </c>
      <c r="I42" s="25">
        <v>0</v>
      </c>
      <c r="J42" s="8" t="s">
        <v>52</v>
      </c>
      <c r="K42" s="25">
        <v>0</v>
      </c>
      <c r="L42" s="8" t="s">
        <v>52</v>
      </c>
      <c r="M42" s="25">
        <v>0</v>
      </c>
      <c r="N42" s="8" t="s">
        <v>52</v>
      </c>
      <c r="O42" s="25">
        <f t="shared" si="1"/>
        <v>408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8" t="s">
        <v>4077</v>
      </c>
      <c r="X42" s="8" t="s">
        <v>52</v>
      </c>
      <c r="Y42" s="2" t="s">
        <v>52</v>
      </c>
      <c r="Z42" s="2" t="s">
        <v>52</v>
      </c>
      <c r="AA42" s="26"/>
      <c r="AB42" s="2" t="s">
        <v>52</v>
      </c>
    </row>
    <row r="43" spans="1:28" ht="30" customHeight="1">
      <c r="A43" s="8" t="s">
        <v>2525</v>
      </c>
      <c r="B43" s="8" t="s">
        <v>2523</v>
      </c>
      <c r="C43" s="8" t="s">
        <v>2524</v>
      </c>
      <c r="D43" s="24" t="s">
        <v>1156</v>
      </c>
      <c r="E43" s="25">
        <v>0</v>
      </c>
      <c r="F43" s="8" t="s">
        <v>52</v>
      </c>
      <c r="G43" s="25">
        <v>1317.27</v>
      </c>
      <c r="H43" s="8" t="s">
        <v>4059</v>
      </c>
      <c r="I43" s="25">
        <v>1290.9000000000001</v>
      </c>
      <c r="J43" s="8" t="s">
        <v>4078</v>
      </c>
      <c r="K43" s="25">
        <v>0</v>
      </c>
      <c r="L43" s="8" t="s">
        <v>52</v>
      </c>
      <c r="M43" s="25">
        <v>0</v>
      </c>
      <c r="N43" s="8" t="s">
        <v>52</v>
      </c>
      <c r="O43" s="25">
        <f t="shared" si="1"/>
        <v>1290.9000000000001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8" t="s">
        <v>4079</v>
      </c>
      <c r="X43" s="8" t="s">
        <v>52</v>
      </c>
      <c r="Y43" s="2" t="s">
        <v>52</v>
      </c>
      <c r="Z43" s="2" t="s">
        <v>52</v>
      </c>
      <c r="AA43" s="26"/>
      <c r="AB43" s="2" t="s">
        <v>52</v>
      </c>
    </row>
    <row r="44" spans="1:28" ht="30" customHeight="1">
      <c r="A44" s="8" t="s">
        <v>2603</v>
      </c>
      <c r="B44" s="8" t="s">
        <v>2601</v>
      </c>
      <c r="C44" s="8" t="s">
        <v>2602</v>
      </c>
      <c r="D44" s="24" t="s">
        <v>1156</v>
      </c>
      <c r="E44" s="25">
        <v>0</v>
      </c>
      <c r="F44" s="8" t="s">
        <v>52</v>
      </c>
      <c r="G44" s="25">
        <v>1473.63</v>
      </c>
      <c r="H44" s="8" t="s">
        <v>4059</v>
      </c>
      <c r="I44" s="25">
        <v>1470.9</v>
      </c>
      <c r="J44" s="8" t="s">
        <v>4078</v>
      </c>
      <c r="K44" s="25">
        <v>0</v>
      </c>
      <c r="L44" s="8" t="s">
        <v>52</v>
      </c>
      <c r="M44" s="25">
        <v>0</v>
      </c>
      <c r="N44" s="8" t="s">
        <v>52</v>
      </c>
      <c r="O44" s="25">
        <f t="shared" si="1"/>
        <v>1470.9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8" t="s">
        <v>4080</v>
      </c>
      <c r="X44" s="8" t="s">
        <v>52</v>
      </c>
      <c r="Y44" s="2" t="s">
        <v>52</v>
      </c>
      <c r="Z44" s="2" t="s">
        <v>52</v>
      </c>
      <c r="AA44" s="26"/>
      <c r="AB44" s="2" t="s">
        <v>52</v>
      </c>
    </row>
    <row r="45" spans="1:28" ht="30" customHeight="1">
      <c r="A45" s="8" t="s">
        <v>2950</v>
      </c>
      <c r="B45" s="8" t="s">
        <v>2948</v>
      </c>
      <c r="C45" s="8" t="s">
        <v>2949</v>
      </c>
      <c r="D45" s="24" t="s">
        <v>221</v>
      </c>
      <c r="E45" s="25">
        <v>10652</v>
      </c>
      <c r="F45" s="8" t="s">
        <v>52</v>
      </c>
      <c r="G45" s="25">
        <v>13200</v>
      </c>
      <c r="H45" s="8" t="s">
        <v>4059</v>
      </c>
      <c r="I45" s="25">
        <v>11500</v>
      </c>
      <c r="J45" s="8" t="s">
        <v>4060</v>
      </c>
      <c r="K45" s="25">
        <v>0</v>
      </c>
      <c r="L45" s="8" t="s">
        <v>52</v>
      </c>
      <c r="M45" s="25">
        <v>0</v>
      </c>
      <c r="N45" s="8" t="s">
        <v>52</v>
      </c>
      <c r="O45" s="25">
        <f t="shared" si="1"/>
        <v>10652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8" t="s">
        <v>4081</v>
      </c>
      <c r="X45" s="8" t="s">
        <v>52</v>
      </c>
      <c r="Y45" s="2" t="s">
        <v>52</v>
      </c>
      <c r="Z45" s="2" t="s">
        <v>52</v>
      </c>
      <c r="AA45" s="26"/>
      <c r="AB45" s="2" t="s">
        <v>52</v>
      </c>
    </row>
    <row r="46" spans="1:28" ht="30" customHeight="1">
      <c r="A46" s="8" t="s">
        <v>3058</v>
      </c>
      <c r="B46" s="8" t="s">
        <v>3056</v>
      </c>
      <c r="C46" s="8" t="s">
        <v>3057</v>
      </c>
      <c r="D46" s="24" t="s">
        <v>221</v>
      </c>
      <c r="E46" s="25">
        <v>0</v>
      </c>
      <c r="F46" s="8" t="s">
        <v>52</v>
      </c>
      <c r="G46" s="25">
        <v>2380</v>
      </c>
      <c r="H46" s="8" t="s">
        <v>4082</v>
      </c>
      <c r="I46" s="25">
        <v>2380</v>
      </c>
      <c r="J46" s="8" t="s">
        <v>4083</v>
      </c>
      <c r="K46" s="25">
        <v>0</v>
      </c>
      <c r="L46" s="8" t="s">
        <v>52</v>
      </c>
      <c r="M46" s="25">
        <v>0</v>
      </c>
      <c r="N46" s="8" t="s">
        <v>52</v>
      </c>
      <c r="O46" s="25">
        <f t="shared" si="1"/>
        <v>2380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8" t="s">
        <v>4084</v>
      </c>
      <c r="X46" s="8" t="s">
        <v>52</v>
      </c>
      <c r="Y46" s="2" t="s">
        <v>52</v>
      </c>
      <c r="Z46" s="2" t="s">
        <v>52</v>
      </c>
      <c r="AA46" s="26"/>
      <c r="AB46" s="2" t="s">
        <v>52</v>
      </c>
    </row>
    <row r="47" spans="1:28" ht="30" customHeight="1">
      <c r="A47" s="8" t="s">
        <v>2941</v>
      </c>
      <c r="B47" s="8" t="s">
        <v>2939</v>
      </c>
      <c r="C47" s="8" t="s">
        <v>2940</v>
      </c>
      <c r="D47" s="24" t="s">
        <v>221</v>
      </c>
      <c r="E47" s="25">
        <v>0</v>
      </c>
      <c r="F47" s="8" t="s">
        <v>52</v>
      </c>
      <c r="G47" s="25">
        <v>8880</v>
      </c>
      <c r="H47" s="8" t="s">
        <v>4082</v>
      </c>
      <c r="I47" s="25">
        <v>8880</v>
      </c>
      <c r="J47" s="8" t="s">
        <v>4083</v>
      </c>
      <c r="K47" s="25">
        <v>0</v>
      </c>
      <c r="L47" s="8" t="s">
        <v>52</v>
      </c>
      <c r="M47" s="25">
        <v>0</v>
      </c>
      <c r="N47" s="8" t="s">
        <v>52</v>
      </c>
      <c r="O47" s="25">
        <f t="shared" si="1"/>
        <v>8880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8" t="s">
        <v>4085</v>
      </c>
      <c r="X47" s="8" t="s">
        <v>52</v>
      </c>
      <c r="Y47" s="2" t="s">
        <v>52</v>
      </c>
      <c r="Z47" s="2" t="s">
        <v>52</v>
      </c>
      <c r="AA47" s="26"/>
      <c r="AB47" s="2" t="s">
        <v>52</v>
      </c>
    </row>
    <row r="48" spans="1:28" ht="30" customHeight="1">
      <c r="A48" s="8" t="s">
        <v>1348</v>
      </c>
      <c r="B48" s="8" t="s">
        <v>1346</v>
      </c>
      <c r="C48" s="8" t="s">
        <v>1347</v>
      </c>
      <c r="D48" s="24" t="s">
        <v>221</v>
      </c>
      <c r="E48" s="25">
        <v>0</v>
      </c>
      <c r="F48" s="8" t="s">
        <v>52</v>
      </c>
      <c r="G48" s="25">
        <v>0</v>
      </c>
      <c r="H48" s="8" t="s">
        <v>52</v>
      </c>
      <c r="I48" s="25">
        <v>8690</v>
      </c>
      <c r="J48" s="8" t="s">
        <v>4086</v>
      </c>
      <c r="K48" s="25">
        <v>0</v>
      </c>
      <c r="L48" s="8" t="s">
        <v>52</v>
      </c>
      <c r="M48" s="25">
        <v>0</v>
      </c>
      <c r="N48" s="8" t="s">
        <v>52</v>
      </c>
      <c r="O48" s="25">
        <f t="shared" si="1"/>
        <v>8690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8" t="s">
        <v>4087</v>
      </c>
      <c r="X48" s="8" t="s">
        <v>52</v>
      </c>
      <c r="Y48" s="2" t="s">
        <v>52</v>
      </c>
      <c r="Z48" s="2" t="s">
        <v>52</v>
      </c>
      <c r="AA48" s="26"/>
      <c r="AB48" s="2" t="s">
        <v>52</v>
      </c>
    </row>
    <row r="49" spans="1:28" ht="30" customHeight="1">
      <c r="A49" s="8" t="s">
        <v>204</v>
      </c>
      <c r="B49" s="8" t="s">
        <v>201</v>
      </c>
      <c r="C49" s="8" t="s">
        <v>202</v>
      </c>
      <c r="D49" s="24" t="s">
        <v>203</v>
      </c>
      <c r="E49" s="25">
        <v>760770</v>
      </c>
      <c r="F49" s="8" t="s">
        <v>52</v>
      </c>
      <c r="G49" s="25">
        <v>0</v>
      </c>
      <c r="H49" s="8" t="s">
        <v>52</v>
      </c>
      <c r="I49" s="25">
        <v>0</v>
      </c>
      <c r="J49" s="8" t="s">
        <v>52</v>
      </c>
      <c r="K49" s="25">
        <v>0</v>
      </c>
      <c r="L49" s="8" t="s">
        <v>52</v>
      </c>
      <c r="M49" s="25">
        <v>0</v>
      </c>
      <c r="N49" s="8" t="s">
        <v>52</v>
      </c>
      <c r="O49" s="25">
        <f t="shared" si="1"/>
        <v>760770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8" t="s">
        <v>4088</v>
      </c>
      <c r="X49" s="8" t="s">
        <v>919</v>
      </c>
      <c r="Y49" s="2" t="s">
        <v>52</v>
      </c>
      <c r="Z49" s="2" t="s">
        <v>52</v>
      </c>
      <c r="AA49" s="26"/>
      <c r="AB49" s="2" t="s">
        <v>52</v>
      </c>
    </row>
    <row r="50" spans="1:28" ht="30" customHeight="1">
      <c r="A50" s="8" t="s">
        <v>207</v>
      </c>
      <c r="B50" s="8" t="s">
        <v>201</v>
      </c>
      <c r="C50" s="8" t="s">
        <v>206</v>
      </c>
      <c r="D50" s="24" t="s">
        <v>203</v>
      </c>
      <c r="E50" s="25">
        <v>750320</v>
      </c>
      <c r="F50" s="8" t="s">
        <v>52</v>
      </c>
      <c r="G50" s="25">
        <v>0</v>
      </c>
      <c r="H50" s="8" t="s">
        <v>52</v>
      </c>
      <c r="I50" s="25">
        <v>0</v>
      </c>
      <c r="J50" s="8" t="s">
        <v>52</v>
      </c>
      <c r="K50" s="25">
        <v>0</v>
      </c>
      <c r="L50" s="8" t="s">
        <v>52</v>
      </c>
      <c r="M50" s="25">
        <v>0</v>
      </c>
      <c r="N50" s="8" t="s">
        <v>52</v>
      </c>
      <c r="O50" s="25">
        <f t="shared" si="1"/>
        <v>750320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8" t="s">
        <v>4089</v>
      </c>
      <c r="X50" s="8" t="s">
        <v>921</v>
      </c>
      <c r="Y50" s="2" t="s">
        <v>52</v>
      </c>
      <c r="Z50" s="2" t="s">
        <v>52</v>
      </c>
      <c r="AA50" s="26"/>
      <c r="AB50" s="2" t="s">
        <v>52</v>
      </c>
    </row>
    <row r="51" spans="1:28" ht="30" customHeight="1">
      <c r="A51" s="8" t="s">
        <v>210</v>
      </c>
      <c r="B51" s="8" t="s">
        <v>201</v>
      </c>
      <c r="C51" s="8" t="s">
        <v>209</v>
      </c>
      <c r="D51" s="24" t="s">
        <v>203</v>
      </c>
      <c r="E51" s="25">
        <v>745100</v>
      </c>
      <c r="F51" s="8" t="s">
        <v>52</v>
      </c>
      <c r="G51" s="25">
        <v>0</v>
      </c>
      <c r="H51" s="8" t="s">
        <v>52</v>
      </c>
      <c r="I51" s="25">
        <v>0</v>
      </c>
      <c r="J51" s="8" t="s">
        <v>52</v>
      </c>
      <c r="K51" s="25">
        <v>0</v>
      </c>
      <c r="L51" s="8" t="s">
        <v>52</v>
      </c>
      <c r="M51" s="25">
        <v>0</v>
      </c>
      <c r="N51" s="8" t="s">
        <v>52</v>
      </c>
      <c r="O51" s="25">
        <f t="shared" si="1"/>
        <v>745100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8" t="s">
        <v>4090</v>
      </c>
      <c r="X51" s="8" t="s">
        <v>923</v>
      </c>
      <c r="Y51" s="2" t="s">
        <v>52</v>
      </c>
      <c r="Z51" s="2" t="s">
        <v>52</v>
      </c>
      <c r="AA51" s="26"/>
      <c r="AB51" s="2" t="s">
        <v>52</v>
      </c>
    </row>
    <row r="52" spans="1:28" ht="30" customHeight="1">
      <c r="A52" s="8" t="s">
        <v>213</v>
      </c>
      <c r="B52" s="8" t="s">
        <v>201</v>
      </c>
      <c r="C52" s="8" t="s">
        <v>212</v>
      </c>
      <c r="D52" s="24" t="s">
        <v>203</v>
      </c>
      <c r="E52" s="25">
        <v>745100</v>
      </c>
      <c r="F52" s="8" t="s">
        <v>52</v>
      </c>
      <c r="G52" s="25">
        <v>0</v>
      </c>
      <c r="H52" s="8" t="s">
        <v>52</v>
      </c>
      <c r="I52" s="25">
        <v>0</v>
      </c>
      <c r="J52" s="8" t="s">
        <v>52</v>
      </c>
      <c r="K52" s="25">
        <v>0</v>
      </c>
      <c r="L52" s="8" t="s">
        <v>52</v>
      </c>
      <c r="M52" s="25">
        <v>0</v>
      </c>
      <c r="N52" s="8" t="s">
        <v>52</v>
      </c>
      <c r="O52" s="25">
        <f t="shared" si="1"/>
        <v>745100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8" t="s">
        <v>4091</v>
      </c>
      <c r="X52" s="8" t="s">
        <v>925</v>
      </c>
      <c r="Y52" s="2" t="s">
        <v>52</v>
      </c>
      <c r="Z52" s="2" t="s">
        <v>52</v>
      </c>
      <c r="AA52" s="26"/>
      <c r="AB52" s="2" t="s">
        <v>52</v>
      </c>
    </row>
    <row r="53" spans="1:28" ht="30" customHeight="1">
      <c r="A53" s="8" t="s">
        <v>1297</v>
      </c>
      <c r="B53" s="8" t="s">
        <v>1295</v>
      </c>
      <c r="C53" s="8" t="s">
        <v>1296</v>
      </c>
      <c r="D53" s="24" t="s">
        <v>203</v>
      </c>
      <c r="E53" s="25">
        <v>0</v>
      </c>
      <c r="F53" s="8" t="s">
        <v>52</v>
      </c>
      <c r="G53" s="25">
        <v>700000</v>
      </c>
      <c r="H53" s="8" t="s">
        <v>4092</v>
      </c>
      <c r="I53" s="25">
        <v>701000</v>
      </c>
      <c r="J53" s="8" t="s">
        <v>4093</v>
      </c>
      <c r="K53" s="25">
        <v>700000</v>
      </c>
      <c r="L53" s="8" t="s">
        <v>4094</v>
      </c>
      <c r="M53" s="25">
        <v>0</v>
      </c>
      <c r="N53" s="8" t="s">
        <v>52</v>
      </c>
      <c r="O53" s="25">
        <f t="shared" si="1"/>
        <v>700000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8" t="s">
        <v>4095</v>
      </c>
      <c r="X53" s="8" t="s">
        <v>52</v>
      </c>
      <c r="Y53" s="2" t="s">
        <v>52</v>
      </c>
      <c r="Z53" s="2" t="s">
        <v>52</v>
      </c>
      <c r="AA53" s="26"/>
      <c r="AB53" s="2" t="s">
        <v>52</v>
      </c>
    </row>
    <row r="54" spans="1:28" ht="30" customHeight="1">
      <c r="A54" s="8" t="s">
        <v>1300</v>
      </c>
      <c r="B54" s="8" t="s">
        <v>1295</v>
      </c>
      <c r="C54" s="8" t="s">
        <v>1299</v>
      </c>
      <c r="D54" s="24" t="s">
        <v>203</v>
      </c>
      <c r="E54" s="25">
        <v>0</v>
      </c>
      <c r="F54" s="8" t="s">
        <v>52</v>
      </c>
      <c r="G54" s="25">
        <v>685000</v>
      </c>
      <c r="H54" s="8" t="s">
        <v>4092</v>
      </c>
      <c r="I54" s="25">
        <v>686000</v>
      </c>
      <c r="J54" s="8" t="s">
        <v>4093</v>
      </c>
      <c r="K54" s="25">
        <v>685000</v>
      </c>
      <c r="L54" s="8" t="s">
        <v>4094</v>
      </c>
      <c r="M54" s="25">
        <v>0</v>
      </c>
      <c r="N54" s="8" t="s">
        <v>52</v>
      </c>
      <c r="O54" s="25">
        <f t="shared" si="1"/>
        <v>685000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8" t="s">
        <v>4096</v>
      </c>
      <c r="X54" s="8" t="s">
        <v>52</v>
      </c>
      <c r="Y54" s="2" t="s">
        <v>52</v>
      </c>
      <c r="Z54" s="2" t="s">
        <v>52</v>
      </c>
      <c r="AA54" s="26"/>
      <c r="AB54" s="2" t="s">
        <v>52</v>
      </c>
    </row>
    <row r="55" spans="1:28" ht="30" customHeight="1">
      <c r="A55" s="8" t="s">
        <v>2166</v>
      </c>
      <c r="B55" s="8" t="s">
        <v>1872</v>
      </c>
      <c r="C55" s="8" t="s">
        <v>2165</v>
      </c>
      <c r="D55" s="24" t="s">
        <v>221</v>
      </c>
      <c r="E55" s="25">
        <v>765</v>
      </c>
      <c r="F55" s="8" t="s">
        <v>52</v>
      </c>
      <c r="G55" s="25">
        <v>805</v>
      </c>
      <c r="H55" s="8" t="s">
        <v>4097</v>
      </c>
      <c r="I55" s="25">
        <v>858.34</v>
      </c>
      <c r="J55" s="8" t="s">
        <v>4098</v>
      </c>
      <c r="K55" s="25">
        <v>0</v>
      </c>
      <c r="L55" s="8" t="s">
        <v>52</v>
      </c>
      <c r="M55" s="25">
        <v>0</v>
      </c>
      <c r="N55" s="8" t="s">
        <v>52</v>
      </c>
      <c r="O55" s="25">
        <f t="shared" si="1"/>
        <v>765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8" t="s">
        <v>4099</v>
      </c>
      <c r="X55" s="8" t="s">
        <v>52</v>
      </c>
      <c r="Y55" s="2" t="s">
        <v>52</v>
      </c>
      <c r="Z55" s="2" t="s">
        <v>52</v>
      </c>
      <c r="AA55" s="26"/>
      <c r="AB55" s="2" t="s">
        <v>52</v>
      </c>
    </row>
    <row r="56" spans="1:28" ht="30" customHeight="1">
      <c r="A56" s="8" t="s">
        <v>1874</v>
      </c>
      <c r="B56" s="8" t="s">
        <v>1872</v>
      </c>
      <c r="C56" s="8" t="s">
        <v>1873</v>
      </c>
      <c r="D56" s="24" t="s">
        <v>221</v>
      </c>
      <c r="E56" s="25">
        <v>751</v>
      </c>
      <c r="F56" s="8" t="s">
        <v>52</v>
      </c>
      <c r="G56" s="25">
        <v>790.9</v>
      </c>
      <c r="H56" s="8" t="s">
        <v>4097</v>
      </c>
      <c r="I56" s="25">
        <v>858.34</v>
      </c>
      <c r="J56" s="8" t="s">
        <v>4098</v>
      </c>
      <c r="K56" s="25">
        <v>0</v>
      </c>
      <c r="L56" s="8" t="s">
        <v>52</v>
      </c>
      <c r="M56" s="25">
        <v>0</v>
      </c>
      <c r="N56" s="8" t="s">
        <v>52</v>
      </c>
      <c r="O56" s="25">
        <f t="shared" si="1"/>
        <v>751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8" t="s">
        <v>4100</v>
      </c>
      <c r="X56" s="8" t="s">
        <v>52</v>
      </c>
      <c r="Y56" s="2" t="s">
        <v>52</v>
      </c>
      <c r="Z56" s="2" t="s">
        <v>52</v>
      </c>
      <c r="AA56" s="26"/>
      <c r="AB56" s="2" t="s">
        <v>52</v>
      </c>
    </row>
    <row r="57" spans="1:28" ht="30" customHeight="1">
      <c r="A57" s="8" t="s">
        <v>1886</v>
      </c>
      <c r="B57" s="8" t="s">
        <v>1872</v>
      </c>
      <c r="C57" s="8" t="s">
        <v>1885</v>
      </c>
      <c r="D57" s="24" t="s">
        <v>221</v>
      </c>
      <c r="E57" s="25">
        <v>0</v>
      </c>
      <c r="F57" s="8" t="s">
        <v>52</v>
      </c>
      <c r="G57" s="25">
        <v>779</v>
      </c>
      <c r="H57" s="8" t="s">
        <v>4097</v>
      </c>
      <c r="I57" s="25">
        <v>832.34</v>
      </c>
      <c r="J57" s="8" t="s">
        <v>4098</v>
      </c>
      <c r="K57" s="25">
        <v>0</v>
      </c>
      <c r="L57" s="8" t="s">
        <v>52</v>
      </c>
      <c r="M57" s="25">
        <v>0</v>
      </c>
      <c r="N57" s="8" t="s">
        <v>52</v>
      </c>
      <c r="O57" s="25">
        <f t="shared" si="1"/>
        <v>779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8" t="s">
        <v>4101</v>
      </c>
      <c r="X57" s="8" t="s">
        <v>52</v>
      </c>
      <c r="Y57" s="2" t="s">
        <v>52</v>
      </c>
      <c r="Z57" s="2" t="s">
        <v>52</v>
      </c>
      <c r="AA57" s="26"/>
      <c r="AB57" s="2" t="s">
        <v>52</v>
      </c>
    </row>
    <row r="58" spans="1:28" ht="30" customHeight="1">
      <c r="A58" s="8" t="s">
        <v>2152</v>
      </c>
      <c r="B58" s="8" t="s">
        <v>2150</v>
      </c>
      <c r="C58" s="8" t="s">
        <v>2151</v>
      </c>
      <c r="D58" s="24" t="s">
        <v>221</v>
      </c>
      <c r="E58" s="25">
        <v>0</v>
      </c>
      <c r="F58" s="8" t="s">
        <v>52</v>
      </c>
      <c r="G58" s="25">
        <v>1575</v>
      </c>
      <c r="H58" s="8" t="s">
        <v>4102</v>
      </c>
      <c r="I58" s="25">
        <v>1775.1</v>
      </c>
      <c r="J58" s="8" t="s">
        <v>4103</v>
      </c>
      <c r="K58" s="25">
        <v>0</v>
      </c>
      <c r="L58" s="8" t="s">
        <v>52</v>
      </c>
      <c r="M58" s="25">
        <v>0</v>
      </c>
      <c r="N58" s="8" t="s">
        <v>52</v>
      </c>
      <c r="O58" s="25">
        <f t="shared" si="1"/>
        <v>1575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8" t="s">
        <v>4104</v>
      </c>
      <c r="X58" s="8" t="s">
        <v>52</v>
      </c>
      <c r="Y58" s="2" t="s">
        <v>52</v>
      </c>
      <c r="Z58" s="2" t="s">
        <v>52</v>
      </c>
      <c r="AA58" s="26"/>
      <c r="AB58" s="2" t="s">
        <v>52</v>
      </c>
    </row>
    <row r="59" spans="1:28" ht="30" customHeight="1">
      <c r="A59" s="8" t="s">
        <v>2987</v>
      </c>
      <c r="B59" s="8" t="s">
        <v>1565</v>
      </c>
      <c r="C59" s="8" t="s">
        <v>2986</v>
      </c>
      <c r="D59" s="24" t="s">
        <v>221</v>
      </c>
      <c r="E59" s="25">
        <v>2680</v>
      </c>
      <c r="F59" s="8" t="s">
        <v>52</v>
      </c>
      <c r="G59" s="25">
        <v>2810</v>
      </c>
      <c r="H59" s="8" t="s">
        <v>4105</v>
      </c>
      <c r="I59" s="25">
        <v>2650</v>
      </c>
      <c r="J59" s="8" t="s">
        <v>4106</v>
      </c>
      <c r="K59" s="25">
        <v>0</v>
      </c>
      <c r="L59" s="8" t="s">
        <v>52</v>
      </c>
      <c r="M59" s="25">
        <v>0</v>
      </c>
      <c r="N59" s="8" t="s">
        <v>52</v>
      </c>
      <c r="O59" s="25">
        <f t="shared" si="1"/>
        <v>2650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8" t="s">
        <v>4107</v>
      </c>
      <c r="X59" s="8" t="s">
        <v>52</v>
      </c>
      <c r="Y59" s="2" t="s">
        <v>52</v>
      </c>
      <c r="Z59" s="2" t="s">
        <v>52</v>
      </c>
      <c r="AA59" s="26"/>
      <c r="AB59" s="2" t="s">
        <v>52</v>
      </c>
    </row>
    <row r="60" spans="1:28" ht="30" customHeight="1">
      <c r="A60" s="8" t="s">
        <v>1567</v>
      </c>
      <c r="B60" s="8" t="s">
        <v>1565</v>
      </c>
      <c r="C60" s="8" t="s">
        <v>1566</v>
      </c>
      <c r="D60" s="24" t="s">
        <v>221</v>
      </c>
      <c r="E60" s="25">
        <v>2640</v>
      </c>
      <c r="F60" s="8" t="s">
        <v>52</v>
      </c>
      <c r="G60" s="25">
        <v>2752</v>
      </c>
      <c r="H60" s="8" t="s">
        <v>4105</v>
      </c>
      <c r="I60" s="25">
        <v>2600</v>
      </c>
      <c r="J60" s="8" t="s">
        <v>4106</v>
      </c>
      <c r="K60" s="25">
        <v>0</v>
      </c>
      <c r="L60" s="8" t="s">
        <v>52</v>
      </c>
      <c r="M60" s="25">
        <v>0</v>
      </c>
      <c r="N60" s="8" t="s">
        <v>52</v>
      </c>
      <c r="O60" s="25">
        <f t="shared" si="1"/>
        <v>2600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8" t="s">
        <v>4108</v>
      </c>
      <c r="X60" s="8" t="s">
        <v>52</v>
      </c>
      <c r="Y60" s="2" t="s">
        <v>52</v>
      </c>
      <c r="Z60" s="2" t="s">
        <v>52</v>
      </c>
      <c r="AA60" s="26"/>
      <c r="AB60" s="2" t="s">
        <v>52</v>
      </c>
    </row>
    <row r="61" spans="1:28" ht="30" customHeight="1">
      <c r="A61" s="8" t="s">
        <v>1620</v>
      </c>
      <c r="B61" s="8" t="s">
        <v>1565</v>
      </c>
      <c r="C61" s="8" t="s">
        <v>1619</v>
      </c>
      <c r="D61" s="24" t="s">
        <v>221</v>
      </c>
      <c r="E61" s="25">
        <v>0</v>
      </c>
      <c r="F61" s="8" t="s">
        <v>52</v>
      </c>
      <c r="G61" s="25">
        <v>2560</v>
      </c>
      <c r="H61" s="8" t="s">
        <v>4109</v>
      </c>
      <c r="I61" s="25">
        <v>2450</v>
      </c>
      <c r="J61" s="8" t="s">
        <v>4106</v>
      </c>
      <c r="K61" s="25">
        <v>0</v>
      </c>
      <c r="L61" s="8" t="s">
        <v>52</v>
      </c>
      <c r="M61" s="25">
        <v>0</v>
      </c>
      <c r="N61" s="8" t="s">
        <v>52</v>
      </c>
      <c r="O61" s="25">
        <f t="shared" si="1"/>
        <v>2450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8" t="s">
        <v>4110</v>
      </c>
      <c r="X61" s="8" t="s">
        <v>52</v>
      </c>
      <c r="Y61" s="2" t="s">
        <v>52</v>
      </c>
      <c r="Z61" s="2" t="s">
        <v>52</v>
      </c>
      <c r="AA61" s="26"/>
      <c r="AB61" s="2" t="s">
        <v>52</v>
      </c>
    </row>
    <row r="62" spans="1:28" ht="30" customHeight="1">
      <c r="A62" s="8" t="s">
        <v>374</v>
      </c>
      <c r="B62" s="8" t="s">
        <v>372</v>
      </c>
      <c r="C62" s="8" t="s">
        <v>373</v>
      </c>
      <c r="D62" s="24" t="s">
        <v>70</v>
      </c>
      <c r="E62" s="25">
        <v>0</v>
      </c>
      <c r="F62" s="8" t="s">
        <v>52</v>
      </c>
      <c r="G62" s="25">
        <v>0</v>
      </c>
      <c r="H62" s="8" t="s">
        <v>52</v>
      </c>
      <c r="I62" s="25">
        <v>0</v>
      </c>
      <c r="J62" s="8" t="s">
        <v>52</v>
      </c>
      <c r="K62" s="25">
        <v>174000</v>
      </c>
      <c r="L62" s="8" t="s">
        <v>4111</v>
      </c>
      <c r="M62" s="25">
        <v>0</v>
      </c>
      <c r="N62" s="8" t="s">
        <v>52</v>
      </c>
      <c r="O62" s="25">
        <f t="shared" si="1"/>
        <v>174000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8" t="s">
        <v>4112</v>
      </c>
      <c r="X62" s="8" t="s">
        <v>52</v>
      </c>
      <c r="Y62" s="2" t="s">
        <v>52</v>
      </c>
      <c r="Z62" s="2" t="s">
        <v>52</v>
      </c>
      <c r="AA62" s="26"/>
      <c r="AB62" s="2" t="s">
        <v>52</v>
      </c>
    </row>
    <row r="63" spans="1:28" ht="30" customHeight="1">
      <c r="A63" s="8" t="s">
        <v>1093</v>
      </c>
      <c r="B63" s="8" t="s">
        <v>1091</v>
      </c>
      <c r="C63" s="8" t="s">
        <v>1092</v>
      </c>
      <c r="D63" s="24" t="s">
        <v>123</v>
      </c>
      <c r="E63" s="25">
        <v>369000</v>
      </c>
      <c r="F63" s="8" t="s">
        <v>52</v>
      </c>
      <c r="G63" s="25">
        <v>407185.62</v>
      </c>
      <c r="H63" s="8" t="s">
        <v>4113</v>
      </c>
      <c r="I63" s="25">
        <v>389221.55</v>
      </c>
      <c r="J63" s="8" t="s">
        <v>4114</v>
      </c>
      <c r="K63" s="25">
        <v>0</v>
      </c>
      <c r="L63" s="8" t="s">
        <v>52</v>
      </c>
      <c r="M63" s="25">
        <v>0</v>
      </c>
      <c r="N63" s="8" t="s">
        <v>52</v>
      </c>
      <c r="O63" s="25">
        <f t="shared" si="1"/>
        <v>369000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8" t="s">
        <v>4115</v>
      </c>
      <c r="X63" s="8" t="s">
        <v>52</v>
      </c>
      <c r="Y63" s="2" t="s">
        <v>52</v>
      </c>
      <c r="Z63" s="2" t="s">
        <v>52</v>
      </c>
      <c r="AA63" s="26"/>
      <c r="AB63" s="2" t="s">
        <v>52</v>
      </c>
    </row>
    <row r="64" spans="1:28" ht="30" customHeight="1">
      <c r="A64" s="8" t="s">
        <v>2466</v>
      </c>
      <c r="B64" s="8" t="s">
        <v>2463</v>
      </c>
      <c r="C64" s="8" t="s">
        <v>2464</v>
      </c>
      <c r="D64" s="24" t="s">
        <v>2465</v>
      </c>
      <c r="E64" s="25">
        <v>0</v>
      </c>
      <c r="F64" s="8" t="s">
        <v>52</v>
      </c>
      <c r="G64" s="25">
        <v>0</v>
      </c>
      <c r="H64" s="8" t="s">
        <v>52</v>
      </c>
      <c r="I64" s="25">
        <v>0</v>
      </c>
      <c r="J64" s="8" t="s">
        <v>52</v>
      </c>
      <c r="K64" s="25">
        <v>19500</v>
      </c>
      <c r="L64" s="8" t="s">
        <v>4116</v>
      </c>
      <c r="M64" s="25">
        <v>0</v>
      </c>
      <c r="N64" s="8" t="s">
        <v>52</v>
      </c>
      <c r="O64" s="25">
        <f t="shared" si="1"/>
        <v>19500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8" t="s">
        <v>4117</v>
      </c>
      <c r="X64" s="8" t="s">
        <v>52</v>
      </c>
      <c r="Y64" s="2" t="s">
        <v>52</v>
      </c>
      <c r="Z64" s="2" t="s">
        <v>52</v>
      </c>
      <c r="AA64" s="26"/>
      <c r="AB64" s="2" t="s">
        <v>52</v>
      </c>
    </row>
    <row r="65" spans="1:28" ht="30" customHeight="1">
      <c r="A65" s="8" t="s">
        <v>896</v>
      </c>
      <c r="B65" s="8" t="s">
        <v>894</v>
      </c>
      <c r="C65" s="8" t="s">
        <v>895</v>
      </c>
      <c r="D65" s="24" t="s">
        <v>123</v>
      </c>
      <c r="E65" s="25">
        <v>0</v>
      </c>
      <c r="F65" s="8" t="s">
        <v>52</v>
      </c>
      <c r="G65" s="25">
        <v>21500</v>
      </c>
      <c r="H65" s="8" t="s">
        <v>4118</v>
      </c>
      <c r="I65" s="25">
        <v>0</v>
      </c>
      <c r="J65" s="8" t="s">
        <v>52</v>
      </c>
      <c r="K65" s="25">
        <v>20000</v>
      </c>
      <c r="L65" s="8" t="s">
        <v>4119</v>
      </c>
      <c r="M65" s="25">
        <v>0</v>
      </c>
      <c r="N65" s="8" t="s">
        <v>52</v>
      </c>
      <c r="O65" s="25">
        <f t="shared" si="1"/>
        <v>20000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8" t="s">
        <v>4120</v>
      </c>
      <c r="X65" s="8" t="s">
        <v>52</v>
      </c>
      <c r="Y65" s="2" t="s">
        <v>52</v>
      </c>
      <c r="Z65" s="2" t="s">
        <v>52</v>
      </c>
      <c r="AA65" s="26"/>
      <c r="AB65" s="2" t="s">
        <v>52</v>
      </c>
    </row>
    <row r="66" spans="1:28" ht="30" customHeight="1">
      <c r="A66" s="8" t="s">
        <v>892</v>
      </c>
      <c r="B66" s="8" t="s">
        <v>890</v>
      </c>
      <c r="C66" s="8" t="s">
        <v>891</v>
      </c>
      <c r="D66" s="24" t="s">
        <v>123</v>
      </c>
      <c r="E66" s="25">
        <v>0</v>
      </c>
      <c r="F66" s="8" t="s">
        <v>52</v>
      </c>
      <c r="G66" s="25">
        <v>32500</v>
      </c>
      <c r="H66" s="8" t="s">
        <v>4118</v>
      </c>
      <c r="I66" s="25">
        <v>35035</v>
      </c>
      <c r="J66" s="8" t="s">
        <v>4048</v>
      </c>
      <c r="K66" s="25">
        <v>21000</v>
      </c>
      <c r="L66" s="8" t="s">
        <v>4119</v>
      </c>
      <c r="M66" s="25">
        <v>0</v>
      </c>
      <c r="N66" s="8" t="s">
        <v>52</v>
      </c>
      <c r="O66" s="25">
        <f t="shared" si="1"/>
        <v>21000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8" t="s">
        <v>4121</v>
      </c>
      <c r="X66" s="8" t="s">
        <v>52</v>
      </c>
      <c r="Y66" s="2" t="s">
        <v>52</v>
      </c>
      <c r="Z66" s="2" t="s">
        <v>52</v>
      </c>
      <c r="AA66" s="26"/>
      <c r="AB66" s="2" t="s">
        <v>52</v>
      </c>
    </row>
    <row r="67" spans="1:28" ht="30" customHeight="1">
      <c r="A67" s="8" t="s">
        <v>146</v>
      </c>
      <c r="B67" s="8" t="s">
        <v>143</v>
      </c>
      <c r="C67" s="8" t="s">
        <v>144</v>
      </c>
      <c r="D67" s="24" t="s">
        <v>123</v>
      </c>
      <c r="E67" s="25">
        <v>71030</v>
      </c>
      <c r="F67" s="8" t="s">
        <v>52</v>
      </c>
      <c r="G67" s="25">
        <v>0</v>
      </c>
      <c r="H67" s="8" t="s">
        <v>52</v>
      </c>
      <c r="I67" s="25">
        <v>0</v>
      </c>
      <c r="J67" s="8" t="s">
        <v>52</v>
      </c>
      <c r="K67" s="25">
        <v>0</v>
      </c>
      <c r="L67" s="8" t="s">
        <v>52</v>
      </c>
      <c r="M67" s="25">
        <v>0</v>
      </c>
      <c r="N67" s="8" t="s">
        <v>52</v>
      </c>
      <c r="O67" s="25">
        <f t="shared" si="1"/>
        <v>71030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8" t="s">
        <v>4122</v>
      </c>
      <c r="X67" s="8" t="s">
        <v>914</v>
      </c>
      <c r="Y67" s="2" t="s">
        <v>52</v>
      </c>
      <c r="Z67" s="2" t="s">
        <v>52</v>
      </c>
      <c r="AA67" s="26"/>
      <c r="AB67" s="2" t="s">
        <v>52</v>
      </c>
    </row>
    <row r="68" spans="1:28" ht="30" customHeight="1">
      <c r="A68" s="8" t="s">
        <v>149</v>
      </c>
      <c r="B68" s="8" t="s">
        <v>148</v>
      </c>
      <c r="C68" s="8" t="s">
        <v>144</v>
      </c>
      <c r="D68" s="24" t="s">
        <v>123</v>
      </c>
      <c r="E68" s="25">
        <v>71030</v>
      </c>
      <c r="F68" s="8" t="s">
        <v>52</v>
      </c>
      <c r="G68" s="25">
        <v>0</v>
      </c>
      <c r="H68" s="8" t="s">
        <v>52</v>
      </c>
      <c r="I68" s="25">
        <v>0</v>
      </c>
      <c r="J68" s="8" t="s">
        <v>52</v>
      </c>
      <c r="K68" s="25">
        <v>0</v>
      </c>
      <c r="L68" s="8" t="s">
        <v>52</v>
      </c>
      <c r="M68" s="25">
        <v>0</v>
      </c>
      <c r="N68" s="8" t="s">
        <v>52</v>
      </c>
      <c r="O68" s="25">
        <f t="shared" si="1"/>
        <v>71030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8" t="s">
        <v>4123</v>
      </c>
      <c r="X68" s="8" t="s">
        <v>914</v>
      </c>
      <c r="Y68" s="2" t="s">
        <v>52</v>
      </c>
      <c r="Z68" s="2" t="s">
        <v>52</v>
      </c>
      <c r="AA68" s="26"/>
      <c r="AB68" s="2" t="s">
        <v>52</v>
      </c>
    </row>
    <row r="69" spans="1:28" ht="30" customHeight="1">
      <c r="A69" s="8" t="s">
        <v>1309</v>
      </c>
      <c r="B69" s="8" t="s">
        <v>1307</v>
      </c>
      <c r="C69" s="8" t="s">
        <v>1308</v>
      </c>
      <c r="D69" s="24" t="s">
        <v>123</v>
      </c>
      <c r="E69" s="25">
        <v>0</v>
      </c>
      <c r="F69" s="8" t="s">
        <v>52</v>
      </c>
      <c r="G69" s="25">
        <v>0</v>
      </c>
      <c r="H69" s="8" t="s">
        <v>52</v>
      </c>
      <c r="I69" s="25">
        <v>0</v>
      </c>
      <c r="J69" s="8" t="s">
        <v>52</v>
      </c>
      <c r="K69" s="25">
        <v>71840</v>
      </c>
      <c r="L69" s="8" t="s">
        <v>4124</v>
      </c>
      <c r="M69" s="25">
        <v>0</v>
      </c>
      <c r="N69" s="8" t="s">
        <v>52</v>
      </c>
      <c r="O69" s="25">
        <f t="shared" si="1"/>
        <v>71840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8" t="s">
        <v>4125</v>
      </c>
      <c r="X69" s="8" t="s">
        <v>52</v>
      </c>
      <c r="Y69" s="2" t="s">
        <v>52</v>
      </c>
      <c r="Z69" s="2" t="s">
        <v>52</v>
      </c>
      <c r="AA69" s="26"/>
      <c r="AB69" s="2" t="s">
        <v>52</v>
      </c>
    </row>
    <row r="70" spans="1:28" ht="30" customHeight="1">
      <c r="A70" s="8" t="s">
        <v>153</v>
      </c>
      <c r="B70" s="8" t="s">
        <v>151</v>
      </c>
      <c r="C70" s="8" t="s">
        <v>152</v>
      </c>
      <c r="D70" s="24" t="s">
        <v>123</v>
      </c>
      <c r="E70" s="25">
        <v>79410</v>
      </c>
      <c r="F70" s="8" t="s">
        <v>52</v>
      </c>
      <c r="G70" s="25">
        <v>0</v>
      </c>
      <c r="H70" s="8" t="s">
        <v>52</v>
      </c>
      <c r="I70" s="25">
        <v>0</v>
      </c>
      <c r="J70" s="8" t="s">
        <v>52</v>
      </c>
      <c r="K70" s="25">
        <v>0</v>
      </c>
      <c r="L70" s="8" t="s">
        <v>52</v>
      </c>
      <c r="M70" s="25">
        <v>0</v>
      </c>
      <c r="N70" s="8" t="s">
        <v>52</v>
      </c>
      <c r="O70" s="25">
        <f t="shared" si="1"/>
        <v>79410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8" t="s">
        <v>4126</v>
      </c>
      <c r="X70" s="8" t="s">
        <v>917</v>
      </c>
      <c r="Y70" s="2" t="s">
        <v>52</v>
      </c>
      <c r="Z70" s="2" t="s">
        <v>52</v>
      </c>
      <c r="AA70" s="26"/>
      <c r="AB70" s="2" t="s">
        <v>52</v>
      </c>
    </row>
    <row r="71" spans="1:28" ht="30" customHeight="1">
      <c r="A71" s="8" t="s">
        <v>1183</v>
      </c>
      <c r="B71" s="8" t="s">
        <v>898</v>
      </c>
      <c r="C71" s="8" t="s">
        <v>1182</v>
      </c>
      <c r="D71" s="24" t="s">
        <v>221</v>
      </c>
      <c r="E71" s="25">
        <v>0</v>
      </c>
      <c r="F71" s="8" t="s">
        <v>52</v>
      </c>
      <c r="G71" s="25">
        <v>0</v>
      </c>
      <c r="H71" s="8" t="s">
        <v>52</v>
      </c>
      <c r="I71" s="25">
        <v>0</v>
      </c>
      <c r="J71" s="8" t="s">
        <v>52</v>
      </c>
      <c r="K71" s="25">
        <v>0</v>
      </c>
      <c r="L71" s="8" t="s">
        <v>52</v>
      </c>
      <c r="M71" s="25">
        <v>0</v>
      </c>
      <c r="N71" s="8" t="s">
        <v>52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8" t="s">
        <v>4127</v>
      </c>
      <c r="X71" s="8" t="s">
        <v>1173</v>
      </c>
      <c r="Y71" s="2" t="s">
        <v>52</v>
      </c>
      <c r="Z71" s="2" t="s">
        <v>52</v>
      </c>
      <c r="AA71" s="26"/>
      <c r="AB71" s="2" t="s">
        <v>52</v>
      </c>
    </row>
    <row r="72" spans="1:28" ht="30" customHeight="1">
      <c r="A72" s="8" t="s">
        <v>901</v>
      </c>
      <c r="B72" s="8" t="s">
        <v>898</v>
      </c>
      <c r="C72" s="8" t="s">
        <v>899</v>
      </c>
      <c r="D72" s="24" t="s">
        <v>900</v>
      </c>
      <c r="E72" s="25">
        <v>0</v>
      </c>
      <c r="F72" s="8" t="s">
        <v>52</v>
      </c>
      <c r="G72" s="25">
        <v>0</v>
      </c>
      <c r="H72" s="8" t="s">
        <v>52</v>
      </c>
      <c r="I72" s="25">
        <v>0</v>
      </c>
      <c r="J72" s="8" t="s">
        <v>52</v>
      </c>
      <c r="K72" s="25">
        <v>4000</v>
      </c>
      <c r="L72" s="8" t="s">
        <v>4128</v>
      </c>
      <c r="M72" s="25">
        <v>0</v>
      </c>
      <c r="N72" s="8" t="s">
        <v>52</v>
      </c>
      <c r="O72" s="25">
        <f t="shared" ref="O72:O87" si="2">SMALL(E72:M72,COUNTIF(E72:M72,0)+1)</f>
        <v>4000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8" t="s">
        <v>4129</v>
      </c>
      <c r="X72" s="8" t="s">
        <v>52</v>
      </c>
      <c r="Y72" s="2" t="s">
        <v>52</v>
      </c>
      <c r="Z72" s="2" t="s">
        <v>52</v>
      </c>
      <c r="AA72" s="26"/>
      <c r="AB72" s="2" t="s">
        <v>52</v>
      </c>
    </row>
    <row r="73" spans="1:28" ht="30" customHeight="1">
      <c r="A73" s="8" t="s">
        <v>2813</v>
      </c>
      <c r="B73" s="8" t="s">
        <v>2811</v>
      </c>
      <c r="C73" s="8" t="s">
        <v>2812</v>
      </c>
      <c r="D73" s="24" t="s">
        <v>221</v>
      </c>
      <c r="E73" s="25">
        <v>0</v>
      </c>
      <c r="F73" s="8" t="s">
        <v>52</v>
      </c>
      <c r="G73" s="25">
        <v>262.5</v>
      </c>
      <c r="H73" s="8" t="s">
        <v>4130</v>
      </c>
      <c r="I73" s="25">
        <v>225</v>
      </c>
      <c r="J73" s="8" t="s">
        <v>4131</v>
      </c>
      <c r="K73" s="25">
        <v>0</v>
      </c>
      <c r="L73" s="8" t="s">
        <v>52</v>
      </c>
      <c r="M73" s="25">
        <v>0</v>
      </c>
      <c r="N73" s="8" t="s">
        <v>52</v>
      </c>
      <c r="O73" s="25">
        <f t="shared" si="2"/>
        <v>225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8" t="s">
        <v>4132</v>
      </c>
      <c r="X73" s="8" t="s">
        <v>52</v>
      </c>
      <c r="Y73" s="2" t="s">
        <v>52</v>
      </c>
      <c r="Z73" s="2" t="s">
        <v>52</v>
      </c>
      <c r="AA73" s="26"/>
      <c r="AB73" s="2" t="s">
        <v>52</v>
      </c>
    </row>
    <row r="74" spans="1:28" ht="30" customHeight="1">
      <c r="A74" s="8" t="s">
        <v>1705</v>
      </c>
      <c r="B74" s="8" t="s">
        <v>1703</v>
      </c>
      <c r="C74" s="8" t="s">
        <v>1704</v>
      </c>
      <c r="D74" s="24" t="s">
        <v>70</v>
      </c>
      <c r="E74" s="25">
        <v>0</v>
      </c>
      <c r="F74" s="8" t="s">
        <v>52</v>
      </c>
      <c r="G74" s="25">
        <v>2090</v>
      </c>
      <c r="H74" s="8" t="s">
        <v>4133</v>
      </c>
      <c r="I74" s="25">
        <v>2080</v>
      </c>
      <c r="J74" s="8" t="s">
        <v>4134</v>
      </c>
      <c r="K74" s="25">
        <v>0</v>
      </c>
      <c r="L74" s="8" t="s">
        <v>52</v>
      </c>
      <c r="M74" s="25">
        <v>0</v>
      </c>
      <c r="N74" s="8" t="s">
        <v>52</v>
      </c>
      <c r="O74" s="25">
        <f t="shared" si="2"/>
        <v>2080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8" t="s">
        <v>4135</v>
      </c>
      <c r="X74" s="8" t="s">
        <v>52</v>
      </c>
      <c r="Y74" s="2" t="s">
        <v>52</v>
      </c>
      <c r="Z74" s="2" t="s">
        <v>52</v>
      </c>
      <c r="AA74" s="26"/>
      <c r="AB74" s="2" t="s">
        <v>52</v>
      </c>
    </row>
    <row r="75" spans="1:28" ht="30" customHeight="1">
      <c r="A75" s="8" t="s">
        <v>1605</v>
      </c>
      <c r="B75" s="8" t="s">
        <v>1603</v>
      </c>
      <c r="C75" s="8" t="s">
        <v>1604</v>
      </c>
      <c r="D75" s="24" t="s">
        <v>70</v>
      </c>
      <c r="E75" s="25">
        <v>320</v>
      </c>
      <c r="F75" s="8" t="s">
        <v>52</v>
      </c>
      <c r="G75" s="25">
        <v>356</v>
      </c>
      <c r="H75" s="8" t="s">
        <v>4136</v>
      </c>
      <c r="I75" s="25">
        <v>427</v>
      </c>
      <c r="J75" s="8" t="s">
        <v>4105</v>
      </c>
      <c r="K75" s="25">
        <v>0</v>
      </c>
      <c r="L75" s="8" t="s">
        <v>52</v>
      </c>
      <c r="M75" s="25">
        <v>0</v>
      </c>
      <c r="N75" s="8" t="s">
        <v>52</v>
      </c>
      <c r="O75" s="25">
        <f t="shared" si="2"/>
        <v>320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8" t="s">
        <v>4137</v>
      </c>
      <c r="X75" s="8" t="s">
        <v>52</v>
      </c>
      <c r="Y75" s="2" t="s">
        <v>52</v>
      </c>
      <c r="Z75" s="2" t="s">
        <v>52</v>
      </c>
      <c r="AA75" s="26"/>
      <c r="AB75" s="2" t="s">
        <v>52</v>
      </c>
    </row>
    <row r="76" spans="1:28" ht="30" customHeight="1">
      <c r="A76" s="8" t="s">
        <v>2496</v>
      </c>
      <c r="B76" s="8" t="s">
        <v>2494</v>
      </c>
      <c r="C76" s="8" t="s">
        <v>2495</v>
      </c>
      <c r="D76" s="24" t="s">
        <v>70</v>
      </c>
      <c r="E76" s="25">
        <v>0</v>
      </c>
      <c r="F76" s="8" t="s">
        <v>52</v>
      </c>
      <c r="G76" s="25">
        <v>900</v>
      </c>
      <c r="H76" s="8" t="s">
        <v>4138</v>
      </c>
      <c r="I76" s="25">
        <v>700</v>
      </c>
      <c r="J76" s="8" t="s">
        <v>4065</v>
      </c>
      <c r="K76" s="25">
        <v>0</v>
      </c>
      <c r="L76" s="8" t="s">
        <v>52</v>
      </c>
      <c r="M76" s="25">
        <v>0</v>
      </c>
      <c r="N76" s="8" t="s">
        <v>52</v>
      </c>
      <c r="O76" s="25">
        <f t="shared" si="2"/>
        <v>700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8" t="s">
        <v>4139</v>
      </c>
      <c r="X76" s="8" t="s">
        <v>52</v>
      </c>
      <c r="Y76" s="2" t="s">
        <v>52</v>
      </c>
      <c r="Z76" s="2" t="s">
        <v>52</v>
      </c>
      <c r="AA76" s="26"/>
      <c r="AB76" s="2" t="s">
        <v>52</v>
      </c>
    </row>
    <row r="77" spans="1:28" ht="30" customHeight="1">
      <c r="A77" s="8" t="s">
        <v>1754</v>
      </c>
      <c r="B77" s="8" t="s">
        <v>1752</v>
      </c>
      <c r="C77" s="8" t="s">
        <v>1753</v>
      </c>
      <c r="D77" s="24" t="s">
        <v>70</v>
      </c>
      <c r="E77" s="25">
        <v>0</v>
      </c>
      <c r="F77" s="8" t="s">
        <v>52</v>
      </c>
      <c r="G77" s="25">
        <v>0</v>
      </c>
      <c r="H77" s="8" t="s">
        <v>52</v>
      </c>
      <c r="I77" s="25">
        <v>0</v>
      </c>
      <c r="J77" s="8" t="s">
        <v>52</v>
      </c>
      <c r="K77" s="25">
        <v>58000</v>
      </c>
      <c r="L77" s="8" t="s">
        <v>4140</v>
      </c>
      <c r="M77" s="25">
        <v>0</v>
      </c>
      <c r="N77" s="8" t="s">
        <v>52</v>
      </c>
      <c r="O77" s="25">
        <f t="shared" si="2"/>
        <v>58000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8" t="s">
        <v>4141</v>
      </c>
      <c r="X77" s="8" t="s">
        <v>52</v>
      </c>
      <c r="Y77" s="2" t="s">
        <v>52</v>
      </c>
      <c r="Z77" s="2" t="s">
        <v>52</v>
      </c>
      <c r="AA77" s="26"/>
      <c r="AB77" s="2" t="s">
        <v>52</v>
      </c>
    </row>
    <row r="78" spans="1:28" ht="30" customHeight="1">
      <c r="A78" s="8" t="s">
        <v>1848</v>
      </c>
      <c r="B78" s="8" t="s">
        <v>1847</v>
      </c>
      <c r="C78" s="8" t="s">
        <v>446</v>
      </c>
      <c r="D78" s="24" t="s">
        <v>255</v>
      </c>
      <c r="E78" s="25">
        <v>0</v>
      </c>
      <c r="F78" s="8" t="s">
        <v>52</v>
      </c>
      <c r="G78" s="25">
        <v>0</v>
      </c>
      <c r="H78" s="8" t="s">
        <v>52</v>
      </c>
      <c r="I78" s="25">
        <v>0</v>
      </c>
      <c r="J78" s="8" t="s">
        <v>52</v>
      </c>
      <c r="K78" s="25">
        <v>27000</v>
      </c>
      <c r="L78" s="8" t="s">
        <v>4140</v>
      </c>
      <c r="M78" s="25">
        <v>0</v>
      </c>
      <c r="N78" s="8" t="s">
        <v>52</v>
      </c>
      <c r="O78" s="25">
        <f t="shared" si="2"/>
        <v>27000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8" t="s">
        <v>4142</v>
      </c>
      <c r="X78" s="8" t="s">
        <v>52</v>
      </c>
      <c r="Y78" s="2" t="s">
        <v>52</v>
      </c>
      <c r="Z78" s="2" t="s">
        <v>52</v>
      </c>
      <c r="AA78" s="26"/>
      <c r="AB78" s="2" t="s">
        <v>52</v>
      </c>
    </row>
    <row r="79" spans="1:28" ht="30" customHeight="1">
      <c r="A79" s="8" t="s">
        <v>1829</v>
      </c>
      <c r="B79" s="8" t="s">
        <v>1828</v>
      </c>
      <c r="C79" s="8" t="s">
        <v>443</v>
      </c>
      <c r="D79" s="24" t="s">
        <v>255</v>
      </c>
      <c r="E79" s="25">
        <v>0</v>
      </c>
      <c r="F79" s="8" t="s">
        <v>52</v>
      </c>
      <c r="G79" s="25">
        <v>0</v>
      </c>
      <c r="H79" s="8" t="s">
        <v>52</v>
      </c>
      <c r="I79" s="25">
        <v>0</v>
      </c>
      <c r="J79" s="8" t="s">
        <v>52</v>
      </c>
      <c r="K79" s="25">
        <v>31000</v>
      </c>
      <c r="L79" s="8" t="s">
        <v>4140</v>
      </c>
      <c r="M79" s="25">
        <v>0</v>
      </c>
      <c r="N79" s="8" t="s">
        <v>52</v>
      </c>
      <c r="O79" s="25">
        <f t="shared" si="2"/>
        <v>31000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8" t="s">
        <v>4143</v>
      </c>
      <c r="X79" s="8" t="s">
        <v>52</v>
      </c>
      <c r="Y79" s="2" t="s">
        <v>52</v>
      </c>
      <c r="Z79" s="2" t="s">
        <v>52</v>
      </c>
      <c r="AA79" s="26"/>
      <c r="AB79" s="2" t="s">
        <v>52</v>
      </c>
    </row>
    <row r="80" spans="1:28" ht="30" customHeight="1">
      <c r="A80" s="8" t="s">
        <v>1802</v>
      </c>
      <c r="B80" s="8" t="s">
        <v>1801</v>
      </c>
      <c r="C80" s="8" t="s">
        <v>440</v>
      </c>
      <c r="D80" s="24" t="s">
        <v>255</v>
      </c>
      <c r="E80" s="25">
        <v>0</v>
      </c>
      <c r="F80" s="8" t="s">
        <v>52</v>
      </c>
      <c r="G80" s="25">
        <v>0</v>
      </c>
      <c r="H80" s="8" t="s">
        <v>52</v>
      </c>
      <c r="I80" s="25">
        <v>0</v>
      </c>
      <c r="J80" s="8" t="s">
        <v>52</v>
      </c>
      <c r="K80" s="25">
        <v>39000</v>
      </c>
      <c r="L80" s="8" t="s">
        <v>4140</v>
      </c>
      <c r="M80" s="25">
        <v>0</v>
      </c>
      <c r="N80" s="8" t="s">
        <v>52</v>
      </c>
      <c r="O80" s="25">
        <f t="shared" si="2"/>
        <v>39000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8" t="s">
        <v>4144</v>
      </c>
      <c r="X80" s="8" t="s">
        <v>52</v>
      </c>
      <c r="Y80" s="2" t="s">
        <v>52</v>
      </c>
      <c r="Z80" s="2" t="s">
        <v>52</v>
      </c>
      <c r="AA80" s="26"/>
      <c r="AB80" s="2" t="s">
        <v>52</v>
      </c>
    </row>
    <row r="81" spans="1:28" ht="30" customHeight="1">
      <c r="A81" s="8" t="s">
        <v>1759</v>
      </c>
      <c r="B81" s="8" t="s">
        <v>1756</v>
      </c>
      <c r="C81" s="8" t="s">
        <v>1757</v>
      </c>
      <c r="D81" s="24" t="s">
        <v>1758</v>
      </c>
      <c r="E81" s="25">
        <v>0</v>
      </c>
      <c r="F81" s="8" t="s">
        <v>52</v>
      </c>
      <c r="G81" s="25">
        <v>0</v>
      </c>
      <c r="H81" s="8" t="s">
        <v>52</v>
      </c>
      <c r="I81" s="25">
        <v>0</v>
      </c>
      <c r="J81" s="8" t="s">
        <v>52</v>
      </c>
      <c r="K81" s="25">
        <v>0</v>
      </c>
      <c r="L81" s="8" t="s">
        <v>52</v>
      </c>
      <c r="M81" s="25">
        <v>1250</v>
      </c>
      <c r="N81" s="8" t="s">
        <v>4145</v>
      </c>
      <c r="O81" s="25">
        <f t="shared" si="2"/>
        <v>1250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8" t="s">
        <v>4146</v>
      </c>
      <c r="X81" s="8" t="s">
        <v>52</v>
      </c>
      <c r="Y81" s="2" t="s">
        <v>52</v>
      </c>
      <c r="Z81" s="2" t="s">
        <v>52</v>
      </c>
      <c r="AA81" s="26"/>
      <c r="AB81" s="2" t="s">
        <v>52</v>
      </c>
    </row>
    <row r="82" spans="1:28" ht="30" customHeight="1">
      <c r="A82" s="8" t="s">
        <v>1763</v>
      </c>
      <c r="B82" s="8" t="s">
        <v>1761</v>
      </c>
      <c r="C82" s="8" t="s">
        <v>1762</v>
      </c>
      <c r="D82" s="24" t="s">
        <v>359</v>
      </c>
      <c r="E82" s="25">
        <v>0</v>
      </c>
      <c r="F82" s="8" t="s">
        <v>52</v>
      </c>
      <c r="G82" s="25">
        <v>0</v>
      </c>
      <c r="H82" s="8" t="s">
        <v>52</v>
      </c>
      <c r="I82" s="25">
        <v>0</v>
      </c>
      <c r="J82" s="8" t="s">
        <v>52</v>
      </c>
      <c r="K82" s="25">
        <v>0</v>
      </c>
      <c r="L82" s="8" t="s">
        <v>52</v>
      </c>
      <c r="M82" s="25">
        <v>1100</v>
      </c>
      <c r="N82" s="8" t="s">
        <v>4145</v>
      </c>
      <c r="O82" s="25">
        <f t="shared" si="2"/>
        <v>1100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8" t="s">
        <v>4147</v>
      </c>
      <c r="X82" s="8" t="s">
        <v>52</v>
      </c>
      <c r="Y82" s="2" t="s">
        <v>52</v>
      </c>
      <c r="Z82" s="2" t="s">
        <v>52</v>
      </c>
      <c r="AA82" s="26"/>
      <c r="AB82" s="2" t="s">
        <v>52</v>
      </c>
    </row>
    <row r="83" spans="1:28" ht="30" customHeight="1">
      <c r="A83" s="8" t="s">
        <v>1767</v>
      </c>
      <c r="B83" s="8" t="s">
        <v>1765</v>
      </c>
      <c r="C83" s="8" t="s">
        <v>1766</v>
      </c>
      <c r="D83" s="24" t="s">
        <v>1758</v>
      </c>
      <c r="E83" s="25">
        <v>0</v>
      </c>
      <c r="F83" s="8" t="s">
        <v>52</v>
      </c>
      <c r="G83" s="25">
        <v>0</v>
      </c>
      <c r="H83" s="8" t="s">
        <v>52</v>
      </c>
      <c r="I83" s="25">
        <v>0</v>
      </c>
      <c r="J83" s="8" t="s">
        <v>52</v>
      </c>
      <c r="K83" s="25">
        <v>0</v>
      </c>
      <c r="L83" s="8" t="s">
        <v>52</v>
      </c>
      <c r="M83" s="25">
        <v>600</v>
      </c>
      <c r="N83" s="8" t="s">
        <v>4145</v>
      </c>
      <c r="O83" s="25">
        <f t="shared" si="2"/>
        <v>600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8" t="s">
        <v>4148</v>
      </c>
      <c r="X83" s="8" t="s">
        <v>52</v>
      </c>
      <c r="Y83" s="2" t="s">
        <v>52</v>
      </c>
      <c r="Z83" s="2" t="s">
        <v>52</v>
      </c>
      <c r="AA83" s="26"/>
      <c r="AB83" s="2" t="s">
        <v>52</v>
      </c>
    </row>
    <row r="84" spans="1:28" ht="30" customHeight="1">
      <c r="A84" s="8" t="s">
        <v>1805</v>
      </c>
      <c r="B84" s="8" t="s">
        <v>1765</v>
      </c>
      <c r="C84" s="8" t="s">
        <v>1804</v>
      </c>
      <c r="D84" s="24" t="s">
        <v>1758</v>
      </c>
      <c r="E84" s="25">
        <v>0</v>
      </c>
      <c r="F84" s="8" t="s">
        <v>52</v>
      </c>
      <c r="G84" s="25">
        <v>0</v>
      </c>
      <c r="H84" s="8" t="s">
        <v>52</v>
      </c>
      <c r="I84" s="25">
        <v>0</v>
      </c>
      <c r="J84" s="8" t="s">
        <v>52</v>
      </c>
      <c r="K84" s="25">
        <v>0</v>
      </c>
      <c r="L84" s="8" t="s">
        <v>52</v>
      </c>
      <c r="M84" s="25">
        <v>1250</v>
      </c>
      <c r="N84" s="8" t="s">
        <v>4145</v>
      </c>
      <c r="O84" s="25">
        <f t="shared" si="2"/>
        <v>1250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8" t="s">
        <v>4149</v>
      </c>
      <c r="X84" s="8" t="s">
        <v>52</v>
      </c>
      <c r="Y84" s="2" t="s">
        <v>52</v>
      </c>
      <c r="Z84" s="2" t="s">
        <v>52</v>
      </c>
      <c r="AA84" s="26"/>
      <c r="AB84" s="2" t="s">
        <v>52</v>
      </c>
    </row>
    <row r="85" spans="1:28" ht="30" customHeight="1">
      <c r="A85" s="8" t="s">
        <v>1771</v>
      </c>
      <c r="B85" s="8" t="s">
        <v>1769</v>
      </c>
      <c r="C85" s="8" t="s">
        <v>1770</v>
      </c>
      <c r="D85" s="24" t="s">
        <v>359</v>
      </c>
      <c r="E85" s="25">
        <v>0</v>
      </c>
      <c r="F85" s="8" t="s">
        <v>52</v>
      </c>
      <c r="G85" s="25">
        <v>0</v>
      </c>
      <c r="H85" s="8" t="s">
        <v>52</v>
      </c>
      <c r="I85" s="25">
        <v>0</v>
      </c>
      <c r="J85" s="8" t="s">
        <v>52</v>
      </c>
      <c r="K85" s="25">
        <v>0</v>
      </c>
      <c r="L85" s="8" t="s">
        <v>52</v>
      </c>
      <c r="M85" s="25">
        <v>600</v>
      </c>
      <c r="N85" s="8" t="s">
        <v>4145</v>
      </c>
      <c r="O85" s="25">
        <f t="shared" si="2"/>
        <v>600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8" t="s">
        <v>4150</v>
      </c>
      <c r="X85" s="8" t="s">
        <v>52</v>
      </c>
      <c r="Y85" s="2" t="s">
        <v>52</v>
      </c>
      <c r="Z85" s="2" t="s">
        <v>52</v>
      </c>
      <c r="AA85" s="26"/>
      <c r="AB85" s="2" t="s">
        <v>52</v>
      </c>
    </row>
    <row r="86" spans="1:28" ht="30" customHeight="1">
      <c r="A86" s="8" t="s">
        <v>1775</v>
      </c>
      <c r="B86" s="8" t="s">
        <v>1773</v>
      </c>
      <c r="C86" s="8" t="s">
        <v>1774</v>
      </c>
      <c r="D86" s="24" t="s">
        <v>359</v>
      </c>
      <c r="E86" s="25">
        <v>0</v>
      </c>
      <c r="F86" s="8" t="s">
        <v>52</v>
      </c>
      <c r="G86" s="25">
        <v>0</v>
      </c>
      <c r="H86" s="8" t="s">
        <v>52</v>
      </c>
      <c r="I86" s="25">
        <v>0</v>
      </c>
      <c r="J86" s="8" t="s">
        <v>52</v>
      </c>
      <c r="K86" s="25">
        <v>0</v>
      </c>
      <c r="L86" s="8" t="s">
        <v>52</v>
      </c>
      <c r="M86" s="25">
        <v>500</v>
      </c>
      <c r="N86" s="8" t="s">
        <v>4145</v>
      </c>
      <c r="O86" s="25">
        <f t="shared" si="2"/>
        <v>500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8" t="s">
        <v>4151</v>
      </c>
      <c r="X86" s="8" t="s">
        <v>52</v>
      </c>
      <c r="Y86" s="2" t="s">
        <v>52</v>
      </c>
      <c r="Z86" s="2" t="s">
        <v>52</v>
      </c>
      <c r="AA86" s="26"/>
      <c r="AB86" s="2" t="s">
        <v>52</v>
      </c>
    </row>
    <row r="87" spans="1:28" ht="30" customHeight="1">
      <c r="A87" s="8" t="s">
        <v>1779</v>
      </c>
      <c r="B87" s="8" t="s">
        <v>1777</v>
      </c>
      <c r="C87" s="8" t="s">
        <v>1778</v>
      </c>
      <c r="D87" s="24" t="s">
        <v>1758</v>
      </c>
      <c r="E87" s="25">
        <v>0</v>
      </c>
      <c r="F87" s="8" t="s">
        <v>52</v>
      </c>
      <c r="G87" s="25">
        <v>0</v>
      </c>
      <c r="H87" s="8" t="s">
        <v>52</v>
      </c>
      <c r="I87" s="25">
        <v>0</v>
      </c>
      <c r="J87" s="8" t="s">
        <v>52</v>
      </c>
      <c r="K87" s="25">
        <v>0</v>
      </c>
      <c r="L87" s="8" t="s">
        <v>52</v>
      </c>
      <c r="M87" s="25">
        <v>200</v>
      </c>
      <c r="N87" s="8" t="s">
        <v>4145</v>
      </c>
      <c r="O87" s="25">
        <f t="shared" si="2"/>
        <v>200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8" t="s">
        <v>4152</v>
      </c>
      <c r="X87" s="8" t="s">
        <v>52</v>
      </c>
      <c r="Y87" s="2" t="s">
        <v>52</v>
      </c>
      <c r="Z87" s="2" t="s">
        <v>52</v>
      </c>
      <c r="AA87" s="26"/>
      <c r="AB87" s="2" t="s">
        <v>52</v>
      </c>
    </row>
    <row r="88" spans="1:28" ht="30" customHeight="1">
      <c r="A88" s="8" t="s">
        <v>1783</v>
      </c>
      <c r="B88" s="8" t="s">
        <v>1781</v>
      </c>
      <c r="C88" s="8" t="s">
        <v>1782</v>
      </c>
      <c r="D88" s="24" t="s">
        <v>70</v>
      </c>
      <c r="E88" s="25">
        <v>0</v>
      </c>
      <c r="F88" s="8" t="s">
        <v>52</v>
      </c>
      <c r="G88" s="25">
        <v>0</v>
      </c>
      <c r="H88" s="8" t="s">
        <v>52</v>
      </c>
      <c r="I88" s="25">
        <v>0</v>
      </c>
      <c r="J88" s="8" t="s">
        <v>52</v>
      </c>
      <c r="K88" s="25">
        <v>0</v>
      </c>
      <c r="L88" s="8" t="s">
        <v>52</v>
      </c>
      <c r="M88" s="25">
        <v>0</v>
      </c>
      <c r="N88" s="8" t="s">
        <v>4145</v>
      </c>
      <c r="O88" s="25">
        <v>0</v>
      </c>
      <c r="P88" s="25">
        <v>31000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8" t="s">
        <v>4153</v>
      </c>
      <c r="X88" s="8" t="s">
        <v>52</v>
      </c>
      <c r="Y88" s="2" t="s">
        <v>3416</v>
      </c>
      <c r="Z88" s="2" t="s">
        <v>52</v>
      </c>
      <c r="AA88" s="26"/>
      <c r="AB88" s="2" t="s">
        <v>52</v>
      </c>
    </row>
    <row r="89" spans="1:28" ht="30" customHeight="1">
      <c r="A89" s="8" t="s">
        <v>1787</v>
      </c>
      <c r="B89" s="8" t="s">
        <v>1785</v>
      </c>
      <c r="C89" s="8" t="s">
        <v>1786</v>
      </c>
      <c r="D89" s="24" t="s">
        <v>70</v>
      </c>
      <c r="E89" s="25">
        <v>0</v>
      </c>
      <c r="F89" s="8" t="s">
        <v>52</v>
      </c>
      <c r="G89" s="25">
        <v>0</v>
      </c>
      <c r="H89" s="8" t="s">
        <v>52</v>
      </c>
      <c r="I89" s="25">
        <v>0</v>
      </c>
      <c r="J89" s="8" t="s">
        <v>52</v>
      </c>
      <c r="K89" s="25">
        <v>0</v>
      </c>
      <c r="L89" s="8" t="s">
        <v>52</v>
      </c>
      <c r="M89" s="25">
        <v>0</v>
      </c>
      <c r="N89" s="8" t="s">
        <v>4145</v>
      </c>
      <c r="O89" s="25">
        <v>0</v>
      </c>
      <c r="P89" s="25">
        <v>7000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8" t="s">
        <v>4154</v>
      </c>
      <c r="X89" s="8" t="s">
        <v>52</v>
      </c>
      <c r="Y89" s="2" t="s">
        <v>3416</v>
      </c>
      <c r="Z89" s="2" t="s">
        <v>52</v>
      </c>
      <c r="AA89" s="26"/>
      <c r="AB89" s="2" t="s">
        <v>52</v>
      </c>
    </row>
    <row r="90" spans="1:28" ht="30" customHeight="1">
      <c r="A90" s="8" t="s">
        <v>1790</v>
      </c>
      <c r="B90" s="8" t="s">
        <v>1789</v>
      </c>
      <c r="C90" s="8" t="s">
        <v>1782</v>
      </c>
      <c r="D90" s="24" t="s">
        <v>1758</v>
      </c>
      <c r="E90" s="25">
        <v>0</v>
      </c>
      <c r="F90" s="8" t="s">
        <v>52</v>
      </c>
      <c r="G90" s="25">
        <v>0</v>
      </c>
      <c r="H90" s="8" t="s">
        <v>52</v>
      </c>
      <c r="I90" s="25">
        <v>0</v>
      </c>
      <c r="J90" s="8" t="s">
        <v>52</v>
      </c>
      <c r="K90" s="25">
        <v>0</v>
      </c>
      <c r="L90" s="8" t="s">
        <v>52</v>
      </c>
      <c r="M90" s="25">
        <v>0</v>
      </c>
      <c r="N90" s="8" t="s">
        <v>4145</v>
      </c>
      <c r="O90" s="25">
        <v>0</v>
      </c>
      <c r="P90" s="25">
        <v>500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  <c r="W90" s="8" t="s">
        <v>4155</v>
      </c>
      <c r="X90" s="8" t="s">
        <v>52</v>
      </c>
      <c r="Y90" s="2" t="s">
        <v>3416</v>
      </c>
      <c r="Z90" s="2" t="s">
        <v>52</v>
      </c>
      <c r="AA90" s="26"/>
      <c r="AB90" s="2" t="s">
        <v>52</v>
      </c>
    </row>
    <row r="91" spans="1:28" ht="30" customHeight="1">
      <c r="A91" s="8" t="s">
        <v>1837</v>
      </c>
      <c r="B91" s="8" t="s">
        <v>1781</v>
      </c>
      <c r="C91" s="8" t="s">
        <v>1836</v>
      </c>
      <c r="D91" s="24" t="s">
        <v>255</v>
      </c>
      <c r="E91" s="25">
        <v>0</v>
      </c>
      <c r="F91" s="8" t="s">
        <v>52</v>
      </c>
      <c r="G91" s="25">
        <v>0</v>
      </c>
      <c r="H91" s="8" t="s">
        <v>52</v>
      </c>
      <c r="I91" s="25">
        <v>0</v>
      </c>
      <c r="J91" s="8" t="s">
        <v>52</v>
      </c>
      <c r="K91" s="25">
        <v>0</v>
      </c>
      <c r="L91" s="8" t="s">
        <v>52</v>
      </c>
      <c r="M91" s="25">
        <v>0</v>
      </c>
      <c r="N91" s="8" t="s">
        <v>4145</v>
      </c>
      <c r="O91" s="25">
        <v>0</v>
      </c>
      <c r="P91" s="25">
        <v>20000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5">
        <v>0</v>
      </c>
      <c r="W91" s="8" t="s">
        <v>4156</v>
      </c>
      <c r="X91" s="8" t="s">
        <v>52</v>
      </c>
      <c r="Y91" s="2" t="s">
        <v>3416</v>
      </c>
      <c r="Z91" s="2" t="s">
        <v>52</v>
      </c>
      <c r="AA91" s="26"/>
      <c r="AB91" s="2" t="s">
        <v>52</v>
      </c>
    </row>
    <row r="92" spans="1:28" ht="30" customHeight="1">
      <c r="A92" s="8" t="s">
        <v>1840</v>
      </c>
      <c r="B92" s="8" t="s">
        <v>1785</v>
      </c>
      <c r="C92" s="8" t="s">
        <v>1839</v>
      </c>
      <c r="D92" s="24" t="s">
        <v>255</v>
      </c>
      <c r="E92" s="25">
        <v>0</v>
      </c>
      <c r="F92" s="8" t="s">
        <v>52</v>
      </c>
      <c r="G92" s="25">
        <v>0</v>
      </c>
      <c r="H92" s="8" t="s">
        <v>52</v>
      </c>
      <c r="I92" s="25">
        <v>0</v>
      </c>
      <c r="J92" s="8" t="s">
        <v>52</v>
      </c>
      <c r="K92" s="25">
        <v>0</v>
      </c>
      <c r="L92" s="8" t="s">
        <v>52</v>
      </c>
      <c r="M92" s="25">
        <v>0</v>
      </c>
      <c r="N92" s="8" t="s">
        <v>4145</v>
      </c>
      <c r="O92" s="25">
        <v>0</v>
      </c>
      <c r="P92" s="25">
        <v>2000</v>
      </c>
      <c r="Q92" s="25">
        <v>0</v>
      </c>
      <c r="R92" s="25">
        <v>0</v>
      </c>
      <c r="S92" s="25">
        <v>0</v>
      </c>
      <c r="T92" s="25">
        <v>0</v>
      </c>
      <c r="U92" s="25">
        <v>0</v>
      </c>
      <c r="V92" s="25">
        <v>0</v>
      </c>
      <c r="W92" s="8" t="s">
        <v>4157</v>
      </c>
      <c r="X92" s="8" t="s">
        <v>52</v>
      </c>
      <c r="Y92" s="2" t="s">
        <v>3416</v>
      </c>
      <c r="Z92" s="2" t="s">
        <v>52</v>
      </c>
      <c r="AA92" s="26"/>
      <c r="AB92" s="2" t="s">
        <v>52</v>
      </c>
    </row>
    <row r="93" spans="1:28" ht="30" customHeight="1">
      <c r="A93" s="8" t="s">
        <v>1812</v>
      </c>
      <c r="B93" s="8" t="s">
        <v>1781</v>
      </c>
      <c r="C93" s="8" t="s">
        <v>1811</v>
      </c>
      <c r="D93" s="24" t="s">
        <v>255</v>
      </c>
      <c r="E93" s="25">
        <v>0</v>
      </c>
      <c r="F93" s="8" t="s">
        <v>52</v>
      </c>
      <c r="G93" s="25">
        <v>0</v>
      </c>
      <c r="H93" s="8" t="s">
        <v>52</v>
      </c>
      <c r="I93" s="25">
        <v>0</v>
      </c>
      <c r="J93" s="8" t="s">
        <v>52</v>
      </c>
      <c r="K93" s="25">
        <v>0</v>
      </c>
      <c r="L93" s="8" t="s">
        <v>52</v>
      </c>
      <c r="M93" s="25">
        <v>0</v>
      </c>
      <c r="N93" s="8" t="s">
        <v>4145</v>
      </c>
      <c r="O93" s="25">
        <v>0</v>
      </c>
      <c r="P93" s="25">
        <v>25000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8" t="s">
        <v>4158</v>
      </c>
      <c r="X93" s="8" t="s">
        <v>52</v>
      </c>
      <c r="Y93" s="2" t="s">
        <v>3416</v>
      </c>
      <c r="Z93" s="2" t="s">
        <v>52</v>
      </c>
      <c r="AA93" s="26"/>
      <c r="AB93" s="2" t="s">
        <v>52</v>
      </c>
    </row>
    <row r="94" spans="1:28" ht="30" customHeight="1">
      <c r="A94" s="8" t="s">
        <v>1819</v>
      </c>
      <c r="B94" s="8" t="s">
        <v>1817</v>
      </c>
      <c r="C94" s="8" t="s">
        <v>1818</v>
      </c>
      <c r="D94" s="24" t="s">
        <v>255</v>
      </c>
      <c r="E94" s="25">
        <v>0</v>
      </c>
      <c r="F94" s="8" t="s">
        <v>52</v>
      </c>
      <c r="G94" s="25">
        <v>0</v>
      </c>
      <c r="H94" s="8" t="s">
        <v>52</v>
      </c>
      <c r="I94" s="25">
        <v>0</v>
      </c>
      <c r="J94" s="8" t="s">
        <v>52</v>
      </c>
      <c r="K94" s="25">
        <v>0</v>
      </c>
      <c r="L94" s="8" t="s">
        <v>52</v>
      </c>
      <c r="M94" s="25">
        <v>0</v>
      </c>
      <c r="N94" s="8" t="s">
        <v>4145</v>
      </c>
      <c r="O94" s="25">
        <v>0</v>
      </c>
      <c r="P94" s="25">
        <v>500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8" t="s">
        <v>4159</v>
      </c>
      <c r="X94" s="8" t="s">
        <v>52</v>
      </c>
      <c r="Y94" s="2" t="s">
        <v>3416</v>
      </c>
      <c r="Z94" s="2" t="s">
        <v>52</v>
      </c>
      <c r="AA94" s="26"/>
      <c r="AB94" s="2" t="s">
        <v>52</v>
      </c>
    </row>
    <row r="95" spans="1:28" ht="30" customHeight="1">
      <c r="A95" s="8" t="s">
        <v>1815</v>
      </c>
      <c r="B95" s="8" t="s">
        <v>1785</v>
      </c>
      <c r="C95" s="8" t="s">
        <v>1814</v>
      </c>
      <c r="D95" s="24" t="s">
        <v>255</v>
      </c>
      <c r="E95" s="25">
        <v>0</v>
      </c>
      <c r="F95" s="8" t="s">
        <v>52</v>
      </c>
      <c r="G95" s="25">
        <v>0</v>
      </c>
      <c r="H95" s="8" t="s">
        <v>52</v>
      </c>
      <c r="I95" s="25">
        <v>0</v>
      </c>
      <c r="J95" s="8" t="s">
        <v>52</v>
      </c>
      <c r="K95" s="25">
        <v>0</v>
      </c>
      <c r="L95" s="8" t="s">
        <v>52</v>
      </c>
      <c r="M95" s="25">
        <v>0</v>
      </c>
      <c r="N95" s="8" t="s">
        <v>4145</v>
      </c>
      <c r="O95" s="25">
        <v>0</v>
      </c>
      <c r="P95" s="25">
        <v>3000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8" t="s">
        <v>4160</v>
      </c>
      <c r="X95" s="8" t="s">
        <v>52</v>
      </c>
      <c r="Y95" s="2" t="s">
        <v>3416</v>
      </c>
      <c r="Z95" s="2" t="s">
        <v>52</v>
      </c>
      <c r="AA95" s="26"/>
      <c r="AB95" s="2" t="s">
        <v>52</v>
      </c>
    </row>
    <row r="96" spans="1:28" ht="30" customHeight="1">
      <c r="A96" s="8" t="s">
        <v>1793</v>
      </c>
      <c r="B96" s="8" t="s">
        <v>1792</v>
      </c>
      <c r="C96" s="8" t="s">
        <v>1782</v>
      </c>
      <c r="D96" s="24" t="s">
        <v>70</v>
      </c>
      <c r="E96" s="25">
        <v>0</v>
      </c>
      <c r="F96" s="8" t="s">
        <v>52</v>
      </c>
      <c r="G96" s="25">
        <v>0</v>
      </c>
      <c r="H96" s="8" t="s">
        <v>52</v>
      </c>
      <c r="I96" s="25">
        <v>0</v>
      </c>
      <c r="J96" s="8" t="s">
        <v>52</v>
      </c>
      <c r="K96" s="25">
        <v>0</v>
      </c>
      <c r="L96" s="8" t="s">
        <v>52</v>
      </c>
      <c r="M96" s="25">
        <v>0</v>
      </c>
      <c r="N96" s="8" t="s">
        <v>4145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500</v>
      </c>
      <c r="V96" s="25">
        <f>SMALL(Q96:U96,COUNTIF(Q96:U96,0)+1)</f>
        <v>500</v>
      </c>
      <c r="W96" s="8" t="s">
        <v>4161</v>
      </c>
      <c r="X96" s="8" t="s">
        <v>52</v>
      </c>
      <c r="Y96" s="2" t="s">
        <v>3416</v>
      </c>
      <c r="Z96" s="2" t="s">
        <v>52</v>
      </c>
      <c r="AA96" s="26"/>
      <c r="AB96" s="2" t="s">
        <v>52</v>
      </c>
    </row>
    <row r="97" spans="1:28" ht="30" customHeight="1">
      <c r="A97" s="8" t="s">
        <v>1821</v>
      </c>
      <c r="B97" s="8" t="s">
        <v>1792</v>
      </c>
      <c r="C97" s="8" t="s">
        <v>52</v>
      </c>
      <c r="D97" s="24" t="s">
        <v>255</v>
      </c>
      <c r="E97" s="25">
        <v>0</v>
      </c>
      <c r="F97" s="8" t="s">
        <v>52</v>
      </c>
      <c r="G97" s="25">
        <v>0</v>
      </c>
      <c r="H97" s="8" t="s">
        <v>52</v>
      </c>
      <c r="I97" s="25">
        <v>0</v>
      </c>
      <c r="J97" s="8" t="s">
        <v>52</v>
      </c>
      <c r="K97" s="25">
        <v>0</v>
      </c>
      <c r="L97" s="8" t="s">
        <v>52</v>
      </c>
      <c r="M97" s="25">
        <v>0</v>
      </c>
      <c r="N97" s="8" t="s">
        <v>4145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500</v>
      </c>
      <c r="V97" s="25">
        <f>SMALL(Q97:U97,COUNTIF(Q97:U97,0)+1)</f>
        <v>500</v>
      </c>
      <c r="W97" s="8" t="s">
        <v>4162</v>
      </c>
      <c r="X97" s="8" t="s">
        <v>52</v>
      </c>
      <c r="Y97" s="2" t="s">
        <v>3416</v>
      </c>
      <c r="Z97" s="2" t="s">
        <v>52</v>
      </c>
      <c r="AA97" s="26"/>
      <c r="AB97" s="2" t="s">
        <v>52</v>
      </c>
    </row>
    <row r="98" spans="1:28" ht="30" customHeight="1">
      <c r="A98" s="8" t="s">
        <v>1797</v>
      </c>
      <c r="B98" s="8" t="s">
        <v>1795</v>
      </c>
      <c r="C98" s="8" t="s">
        <v>1796</v>
      </c>
      <c r="D98" s="24" t="s">
        <v>70</v>
      </c>
      <c r="E98" s="25">
        <v>0</v>
      </c>
      <c r="F98" s="8" t="s">
        <v>52</v>
      </c>
      <c r="G98" s="25">
        <v>0</v>
      </c>
      <c r="H98" s="8" t="s">
        <v>52</v>
      </c>
      <c r="I98" s="25">
        <v>0</v>
      </c>
      <c r="J98" s="8" t="s">
        <v>52</v>
      </c>
      <c r="K98" s="25">
        <v>0</v>
      </c>
      <c r="L98" s="8" t="s">
        <v>52</v>
      </c>
      <c r="M98" s="25">
        <v>0</v>
      </c>
      <c r="N98" s="8" t="s">
        <v>4145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1000</v>
      </c>
      <c r="V98" s="25">
        <f>SMALL(Q98:U98,COUNTIF(Q98:U98,0)+1)</f>
        <v>1000</v>
      </c>
      <c r="W98" s="8" t="s">
        <v>4163</v>
      </c>
      <c r="X98" s="8" t="s">
        <v>52</v>
      </c>
      <c r="Y98" s="2" t="s">
        <v>3416</v>
      </c>
      <c r="Z98" s="2" t="s">
        <v>52</v>
      </c>
      <c r="AA98" s="26"/>
      <c r="AB98" s="2" t="s">
        <v>52</v>
      </c>
    </row>
    <row r="99" spans="1:28" ht="30" customHeight="1">
      <c r="A99" s="8" t="s">
        <v>1824</v>
      </c>
      <c r="B99" s="8" t="s">
        <v>1795</v>
      </c>
      <c r="C99" s="8" t="s">
        <v>1823</v>
      </c>
      <c r="D99" s="24" t="s">
        <v>255</v>
      </c>
      <c r="E99" s="25">
        <v>0</v>
      </c>
      <c r="F99" s="8" t="s">
        <v>52</v>
      </c>
      <c r="G99" s="25">
        <v>0</v>
      </c>
      <c r="H99" s="8" t="s">
        <v>52</v>
      </c>
      <c r="I99" s="25">
        <v>0</v>
      </c>
      <c r="J99" s="8" t="s">
        <v>52</v>
      </c>
      <c r="K99" s="25">
        <v>0</v>
      </c>
      <c r="L99" s="8" t="s">
        <v>52</v>
      </c>
      <c r="M99" s="25">
        <v>0</v>
      </c>
      <c r="N99" s="8" t="s">
        <v>4145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500</v>
      </c>
      <c r="V99" s="25">
        <f>SMALL(Q99:U99,COUNTIF(Q99:U99,0)+1)</f>
        <v>500</v>
      </c>
      <c r="W99" s="8" t="s">
        <v>4164</v>
      </c>
      <c r="X99" s="8" t="s">
        <v>52</v>
      </c>
      <c r="Y99" s="2" t="s">
        <v>3416</v>
      </c>
      <c r="Z99" s="2" t="s">
        <v>52</v>
      </c>
      <c r="AA99" s="26"/>
      <c r="AB99" s="2" t="s">
        <v>52</v>
      </c>
    </row>
    <row r="100" spans="1:28" ht="30" customHeight="1">
      <c r="A100" s="8" t="s">
        <v>230</v>
      </c>
      <c r="B100" s="8" t="s">
        <v>227</v>
      </c>
      <c r="C100" s="8" t="s">
        <v>228</v>
      </c>
      <c r="D100" s="24" t="s">
        <v>229</v>
      </c>
      <c r="E100" s="25">
        <v>0</v>
      </c>
      <c r="F100" s="8" t="s">
        <v>52</v>
      </c>
      <c r="G100" s="25">
        <v>0</v>
      </c>
      <c r="H100" s="8" t="s">
        <v>52</v>
      </c>
      <c r="I100" s="25">
        <v>70</v>
      </c>
      <c r="J100" s="8" t="s">
        <v>4165</v>
      </c>
      <c r="K100" s="25">
        <v>70</v>
      </c>
      <c r="L100" s="8" t="s">
        <v>4166</v>
      </c>
      <c r="M100" s="25">
        <v>0</v>
      </c>
      <c r="N100" s="8" t="s">
        <v>52</v>
      </c>
      <c r="O100" s="25">
        <f t="shared" ref="O100:O131" si="3">SMALL(E100:M100,COUNTIF(E100:M100,0)+1)</f>
        <v>70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0</v>
      </c>
      <c r="W100" s="8" t="s">
        <v>4167</v>
      </c>
      <c r="X100" s="8" t="s">
        <v>52</v>
      </c>
      <c r="Y100" s="2" t="s">
        <v>52</v>
      </c>
      <c r="Z100" s="2" t="s">
        <v>52</v>
      </c>
      <c r="AA100" s="26"/>
      <c r="AB100" s="2" t="s">
        <v>52</v>
      </c>
    </row>
    <row r="101" spans="1:28" ht="30" customHeight="1">
      <c r="A101" s="8" t="s">
        <v>1365</v>
      </c>
      <c r="B101" s="8" t="s">
        <v>1339</v>
      </c>
      <c r="C101" s="8" t="s">
        <v>1364</v>
      </c>
      <c r="D101" s="24" t="s">
        <v>70</v>
      </c>
      <c r="E101" s="25">
        <v>0</v>
      </c>
      <c r="F101" s="8" t="s">
        <v>52</v>
      </c>
      <c r="G101" s="25">
        <v>34540</v>
      </c>
      <c r="H101" s="8" t="s">
        <v>4168</v>
      </c>
      <c r="I101" s="25">
        <v>0</v>
      </c>
      <c r="J101" s="8" t="s">
        <v>52</v>
      </c>
      <c r="K101" s="25">
        <v>0</v>
      </c>
      <c r="L101" s="8" t="s">
        <v>52</v>
      </c>
      <c r="M101" s="25">
        <v>0</v>
      </c>
      <c r="N101" s="8" t="s">
        <v>52</v>
      </c>
      <c r="O101" s="25">
        <f t="shared" si="3"/>
        <v>34540</v>
      </c>
      <c r="P101" s="25">
        <v>0</v>
      </c>
      <c r="Q101" s="25">
        <v>0</v>
      </c>
      <c r="R101" s="25">
        <v>0</v>
      </c>
      <c r="S101" s="25">
        <v>0</v>
      </c>
      <c r="T101" s="25">
        <v>0</v>
      </c>
      <c r="U101" s="25">
        <v>0</v>
      </c>
      <c r="V101" s="25">
        <v>0</v>
      </c>
      <c r="W101" s="8" t="s">
        <v>4169</v>
      </c>
      <c r="X101" s="8" t="s">
        <v>52</v>
      </c>
      <c r="Y101" s="2" t="s">
        <v>52</v>
      </c>
      <c r="Z101" s="2" t="s">
        <v>52</v>
      </c>
      <c r="AA101" s="26"/>
      <c r="AB101" s="2" t="s">
        <v>52</v>
      </c>
    </row>
    <row r="102" spans="1:28" ht="30" customHeight="1">
      <c r="A102" s="8" t="s">
        <v>1380</v>
      </c>
      <c r="B102" s="8" t="s">
        <v>1339</v>
      </c>
      <c r="C102" s="8" t="s">
        <v>1379</v>
      </c>
      <c r="D102" s="24" t="s">
        <v>70</v>
      </c>
      <c r="E102" s="25">
        <v>0</v>
      </c>
      <c r="F102" s="8" t="s">
        <v>52</v>
      </c>
      <c r="G102" s="25">
        <v>36300</v>
      </c>
      <c r="H102" s="8" t="s">
        <v>4168</v>
      </c>
      <c r="I102" s="25">
        <v>36300</v>
      </c>
      <c r="J102" s="8" t="s">
        <v>4170</v>
      </c>
      <c r="K102" s="25">
        <v>0</v>
      </c>
      <c r="L102" s="8" t="s">
        <v>52</v>
      </c>
      <c r="M102" s="25">
        <v>0</v>
      </c>
      <c r="N102" s="8" t="s">
        <v>52</v>
      </c>
      <c r="O102" s="25">
        <f t="shared" si="3"/>
        <v>36300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8" t="s">
        <v>4171</v>
      </c>
      <c r="X102" s="8" t="s">
        <v>52</v>
      </c>
      <c r="Y102" s="2" t="s">
        <v>52</v>
      </c>
      <c r="Z102" s="2" t="s">
        <v>52</v>
      </c>
      <c r="AA102" s="26"/>
      <c r="AB102" s="2" t="s">
        <v>52</v>
      </c>
    </row>
    <row r="103" spans="1:28" ht="30" customHeight="1">
      <c r="A103" s="8" t="s">
        <v>1388</v>
      </c>
      <c r="B103" s="8" t="s">
        <v>1339</v>
      </c>
      <c r="C103" s="8" t="s">
        <v>1387</v>
      </c>
      <c r="D103" s="24" t="s">
        <v>70</v>
      </c>
      <c r="E103" s="25">
        <v>0</v>
      </c>
      <c r="F103" s="8" t="s">
        <v>52</v>
      </c>
      <c r="G103" s="25">
        <v>34540</v>
      </c>
      <c r="H103" s="8" t="s">
        <v>4172</v>
      </c>
      <c r="I103" s="25">
        <v>0</v>
      </c>
      <c r="J103" s="8" t="s">
        <v>52</v>
      </c>
      <c r="K103" s="25">
        <v>33000</v>
      </c>
      <c r="L103" s="8" t="s">
        <v>4173</v>
      </c>
      <c r="M103" s="25">
        <v>0</v>
      </c>
      <c r="N103" s="8" t="s">
        <v>52</v>
      </c>
      <c r="O103" s="25">
        <f t="shared" si="3"/>
        <v>33000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8" t="s">
        <v>4174</v>
      </c>
      <c r="X103" s="8" t="s">
        <v>52</v>
      </c>
      <c r="Y103" s="2" t="s">
        <v>52</v>
      </c>
      <c r="Z103" s="2" t="s">
        <v>52</v>
      </c>
      <c r="AA103" s="26"/>
      <c r="AB103" s="2" t="s">
        <v>52</v>
      </c>
    </row>
    <row r="104" spans="1:28" ht="30" customHeight="1">
      <c r="A104" s="8" t="s">
        <v>1435</v>
      </c>
      <c r="B104" s="8" t="s">
        <v>1339</v>
      </c>
      <c r="C104" s="8" t="s">
        <v>1434</v>
      </c>
      <c r="D104" s="24" t="s">
        <v>70</v>
      </c>
      <c r="E104" s="25">
        <v>0</v>
      </c>
      <c r="F104" s="8" t="s">
        <v>52</v>
      </c>
      <c r="G104" s="25">
        <v>80300</v>
      </c>
      <c r="H104" s="8" t="s">
        <v>4168</v>
      </c>
      <c r="I104" s="25">
        <v>0</v>
      </c>
      <c r="J104" s="8" t="s">
        <v>52</v>
      </c>
      <c r="K104" s="25">
        <v>0</v>
      </c>
      <c r="L104" s="8" t="s">
        <v>52</v>
      </c>
      <c r="M104" s="25">
        <v>0</v>
      </c>
      <c r="N104" s="8" t="s">
        <v>52</v>
      </c>
      <c r="O104" s="25">
        <f t="shared" si="3"/>
        <v>80300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8" t="s">
        <v>4175</v>
      </c>
      <c r="X104" s="8" t="s">
        <v>52</v>
      </c>
      <c r="Y104" s="2" t="s">
        <v>52</v>
      </c>
      <c r="Z104" s="2" t="s">
        <v>52</v>
      </c>
      <c r="AA104" s="26"/>
      <c r="AB104" s="2" t="s">
        <v>52</v>
      </c>
    </row>
    <row r="105" spans="1:28" ht="30" customHeight="1">
      <c r="A105" s="8" t="s">
        <v>1417</v>
      </c>
      <c r="B105" s="8" t="s">
        <v>1339</v>
      </c>
      <c r="C105" s="8" t="s">
        <v>1416</v>
      </c>
      <c r="D105" s="24" t="s">
        <v>70</v>
      </c>
      <c r="E105" s="25">
        <v>0</v>
      </c>
      <c r="F105" s="8" t="s">
        <v>52</v>
      </c>
      <c r="G105" s="25">
        <v>79000</v>
      </c>
      <c r="H105" s="8" t="s">
        <v>4176</v>
      </c>
      <c r="I105" s="25">
        <v>0</v>
      </c>
      <c r="J105" s="8" t="s">
        <v>52</v>
      </c>
      <c r="K105" s="25">
        <v>0</v>
      </c>
      <c r="L105" s="8" t="s">
        <v>52</v>
      </c>
      <c r="M105" s="25">
        <v>0</v>
      </c>
      <c r="N105" s="8" t="s">
        <v>52</v>
      </c>
      <c r="O105" s="25">
        <f t="shared" si="3"/>
        <v>79000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8" t="s">
        <v>4177</v>
      </c>
      <c r="X105" s="8" t="s">
        <v>52</v>
      </c>
      <c r="Y105" s="2" t="s">
        <v>52</v>
      </c>
      <c r="Z105" s="2" t="s">
        <v>52</v>
      </c>
      <c r="AA105" s="26"/>
      <c r="AB105" s="2" t="s">
        <v>52</v>
      </c>
    </row>
    <row r="106" spans="1:28" ht="30" customHeight="1">
      <c r="A106" s="8" t="s">
        <v>1374</v>
      </c>
      <c r="B106" s="8" t="s">
        <v>1339</v>
      </c>
      <c r="C106" s="8" t="s">
        <v>1373</v>
      </c>
      <c r="D106" s="24" t="s">
        <v>70</v>
      </c>
      <c r="E106" s="25">
        <v>0</v>
      </c>
      <c r="F106" s="8" t="s">
        <v>52</v>
      </c>
      <c r="G106" s="25">
        <v>35000</v>
      </c>
      <c r="H106" s="8" t="s">
        <v>4178</v>
      </c>
      <c r="I106" s="25">
        <v>0</v>
      </c>
      <c r="J106" s="8" t="s">
        <v>52</v>
      </c>
      <c r="K106" s="25">
        <v>0</v>
      </c>
      <c r="L106" s="8" t="s">
        <v>52</v>
      </c>
      <c r="M106" s="25">
        <v>0</v>
      </c>
      <c r="N106" s="8" t="s">
        <v>52</v>
      </c>
      <c r="O106" s="25">
        <f t="shared" si="3"/>
        <v>35000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8" t="s">
        <v>4179</v>
      </c>
      <c r="X106" s="8" t="s">
        <v>52</v>
      </c>
      <c r="Y106" s="2" t="s">
        <v>52</v>
      </c>
      <c r="Z106" s="2" t="s">
        <v>52</v>
      </c>
      <c r="AA106" s="26"/>
      <c r="AB106" s="2" t="s">
        <v>52</v>
      </c>
    </row>
    <row r="107" spans="1:28" ht="30" customHeight="1">
      <c r="A107" s="8" t="s">
        <v>1357</v>
      </c>
      <c r="B107" s="8" t="s">
        <v>1339</v>
      </c>
      <c r="C107" s="8" t="s">
        <v>1356</v>
      </c>
      <c r="D107" s="24" t="s">
        <v>70</v>
      </c>
      <c r="E107" s="25">
        <v>0</v>
      </c>
      <c r="F107" s="8" t="s">
        <v>52</v>
      </c>
      <c r="G107" s="25">
        <v>36500</v>
      </c>
      <c r="H107" s="8" t="s">
        <v>4178</v>
      </c>
      <c r="I107" s="25">
        <v>0</v>
      </c>
      <c r="J107" s="8" t="s">
        <v>52</v>
      </c>
      <c r="K107" s="25">
        <v>0</v>
      </c>
      <c r="L107" s="8" t="s">
        <v>52</v>
      </c>
      <c r="M107" s="25">
        <v>0</v>
      </c>
      <c r="N107" s="8" t="s">
        <v>52</v>
      </c>
      <c r="O107" s="25">
        <f t="shared" si="3"/>
        <v>36500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8" t="s">
        <v>4180</v>
      </c>
      <c r="X107" s="8" t="s">
        <v>52</v>
      </c>
      <c r="Y107" s="2" t="s">
        <v>52</v>
      </c>
      <c r="Z107" s="2" t="s">
        <v>52</v>
      </c>
      <c r="AA107" s="26"/>
      <c r="AB107" s="2" t="s">
        <v>52</v>
      </c>
    </row>
    <row r="108" spans="1:28" ht="30" customHeight="1">
      <c r="A108" s="8" t="s">
        <v>1341</v>
      </c>
      <c r="B108" s="8" t="s">
        <v>1339</v>
      </c>
      <c r="C108" s="8" t="s">
        <v>1340</v>
      </c>
      <c r="D108" s="24" t="s">
        <v>70</v>
      </c>
      <c r="E108" s="25">
        <v>0</v>
      </c>
      <c r="F108" s="8" t="s">
        <v>52</v>
      </c>
      <c r="G108" s="25">
        <v>35000</v>
      </c>
      <c r="H108" s="8" t="s">
        <v>4178</v>
      </c>
      <c r="I108" s="25">
        <v>0</v>
      </c>
      <c r="J108" s="8" t="s">
        <v>52</v>
      </c>
      <c r="K108" s="25">
        <v>32000</v>
      </c>
      <c r="L108" s="8" t="s">
        <v>4173</v>
      </c>
      <c r="M108" s="25">
        <v>0</v>
      </c>
      <c r="N108" s="8" t="s">
        <v>52</v>
      </c>
      <c r="O108" s="25">
        <f t="shared" si="3"/>
        <v>32000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8" t="s">
        <v>4181</v>
      </c>
      <c r="X108" s="8" t="s">
        <v>52</v>
      </c>
      <c r="Y108" s="2" t="s">
        <v>52</v>
      </c>
      <c r="Z108" s="2" t="s">
        <v>52</v>
      </c>
      <c r="AA108" s="26"/>
      <c r="AB108" s="2" t="s">
        <v>52</v>
      </c>
    </row>
    <row r="109" spans="1:28" ht="30" customHeight="1">
      <c r="A109" s="8" t="s">
        <v>1425</v>
      </c>
      <c r="B109" s="8" t="s">
        <v>1339</v>
      </c>
      <c r="C109" s="8" t="s">
        <v>1424</v>
      </c>
      <c r="D109" s="24" t="s">
        <v>70</v>
      </c>
      <c r="E109" s="25">
        <v>0</v>
      </c>
      <c r="F109" s="8" t="s">
        <v>52</v>
      </c>
      <c r="G109" s="25">
        <v>0</v>
      </c>
      <c r="H109" s="8" t="s">
        <v>52</v>
      </c>
      <c r="I109" s="25">
        <v>0</v>
      </c>
      <c r="J109" s="8" t="s">
        <v>52</v>
      </c>
      <c r="K109" s="25">
        <v>65000</v>
      </c>
      <c r="L109" s="8" t="s">
        <v>4182</v>
      </c>
      <c r="M109" s="25">
        <v>0</v>
      </c>
      <c r="N109" s="8" t="s">
        <v>52</v>
      </c>
      <c r="O109" s="25">
        <f t="shared" si="3"/>
        <v>65000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  <c r="W109" s="8" t="s">
        <v>4183</v>
      </c>
      <c r="X109" s="8" t="s">
        <v>52</v>
      </c>
      <c r="Y109" s="2" t="s">
        <v>52</v>
      </c>
      <c r="Z109" s="2" t="s">
        <v>52</v>
      </c>
      <c r="AA109" s="26"/>
      <c r="AB109" s="2" t="s">
        <v>52</v>
      </c>
    </row>
    <row r="110" spans="1:28" ht="30" customHeight="1">
      <c r="A110" s="8" t="s">
        <v>1328</v>
      </c>
      <c r="B110" s="8" t="s">
        <v>1326</v>
      </c>
      <c r="C110" s="8" t="s">
        <v>1327</v>
      </c>
      <c r="D110" s="24" t="s">
        <v>70</v>
      </c>
      <c r="E110" s="25">
        <v>11250</v>
      </c>
      <c r="F110" s="8" t="s">
        <v>52</v>
      </c>
      <c r="G110" s="25">
        <v>12500</v>
      </c>
      <c r="H110" s="8" t="s">
        <v>4184</v>
      </c>
      <c r="I110" s="25">
        <v>12500</v>
      </c>
      <c r="J110" s="8" t="s">
        <v>4185</v>
      </c>
      <c r="K110" s="25">
        <v>0</v>
      </c>
      <c r="L110" s="8" t="s">
        <v>52</v>
      </c>
      <c r="M110" s="25">
        <v>0</v>
      </c>
      <c r="N110" s="8" t="s">
        <v>52</v>
      </c>
      <c r="O110" s="25">
        <f t="shared" si="3"/>
        <v>11250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8" t="s">
        <v>4186</v>
      </c>
      <c r="X110" s="8" t="s">
        <v>52</v>
      </c>
      <c r="Y110" s="2" t="s">
        <v>52</v>
      </c>
      <c r="Z110" s="2" t="s">
        <v>52</v>
      </c>
      <c r="AA110" s="26"/>
      <c r="AB110" s="2" t="s">
        <v>52</v>
      </c>
    </row>
    <row r="111" spans="1:28" ht="30" customHeight="1">
      <c r="A111" s="8" t="s">
        <v>1450</v>
      </c>
      <c r="B111" s="8" t="s">
        <v>1448</v>
      </c>
      <c r="C111" s="8" t="s">
        <v>1449</v>
      </c>
      <c r="D111" s="24" t="s">
        <v>70</v>
      </c>
      <c r="E111" s="25">
        <v>9000</v>
      </c>
      <c r="F111" s="8" t="s">
        <v>52</v>
      </c>
      <c r="G111" s="25">
        <v>12000</v>
      </c>
      <c r="H111" s="8" t="s">
        <v>4187</v>
      </c>
      <c r="I111" s="25">
        <v>12000</v>
      </c>
      <c r="J111" s="8" t="s">
        <v>4188</v>
      </c>
      <c r="K111" s="25">
        <v>0</v>
      </c>
      <c r="L111" s="8" t="s">
        <v>52</v>
      </c>
      <c r="M111" s="25">
        <v>0</v>
      </c>
      <c r="N111" s="8" t="s">
        <v>52</v>
      </c>
      <c r="O111" s="25">
        <f t="shared" si="3"/>
        <v>9000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8" t="s">
        <v>4189</v>
      </c>
      <c r="X111" s="8" t="s">
        <v>52</v>
      </c>
      <c r="Y111" s="2" t="s">
        <v>52</v>
      </c>
      <c r="Z111" s="2" t="s">
        <v>52</v>
      </c>
      <c r="AA111" s="26"/>
      <c r="AB111" s="2" t="s">
        <v>52</v>
      </c>
    </row>
    <row r="112" spans="1:28" ht="30" customHeight="1">
      <c r="A112" s="8" t="s">
        <v>1466</v>
      </c>
      <c r="B112" s="8" t="s">
        <v>1464</v>
      </c>
      <c r="C112" s="8" t="s">
        <v>1465</v>
      </c>
      <c r="D112" s="24" t="s">
        <v>70</v>
      </c>
      <c r="E112" s="25">
        <v>7200</v>
      </c>
      <c r="F112" s="8" t="s">
        <v>52</v>
      </c>
      <c r="G112" s="25">
        <v>0</v>
      </c>
      <c r="H112" s="8" t="s">
        <v>52</v>
      </c>
      <c r="I112" s="25">
        <v>0</v>
      </c>
      <c r="J112" s="8" t="s">
        <v>52</v>
      </c>
      <c r="K112" s="25">
        <v>0</v>
      </c>
      <c r="L112" s="8" t="s">
        <v>52</v>
      </c>
      <c r="M112" s="25">
        <v>0</v>
      </c>
      <c r="N112" s="8" t="s">
        <v>52</v>
      </c>
      <c r="O112" s="25">
        <f t="shared" si="3"/>
        <v>7200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8" t="s">
        <v>4190</v>
      </c>
      <c r="X112" s="8" t="s">
        <v>52</v>
      </c>
      <c r="Y112" s="2" t="s">
        <v>52</v>
      </c>
      <c r="Z112" s="2" t="s">
        <v>52</v>
      </c>
      <c r="AA112" s="26"/>
      <c r="AB112" s="2" t="s">
        <v>52</v>
      </c>
    </row>
    <row r="113" spans="1:28" ht="30" customHeight="1">
      <c r="A113" s="8" t="s">
        <v>2339</v>
      </c>
      <c r="B113" s="8" t="s">
        <v>2337</v>
      </c>
      <c r="C113" s="8" t="s">
        <v>2338</v>
      </c>
      <c r="D113" s="24" t="s">
        <v>70</v>
      </c>
      <c r="E113" s="25">
        <v>0</v>
      </c>
      <c r="F113" s="8" t="s">
        <v>52</v>
      </c>
      <c r="G113" s="25">
        <v>0</v>
      </c>
      <c r="H113" s="8" t="s">
        <v>52</v>
      </c>
      <c r="I113" s="25">
        <v>0</v>
      </c>
      <c r="J113" s="8" t="s">
        <v>52</v>
      </c>
      <c r="K113" s="25">
        <v>28800</v>
      </c>
      <c r="L113" s="8" t="s">
        <v>4191</v>
      </c>
      <c r="M113" s="25">
        <v>0</v>
      </c>
      <c r="N113" s="8" t="s">
        <v>52</v>
      </c>
      <c r="O113" s="25">
        <f t="shared" si="3"/>
        <v>28800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8" t="s">
        <v>4192</v>
      </c>
      <c r="X113" s="8" t="s">
        <v>52</v>
      </c>
      <c r="Y113" s="2" t="s">
        <v>52</v>
      </c>
      <c r="Z113" s="2" t="s">
        <v>52</v>
      </c>
      <c r="AA113" s="26"/>
      <c r="AB113" s="2" t="s">
        <v>52</v>
      </c>
    </row>
    <row r="114" spans="1:28" ht="30" customHeight="1">
      <c r="A114" s="8" t="s">
        <v>2352</v>
      </c>
      <c r="B114" s="8" t="s">
        <v>2337</v>
      </c>
      <c r="C114" s="8" t="s">
        <v>2351</v>
      </c>
      <c r="D114" s="24" t="s">
        <v>70</v>
      </c>
      <c r="E114" s="25">
        <v>0</v>
      </c>
      <c r="F114" s="8" t="s">
        <v>52</v>
      </c>
      <c r="G114" s="25">
        <v>0</v>
      </c>
      <c r="H114" s="8" t="s">
        <v>52</v>
      </c>
      <c r="I114" s="25">
        <v>0</v>
      </c>
      <c r="J114" s="8" t="s">
        <v>52</v>
      </c>
      <c r="K114" s="25">
        <v>41600</v>
      </c>
      <c r="L114" s="8" t="s">
        <v>4191</v>
      </c>
      <c r="M114" s="25">
        <v>0</v>
      </c>
      <c r="N114" s="8" t="s">
        <v>52</v>
      </c>
      <c r="O114" s="25">
        <f t="shared" si="3"/>
        <v>41600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8" t="s">
        <v>4193</v>
      </c>
      <c r="X114" s="8" t="s">
        <v>52</v>
      </c>
      <c r="Y114" s="2" t="s">
        <v>52</v>
      </c>
      <c r="Z114" s="2" t="s">
        <v>52</v>
      </c>
      <c r="AA114" s="26"/>
      <c r="AB114" s="2" t="s">
        <v>52</v>
      </c>
    </row>
    <row r="115" spans="1:28" ht="30" customHeight="1">
      <c r="A115" s="8" t="s">
        <v>2361</v>
      </c>
      <c r="B115" s="8" t="s">
        <v>2337</v>
      </c>
      <c r="C115" s="8" t="s">
        <v>2360</v>
      </c>
      <c r="D115" s="24" t="s">
        <v>70</v>
      </c>
      <c r="E115" s="25">
        <v>0</v>
      </c>
      <c r="F115" s="8" t="s">
        <v>52</v>
      </c>
      <c r="G115" s="25">
        <v>0</v>
      </c>
      <c r="H115" s="8" t="s">
        <v>52</v>
      </c>
      <c r="I115" s="25">
        <v>0</v>
      </c>
      <c r="J115" s="8" t="s">
        <v>52</v>
      </c>
      <c r="K115" s="25">
        <v>57600</v>
      </c>
      <c r="L115" s="8" t="s">
        <v>4191</v>
      </c>
      <c r="M115" s="25">
        <v>0</v>
      </c>
      <c r="N115" s="8" t="s">
        <v>52</v>
      </c>
      <c r="O115" s="25">
        <f t="shared" si="3"/>
        <v>57600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8" t="s">
        <v>4194</v>
      </c>
      <c r="X115" s="8" t="s">
        <v>52</v>
      </c>
      <c r="Y115" s="2" t="s">
        <v>52</v>
      </c>
      <c r="Z115" s="2" t="s">
        <v>52</v>
      </c>
      <c r="AA115" s="26"/>
      <c r="AB115" s="2" t="s">
        <v>52</v>
      </c>
    </row>
    <row r="116" spans="1:28" ht="30" customHeight="1">
      <c r="A116" s="8" t="s">
        <v>2162</v>
      </c>
      <c r="B116" s="8" t="s">
        <v>2155</v>
      </c>
      <c r="C116" s="8" t="s">
        <v>2161</v>
      </c>
      <c r="D116" s="24" t="s">
        <v>70</v>
      </c>
      <c r="E116" s="25">
        <v>4092</v>
      </c>
      <c r="F116" s="8" t="s">
        <v>52</v>
      </c>
      <c r="G116" s="25">
        <v>5070</v>
      </c>
      <c r="H116" s="8" t="s">
        <v>4195</v>
      </c>
      <c r="I116" s="25">
        <v>4680</v>
      </c>
      <c r="J116" s="8" t="s">
        <v>4196</v>
      </c>
      <c r="K116" s="25">
        <v>0</v>
      </c>
      <c r="L116" s="8" t="s">
        <v>52</v>
      </c>
      <c r="M116" s="25">
        <v>0</v>
      </c>
      <c r="N116" s="8" t="s">
        <v>52</v>
      </c>
      <c r="O116" s="25">
        <f t="shared" si="3"/>
        <v>4092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8" t="s">
        <v>4197</v>
      </c>
      <c r="X116" s="8" t="s">
        <v>52</v>
      </c>
      <c r="Y116" s="2" t="s">
        <v>52</v>
      </c>
      <c r="Z116" s="2" t="s">
        <v>52</v>
      </c>
      <c r="AA116" s="26"/>
      <c r="AB116" s="2" t="s">
        <v>52</v>
      </c>
    </row>
    <row r="117" spans="1:28" ht="30" customHeight="1">
      <c r="A117" s="8" t="s">
        <v>2157</v>
      </c>
      <c r="B117" s="8" t="s">
        <v>2155</v>
      </c>
      <c r="C117" s="8" t="s">
        <v>2156</v>
      </c>
      <c r="D117" s="24" t="s">
        <v>70</v>
      </c>
      <c r="E117" s="25">
        <v>0</v>
      </c>
      <c r="F117" s="8" t="s">
        <v>52</v>
      </c>
      <c r="G117" s="25">
        <v>8640</v>
      </c>
      <c r="H117" s="8" t="s">
        <v>4198</v>
      </c>
      <c r="I117" s="25">
        <v>0</v>
      </c>
      <c r="J117" s="8" t="s">
        <v>52</v>
      </c>
      <c r="K117" s="25">
        <v>0</v>
      </c>
      <c r="L117" s="8" t="s">
        <v>52</v>
      </c>
      <c r="M117" s="25">
        <v>0</v>
      </c>
      <c r="N117" s="8" t="s">
        <v>52</v>
      </c>
      <c r="O117" s="25">
        <f t="shared" si="3"/>
        <v>8640</v>
      </c>
      <c r="P117" s="25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5">
        <v>0</v>
      </c>
      <c r="W117" s="8" t="s">
        <v>4199</v>
      </c>
      <c r="X117" s="8" t="s">
        <v>52</v>
      </c>
      <c r="Y117" s="2" t="s">
        <v>52</v>
      </c>
      <c r="Z117" s="2" t="s">
        <v>52</v>
      </c>
      <c r="AA117" s="26"/>
      <c r="AB117" s="2" t="s">
        <v>52</v>
      </c>
    </row>
    <row r="118" spans="1:28" ht="30" customHeight="1">
      <c r="A118" s="8" t="s">
        <v>1187</v>
      </c>
      <c r="B118" s="8" t="s">
        <v>1185</v>
      </c>
      <c r="C118" s="8" t="s">
        <v>1186</v>
      </c>
      <c r="D118" s="24" t="s">
        <v>1156</v>
      </c>
      <c r="E118" s="25">
        <v>0</v>
      </c>
      <c r="F118" s="8" t="s">
        <v>52</v>
      </c>
      <c r="G118" s="25">
        <v>0</v>
      </c>
      <c r="H118" s="8" t="s">
        <v>52</v>
      </c>
      <c r="I118" s="25">
        <v>0</v>
      </c>
      <c r="J118" s="8" t="s">
        <v>52</v>
      </c>
      <c r="K118" s="25">
        <v>0</v>
      </c>
      <c r="L118" s="8" t="s">
        <v>52</v>
      </c>
      <c r="M118" s="25">
        <v>4000</v>
      </c>
      <c r="N118" s="8" t="s">
        <v>52</v>
      </c>
      <c r="O118" s="25">
        <f t="shared" si="3"/>
        <v>4000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5">
        <v>0</v>
      </c>
      <c r="W118" s="8" t="s">
        <v>4200</v>
      </c>
      <c r="X118" s="8" t="s">
        <v>52</v>
      </c>
      <c r="Y118" s="2" t="s">
        <v>52</v>
      </c>
      <c r="Z118" s="2" t="s">
        <v>52</v>
      </c>
      <c r="AA118" s="26"/>
      <c r="AB118" s="2" t="s">
        <v>52</v>
      </c>
    </row>
    <row r="119" spans="1:28" ht="30" customHeight="1">
      <c r="A119" s="8" t="s">
        <v>2368</v>
      </c>
      <c r="B119" s="8" t="s">
        <v>2366</v>
      </c>
      <c r="C119" s="8" t="s">
        <v>2367</v>
      </c>
      <c r="D119" s="24" t="s">
        <v>70</v>
      </c>
      <c r="E119" s="25">
        <v>3574</v>
      </c>
      <c r="F119" s="8" t="s">
        <v>52</v>
      </c>
      <c r="G119" s="25">
        <v>4814.8100000000004</v>
      </c>
      <c r="H119" s="8" t="s">
        <v>4201</v>
      </c>
      <c r="I119" s="25">
        <v>3975.3</v>
      </c>
      <c r="J119" s="8" t="s">
        <v>4202</v>
      </c>
      <c r="K119" s="25">
        <v>0</v>
      </c>
      <c r="L119" s="8" t="s">
        <v>52</v>
      </c>
      <c r="M119" s="25">
        <v>0</v>
      </c>
      <c r="N119" s="8" t="s">
        <v>52</v>
      </c>
      <c r="O119" s="25">
        <f t="shared" si="3"/>
        <v>3574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8" t="s">
        <v>4203</v>
      </c>
      <c r="X119" s="8" t="s">
        <v>52</v>
      </c>
      <c r="Y119" s="2" t="s">
        <v>52</v>
      </c>
      <c r="Z119" s="2" t="s">
        <v>52</v>
      </c>
      <c r="AA119" s="26"/>
      <c r="AB119" s="2" t="s">
        <v>52</v>
      </c>
    </row>
    <row r="120" spans="1:28" ht="30" customHeight="1">
      <c r="A120" s="8" t="s">
        <v>1577</v>
      </c>
      <c r="B120" s="8" t="s">
        <v>1575</v>
      </c>
      <c r="C120" s="8" t="s">
        <v>1576</v>
      </c>
      <c r="D120" s="24" t="s">
        <v>614</v>
      </c>
      <c r="E120" s="25">
        <v>50620</v>
      </c>
      <c r="F120" s="8" t="s">
        <v>52</v>
      </c>
      <c r="G120" s="25">
        <v>0</v>
      </c>
      <c r="H120" s="8" t="s">
        <v>52</v>
      </c>
      <c r="I120" s="25">
        <v>66000</v>
      </c>
      <c r="J120" s="8" t="s">
        <v>4204</v>
      </c>
      <c r="K120" s="25">
        <v>66000</v>
      </c>
      <c r="L120" s="8" t="s">
        <v>4205</v>
      </c>
      <c r="M120" s="25">
        <v>64750</v>
      </c>
      <c r="N120" s="8" t="s">
        <v>4206</v>
      </c>
      <c r="O120" s="25">
        <f t="shared" si="3"/>
        <v>50620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8" t="s">
        <v>4207</v>
      </c>
      <c r="X120" s="8" t="s">
        <v>52</v>
      </c>
      <c r="Y120" s="2" t="s">
        <v>52</v>
      </c>
      <c r="Z120" s="2" t="s">
        <v>52</v>
      </c>
      <c r="AA120" s="26"/>
      <c r="AB120" s="2" t="s">
        <v>52</v>
      </c>
    </row>
    <row r="121" spans="1:28" ht="30" customHeight="1">
      <c r="A121" s="8" t="s">
        <v>1587</v>
      </c>
      <c r="B121" s="8" t="s">
        <v>1575</v>
      </c>
      <c r="C121" s="8" t="s">
        <v>1586</v>
      </c>
      <c r="D121" s="24" t="s">
        <v>614</v>
      </c>
      <c r="E121" s="25">
        <v>47350</v>
      </c>
      <c r="F121" s="8" t="s">
        <v>52</v>
      </c>
      <c r="G121" s="25">
        <v>0</v>
      </c>
      <c r="H121" s="8" t="s">
        <v>52</v>
      </c>
      <c r="I121" s="25">
        <v>56650</v>
      </c>
      <c r="J121" s="8" t="s">
        <v>4204</v>
      </c>
      <c r="K121" s="25">
        <v>56650</v>
      </c>
      <c r="L121" s="8" t="s">
        <v>4205</v>
      </c>
      <c r="M121" s="25">
        <v>61150</v>
      </c>
      <c r="N121" s="8" t="s">
        <v>4206</v>
      </c>
      <c r="O121" s="25">
        <f t="shared" si="3"/>
        <v>47350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  <c r="V121" s="25">
        <v>0</v>
      </c>
      <c r="W121" s="8" t="s">
        <v>4208</v>
      </c>
      <c r="X121" s="8" t="s">
        <v>52</v>
      </c>
      <c r="Y121" s="2" t="s">
        <v>52</v>
      </c>
      <c r="Z121" s="2" t="s">
        <v>52</v>
      </c>
      <c r="AA121" s="26"/>
      <c r="AB121" s="2" t="s">
        <v>52</v>
      </c>
    </row>
    <row r="122" spans="1:28" ht="30" customHeight="1">
      <c r="A122" s="8" t="s">
        <v>378</v>
      </c>
      <c r="B122" s="8" t="s">
        <v>376</v>
      </c>
      <c r="C122" s="8" t="s">
        <v>377</v>
      </c>
      <c r="D122" s="24" t="s">
        <v>70</v>
      </c>
      <c r="E122" s="25">
        <v>0</v>
      </c>
      <c r="F122" s="8" t="s">
        <v>52</v>
      </c>
      <c r="G122" s="25">
        <v>120000</v>
      </c>
      <c r="H122" s="8" t="s">
        <v>4209</v>
      </c>
      <c r="I122" s="25">
        <v>0</v>
      </c>
      <c r="J122" s="8" t="s">
        <v>52</v>
      </c>
      <c r="K122" s="25">
        <v>110000</v>
      </c>
      <c r="L122" s="8" t="s">
        <v>4210</v>
      </c>
      <c r="M122" s="25">
        <v>0</v>
      </c>
      <c r="N122" s="8" t="s">
        <v>52</v>
      </c>
      <c r="O122" s="25">
        <f t="shared" si="3"/>
        <v>110000</v>
      </c>
      <c r="P122" s="25">
        <v>0</v>
      </c>
      <c r="Q122" s="25">
        <v>0</v>
      </c>
      <c r="R122" s="25">
        <v>0</v>
      </c>
      <c r="S122" s="25">
        <v>0</v>
      </c>
      <c r="T122" s="25">
        <v>0</v>
      </c>
      <c r="U122" s="25">
        <v>0</v>
      </c>
      <c r="V122" s="25">
        <v>0</v>
      </c>
      <c r="W122" s="8" t="s">
        <v>4211</v>
      </c>
      <c r="X122" s="8" t="s">
        <v>2037</v>
      </c>
      <c r="Y122" s="2" t="s">
        <v>52</v>
      </c>
      <c r="Z122" s="2" t="s">
        <v>52</v>
      </c>
      <c r="AA122" s="26"/>
      <c r="AB122" s="2" t="s">
        <v>52</v>
      </c>
    </row>
    <row r="123" spans="1:28" ht="30" customHeight="1">
      <c r="A123" s="8" t="s">
        <v>382</v>
      </c>
      <c r="B123" s="8" t="s">
        <v>380</v>
      </c>
      <c r="C123" s="8" t="s">
        <v>381</v>
      </c>
      <c r="D123" s="24" t="s">
        <v>70</v>
      </c>
      <c r="E123" s="25">
        <v>0</v>
      </c>
      <c r="F123" s="8" t="s">
        <v>52</v>
      </c>
      <c r="G123" s="25">
        <v>120000</v>
      </c>
      <c r="H123" s="8" t="s">
        <v>4209</v>
      </c>
      <c r="I123" s="25">
        <v>115000</v>
      </c>
      <c r="J123" s="8" t="s">
        <v>4212</v>
      </c>
      <c r="K123" s="25">
        <v>0</v>
      </c>
      <c r="L123" s="8" t="s">
        <v>52</v>
      </c>
      <c r="M123" s="25">
        <v>0</v>
      </c>
      <c r="N123" s="8" t="s">
        <v>52</v>
      </c>
      <c r="O123" s="25">
        <f t="shared" si="3"/>
        <v>115000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25">
        <v>0</v>
      </c>
      <c r="W123" s="8" t="s">
        <v>4213</v>
      </c>
      <c r="X123" s="8" t="s">
        <v>2037</v>
      </c>
      <c r="Y123" s="2" t="s">
        <v>52</v>
      </c>
      <c r="Z123" s="2" t="s">
        <v>52</v>
      </c>
      <c r="AA123" s="26"/>
      <c r="AB123" s="2" t="s">
        <v>52</v>
      </c>
    </row>
    <row r="124" spans="1:28" ht="30" customHeight="1">
      <c r="A124" s="8" t="s">
        <v>1599</v>
      </c>
      <c r="B124" s="8" t="s">
        <v>1458</v>
      </c>
      <c r="C124" s="8" t="s">
        <v>1598</v>
      </c>
      <c r="D124" s="24" t="s">
        <v>255</v>
      </c>
      <c r="E124" s="25">
        <v>390</v>
      </c>
      <c r="F124" s="8" t="s">
        <v>52</v>
      </c>
      <c r="G124" s="25">
        <v>450</v>
      </c>
      <c r="H124" s="8" t="s">
        <v>4214</v>
      </c>
      <c r="I124" s="25">
        <v>450</v>
      </c>
      <c r="J124" s="8" t="s">
        <v>4215</v>
      </c>
      <c r="K124" s="25">
        <v>0</v>
      </c>
      <c r="L124" s="8" t="s">
        <v>52</v>
      </c>
      <c r="M124" s="25">
        <v>0</v>
      </c>
      <c r="N124" s="8" t="s">
        <v>52</v>
      </c>
      <c r="O124" s="25">
        <f t="shared" si="3"/>
        <v>390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5">
        <v>0</v>
      </c>
      <c r="W124" s="8" t="s">
        <v>4216</v>
      </c>
      <c r="X124" s="8" t="s">
        <v>52</v>
      </c>
      <c r="Y124" s="2" t="s">
        <v>52</v>
      </c>
      <c r="Z124" s="2" t="s">
        <v>52</v>
      </c>
      <c r="AA124" s="26"/>
      <c r="AB124" s="2" t="s">
        <v>52</v>
      </c>
    </row>
    <row r="125" spans="1:28" ht="30" customHeight="1">
      <c r="A125" s="8" t="s">
        <v>1594</v>
      </c>
      <c r="B125" s="8" t="s">
        <v>1458</v>
      </c>
      <c r="C125" s="8" t="s">
        <v>1593</v>
      </c>
      <c r="D125" s="24" t="s">
        <v>255</v>
      </c>
      <c r="E125" s="25">
        <v>440</v>
      </c>
      <c r="F125" s="8" t="s">
        <v>52</v>
      </c>
      <c r="G125" s="25">
        <v>0</v>
      </c>
      <c r="H125" s="8" t="s">
        <v>52</v>
      </c>
      <c r="I125" s="25">
        <v>0</v>
      </c>
      <c r="J125" s="8" t="s">
        <v>52</v>
      </c>
      <c r="K125" s="25">
        <v>0</v>
      </c>
      <c r="L125" s="8" t="s">
        <v>52</v>
      </c>
      <c r="M125" s="25">
        <v>0</v>
      </c>
      <c r="N125" s="8" t="s">
        <v>52</v>
      </c>
      <c r="O125" s="25">
        <f t="shared" si="3"/>
        <v>440</v>
      </c>
      <c r="P125" s="25">
        <v>0</v>
      </c>
      <c r="Q125" s="25">
        <v>0</v>
      </c>
      <c r="R125" s="25">
        <v>0</v>
      </c>
      <c r="S125" s="25">
        <v>0</v>
      </c>
      <c r="T125" s="25">
        <v>0</v>
      </c>
      <c r="U125" s="25">
        <v>0</v>
      </c>
      <c r="V125" s="25">
        <v>0</v>
      </c>
      <c r="W125" s="8" t="s">
        <v>4217</v>
      </c>
      <c r="X125" s="8" t="s">
        <v>52</v>
      </c>
      <c r="Y125" s="2" t="s">
        <v>52</v>
      </c>
      <c r="Z125" s="2" t="s">
        <v>52</v>
      </c>
      <c r="AA125" s="26"/>
      <c r="AB125" s="2" t="s">
        <v>52</v>
      </c>
    </row>
    <row r="126" spans="1:28" ht="30" customHeight="1">
      <c r="A126" s="8" t="s">
        <v>2451</v>
      </c>
      <c r="B126" s="8" t="s">
        <v>2450</v>
      </c>
      <c r="C126" s="8" t="s">
        <v>853</v>
      </c>
      <c r="D126" s="24" t="s">
        <v>255</v>
      </c>
      <c r="E126" s="25">
        <v>0</v>
      </c>
      <c r="F126" s="8" t="s">
        <v>52</v>
      </c>
      <c r="G126" s="25">
        <v>13000</v>
      </c>
      <c r="H126" s="8" t="s">
        <v>4218</v>
      </c>
      <c r="I126" s="25">
        <v>0</v>
      </c>
      <c r="J126" s="8" t="s">
        <v>52</v>
      </c>
      <c r="K126" s="25">
        <v>0</v>
      </c>
      <c r="L126" s="8" t="s">
        <v>52</v>
      </c>
      <c r="M126" s="25">
        <v>0</v>
      </c>
      <c r="N126" s="8" t="s">
        <v>52</v>
      </c>
      <c r="O126" s="25">
        <f t="shared" si="3"/>
        <v>13000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5">
        <v>0</v>
      </c>
      <c r="W126" s="8" t="s">
        <v>4219</v>
      </c>
      <c r="X126" s="8" t="s">
        <v>52</v>
      </c>
      <c r="Y126" s="2" t="s">
        <v>52</v>
      </c>
      <c r="Z126" s="2" t="s">
        <v>52</v>
      </c>
      <c r="AA126" s="26"/>
      <c r="AB126" s="2" t="s">
        <v>52</v>
      </c>
    </row>
    <row r="127" spans="1:28" ht="30" customHeight="1">
      <c r="A127" s="8" t="s">
        <v>1699</v>
      </c>
      <c r="B127" s="8" t="s">
        <v>1697</v>
      </c>
      <c r="C127" s="8" t="s">
        <v>424</v>
      </c>
      <c r="D127" s="24" t="s">
        <v>255</v>
      </c>
      <c r="E127" s="25">
        <v>0</v>
      </c>
      <c r="F127" s="8" t="s">
        <v>52</v>
      </c>
      <c r="G127" s="25">
        <v>0</v>
      </c>
      <c r="H127" s="8" t="s">
        <v>52</v>
      </c>
      <c r="I127" s="25">
        <v>0</v>
      </c>
      <c r="J127" s="8" t="s">
        <v>52</v>
      </c>
      <c r="K127" s="25">
        <v>0</v>
      </c>
      <c r="L127" s="8" t="s">
        <v>52</v>
      </c>
      <c r="M127" s="25">
        <v>285000</v>
      </c>
      <c r="N127" s="8" t="s">
        <v>52</v>
      </c>
      <c r="O127" s="25">
        <f t="shared" si="3"/>
        <v>285000</v>
      </c>
      <c r="P127" s="25">
        <v>31000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0</v>
      </c>
      <c r="W127" s="8" t="s">
        <v>4220</v>
      </c>
      <c r="X127" s="8" t="s">
        <v>4221</v>
      </c>
      <c r="Y127" s="2" t="s">
        <v>52</v>
      </c>
      <c r="Z127" s="2" t="s">
        <v>52</v>
      </c>
      <c r="AA127" s="26"/>
      <c r="AB127" s="2" t="s">
        <v>52</v>
      </c>
    </row>
    <row r="128" spans="1:28" ht="30" customHeight="1">
      <c r="A128" s="8" t="s">
        <v>1460</v>
      </c>
      <c r="B128" s="8" t="s">
        <v>1458</v>
      </c>
      <c r="C128" s="8" t="s">
        <v>1459</v>
      </c>
      <c r="D128" s="24" t="s">
        <v>255</v>
      </c>
      <c r="E128" s="25">
        <v>0</v>
      </c>
      <c r="F128" s="8" t="s">
        <v>52</v>
      </c>
      <c r="G128" s="25">
        <v>0</v>
      </c>
      <c r="H128" s="8" t="s">
        <v>52</v>
      </c>
      <c r="I128" s="25">
        <v>0</v>
      </c>
      <c r="J128" s="8" t="s">
        <v>52</v>
      </c>
      <c r="K128" s="25">
        <v>2291</v>
      </c>
      <c r="L128" s="8" t="s">
        <v>4205</v>
      </c>
      <c r="M128" s="25">
        <v>0</v>
      </c>
      <c r="N128" s="8" t="s">
        <v>52</v>
      </c>
      <c r="O128" s="25">
        <f t="shared" si="3"/>
        <v>2291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8" t="s">
        <v>4222</v>
      </c>
      <c r="X128" s="8" t="s">
        <v>52</v>
      </c>
      <c r="Y128" s="2" t="s">
        <v>52</v>
      </c>
      <c r="Z128" s="2" t="s">
        <v>52</v>
      </c>
      <c r="AA128" s="26"/>
      <c r="AB128" s="2" t="s">
        <v>52</v>
      </c>
    </row>
    <row r="129" spans="1:28" ht="30" customHeight="1">
      <c r="A129" s="8" t="s">
        <v>757</v>
      </c>
      <c r="B129" s="8" t="s">
        <v>755</v>
      </c>
      <c r="C129" s="8" t="s">
        <v>756</v>
      </c>
      <c r="D129" s="24" t="s">
        <v>70</v>
      </c>
      <c r="E129" s="25">
        <v>0</v>
      </c>
      <c r="F129" s="8" t="s">
        <v>52</v>
      </c>
      <c r="G129" s="25">
        <v>0</v>
      </c>
      <c r="H129" s="8" t="s">
        <v>52</v>
      </c>
      <c r="I129" s="25">
        <v>0</v>
      </c>
      <c r="J129" s="8" t="s">
        <v>52</v>
      </c>
      <c r="K129" s="25">
        <v>64683</v>
      </c>
      <c r="L129" s="8" t="s">
        <v>4223</v>
      </c>
      <c r="M129" s="25">
        <v>0</v>
      </c>
      <c r="N129" s="8" t="s">
        <v>52</v>
      </c>
      <c r="O129" s="25">
        <f t="shared" si="3"/>
        <v>64683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8" t="s">
        <v>4224</v>
      </c>
      <c r="X129" s="8" t="s">
        <v>52</v>
      </c>
      <c r="Y129" s="2" t="s">
        <v>52</v>
      </c>
      <c r="Z129" s="2" t="s">
        <v>52</v>
      </c>
      <c r="AA129" s="26"/>
      <c r="AB129" s="2" t="s">
        <v>52</v>
      </c>
    </row>
    <row r="130" spans="1:28" ht="30" customHeight="1">
      <c r="A130" s="8" t="s">
        <v>760</v>
      </c>
      <c r="B130" s="8" t="s">
        <v>755</v>
      </c>
      <c r="C130" s="8" t="s">
        <v>759</v>
      </c>
      <c r="D130" s="24" t="s">
        <v>70</v>
      </c>
      <c r="E130" s="25">
        <v>0</v>
      </c>
      <c r="F130" s="8" t="s">
        <v>52</v>
      </c>
      <c r="G130" s="25">
        <v>0</v>
      </c>
      <c r="H130" s="8" t="s">
        <v>52</v>
      </c>
      <c r="I130" s="25">
        <v>0</v>
      </c>
      <c r="J130" s="8" t="s">
        <v>52</v>
      </c>
      <c r="K130" s="25">
        <v>28500</v>
      </c>
      <c r="L130" s="8" t="s">
        <v>4223</v>
      </c>
      <c r="M130" s="25">
        <v>0</v>
      </c>
      <c r="N130" s="8" t="s">
        <v>52</v>
      </c>
      <c r="O130" s="25">
        <f t="shared" si="3"/>
        <v>28500</v>
      </c>
      <c r="P130" s="25">
        <v>0</v>
      </c>
      <c r="Q130" s="25">
        <v>0</v>
      </c>
      <c r="R130" s="25">
        <v>0</v>
      </c>
      <c r="S130" s="25">
        <v>0</v>
      </c>
      <c r="T130" s="25">
        <v>0</v>
      </c>
      <c r="U130" s="25">
        <v>0</v>
      </c>
      <c r="V130" s="25">
        <v>0</v>
      </c>
      <c r="W130" s="8" t="s">
        <v>4225</v>
      </c>
      <c r="X130" s="8" t="s">
        <v>2037</v>
      </c>
      <c r="Y130" s="2" t="s">
        <v>52</v>
      </c>
      <c r="Z130" s="2" t="s">
        <v>52</v>
      </c>
      <c r="AA130" s="26"/>
      <c r="AB130" s="2" t="s">
        <v>52</v>
      </c>
    </row>
    <row r="131" spans="1:28" ht="30" customHeight="1">
      <c r="A131" s="8" t="s">
        <v>2401</v>
      </c>
      <c r="B131" s="8" t="s">
        <v>2399</v>
      </c>
      <c r="C131" s="8" t="s">
        <v>2400</v>
      </c>
      <c r="D131" s="24" t="s">
        <v>70</v>
      </c>
      <c r="E131" s="25">
        <v>0</v>
      </c>
      <c r="F131" s="8" t="s">
        <v>52</v>
      </c>
      <c r="G131" s="25">
        <v>4012.34</v>
      </c>
      <c r="H131" s="8" t="s">
        <v>4226</v>
      </c>
      <c r="I131" s="25">
        <v>3561.72</v>
      </c>
      <c r="J131" s="8" t="s">
        <v>4227</v>
      </c>
      <c r="K131" s="25">
        <v>0</v>
      </c>
      <c r="L131" s="8" t="s">
        <v>52</v>
      </c>
      <c r="M131" s="25">
        <v>0</v>
      </c>
      <c r="N131" s="8" t="s">
        <v>52</v>
      </c>
      <c r="O131" s="25">
        <f t="shared" si="3"/>
        <v>3561.72</v>
      </c>
      <c r="P131" s="25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  <c r="V131" s="25">
        <v>0</v>
      </c>
      <c r="W131" s="8" t="s">
        <v>4228</v>
      </c>
      <c r="X131" s="8" t="s">
        <v>52</v>
      </c>
      <c r="Y131" s="2" t="s">
        <v>52</v>
      </c>
      <c r="Z131" s="2" t="s">
        <v>52</v>
      </c>
      <c r="AA131" s="26"/>
      <c r="AB131" s="2" t="s">
        <v>52</v>
      </c>
    </row>
    <row r="132" spans="1:28" ht="30" customHeight="1">
      <c r="A132" s="8" t="s">
        <v>2319</v>
      </c>
      <c r="B132" s="8" t="s">
        <v>2317</v>
      </c>
      <c r="C132" s="8" t="s">
        <v>2318</v>
      </c>
      <c r="D132" s="24" t="s">
        <v>70</v>
      </c>
      <c r="E132" s="25">
        <v>0</v>
      </c>
      <c r="F132" s="8" t="s">
        <v>52</v>
      </c>
      <c r="G132" s="25">
        <v>0</v>
      </c>
      <c r="H132" s="8" t="s">
        <v>52</v>
      </c>
      <c r="I132" s="25">
        <v>0</v>
      </c>
      <c r="J132" s="8" t="s">
        <v>52</v>
      </c>
      <c r="K132" s="25">
        <v>8200</v>
      </c>
      <c r="L132" s="8" t="s">
        <v>4229</v>
      </c>
      <c r="M132" s="25">
        <v>0</v>
      </c>
      <c r="N132" s="8" t="s">
        <v>52</v>
      </c>
      <c r="O132" s="25">
        <f t="shared" ref="O132:O163" si="4">SMALL(E132:M132,COUNTIF(E132:M132,0)+1)</f>
        <v>8200</v>
      </c>
      <c r="P132" s="25">
        <v>0</v>
      </c>
      <c r="Q132" s="25">
        <v>0</v>
      </c>
      <c r="R132" s="25">
        <v>0</v>
      </c>
      <c r="S132" s="25">
        <v>0</v>
      </c>
      <c r="T132" s="25">
        <v>0</v>
      </c>
      <c r="U132" s="25">
        <v>0</v>
      </c>
      <c r="V132" s="25">
        <v>0</v>
      </c>
      <c r="W132" s="8" t="s">
        <v>4230</v>
      </c>
      <c r="X132" s="8" t="s">
        <v>52</v>
      </c>
      <c r="Y132" s="2" t="s">
        <v>52</v>
      </c>
      <c r="Z132" s="2" t="s">
        <v>52</v>
      </c>
      <c r="AA132" s="26"/>
      <c r="AB132" s="2" t="s">
        <v>52</v>
      </c>
    </row>
    <row r="133" spans="1:28" ht="30" customHeight="1">
      <c r="A133" s="8" t="s">
        <v>764</v>
      </c>
      <c r="B133" s="8" t="s">
        <v>762</v>
      </c>
      <c r="C133" s="8" t="s">
        <v>763</v>
      </c>
      <c r="D133" s="24" t="s">
        <v>70</v>
      </c>
      <c r="E133" s="25">
        <v>0</v>
      </c>
      <c r="F133" s="8" t="s">
        <v>52</v>
      </c>
      <c r="G133" s="25">
        <v>48000</v>
      </c>
      <c r="H133" s="8" t="s">
        <v>4231</v>
      </c>
      <c r="I133" s="25">
        <v>0</v>
      </c>
      <c r="J133" s="8" t="s">
        <v>52</v>
      </c>
      <c r="K133" s="25">
        <v>0</v>
      </c>
      <c r="L133" s="8" t="s">
        <v>52</v>
      </c>
      <c r="M133" s="25">
        <v>0</v>
      </c>
      <c r="N133" s="8" t="s">
        <v>52</v>
      </c>
      <c r="O133" s="25">
        <f t="shared" si="4"/>
        <v>48000</v>
      </c>
      <c r="P133" s="25">
        <v>0</v>
      </c>
      <c r="Q133" s="25">
        <v>0</v>
      </c>
      <c r="R133" s="25">
        <v>0</v>
      </c>
      <c r="S133" s="25">
        <v>0</v>
      </c>
      <c r="T133" s="25">
        <v>0</v>
      </c>
      <c r="U133" s="25">
        <v>0</v>
      </c>
      <c r="V133" s="25">
        <v>0</v>
      </c>
      <c r="W133" s="8" t="s">
        <v>4232</v>
      </c>
      <c r="X133" s="8" t="s">
        <v>52</v>
      </c>
      <c r="Y133" s="2" t="s">
        <v>52</v>
      </c>
      <c r="Z133" s="2" t="s">
        <v>52</v>
      </c>
      <c r="AA133" s="26"/>
      <c r="AB133" s="2" t="s">
        <v>52</v>
      </c>
    </row>
    <row r="134" spans="1:28" ht="30" customHeight="1">
      <c r="A134" s="8" t="s">
        <v>768</v>
      </c>
      <c r="B134" s="8" t="s">
        <v>766</v>
      </c>
      <c r="C134" s="8" t="s">
        <v>767</v>
      </c>
      <c r="D134" s="24" t="s">
        <v>255</v>
      </c>
      <c r="E134" s="25">
        <v>0</v>
      </c>
      <c r="F134" s="8" t="s">
        <v>52</v>
      </c>
      <c r="G134" s="25">
        <v>0</v>
      </c>
      <c r="H134" s="8" t="s">
        <v>52</v>
      </c>
      <c r="I134" s="25">
        <v>0</v>
      </c>
      <c r="J134" s="8" t="s">
        <v>52</v>
      </c>
      <c r="K134" s="25">
        <v>1200</v>
      </c>
      <c r="L134" s="8" t="s">
        <v>4233</v>
      </c>
      <c r="M134" s="25">
        <v>0</v>
      </c>
      <c r="N134" s="8" t="s">
        <v>52</v>
      </c>
      <c r="O134" s="25">
        <f t="shared" si="4"/>
        <v>1200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8" t="s">
        <v>4234</v>
      </c>
      <c r="X134" s="8" t="s">
        <v>52</v>
      </c>
      <c r="Y134" s="2" t="s">
        <v>52</v>
      </c>
      <c r="Z134" s="2" t="s">
        <v>52</v>
      </c>
      <c r="AA134" s="26"/>
      <c r="AB134" s="2" t="s">
        <v>52</v>
      </c>
    </row>
    <row r="135" spans="1:28" ht="30" customHeight="1">
      <c r="A135" s="8" t="s">
        <v>2331</v>
      </c>
      <c r="B135" s="8" t="s">
        <v>2317</v>
      </c>
      <c r="C135" s="8" t="s">
        <v>2330</v>
      </c>
      <c r="D135" s="24" t="s">
        <v>70</v>
      </c>
      <c r="E135" s="25">
        <v>0</v>
      </c>
      <c r="F135" s="8" t="s">
        <v>52</v>
      </c>
      <c r="G135" s="25">
        <v>4200</v>
      </c>
      <c r="H135" s="8" t="s">
        <v>4235</v>
      </c>
      <c r="I135" s="25">
        <v>0</v>
      </c>
      <c r="J135" s="8" t="s">
        <v>52</v>
      </c>
      <c r="K135" s="25">
        <v>4200</v>
      </c>
      <c r="L135" s="8" t="s">
        <v>4229</v>
      </c>
      <c r="M135" s="25">
        <v>0</v>
      </c>
      <c r="N135" s="8" t="s">
        <v>52</v>
      </c>
      <c r="O135" s="25">
        <f t="shared" si="4"/>
        <v>4200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0</v>
      </c>
      <c r="W135" s="8" t="s">
        <v>4236</v>
      </c>
      <c r="X135" s="8" t="s">
        <v>52</v>
      </c>
      <c r="Y135" s="2" t="s">
        <v>52</v>
      </c>
      <c r="Z135" s="2" t="s">
        <v>52</v>
      </c>
      <c r="AA135" s="26"/>
      <c r="AB135" s="2" t="s">
        <v>52</v>
      </c>
    </row>
    <row r="136" spans="1:28" ht="30" customHeight="1">
      <c r="A136" s="8" t="s">
        <v>1739</v>
      </c>
      <c r="B136" s="8" t="s">
        <v>1719</v>
      </c>
      <c r="C136" s="8" t="s">
        <v>1738</v>
      </c>
      <c r="D136" s="24" t="s">
        <v>255</v>
      </c>
      <c r="E136" s="25">
        <v>0</v>
      </c>
      <c r="F136" s="8" t="s">
        <v>52</v>
      </c>
      <c r="G136" s="25">
        <v>930</v>
      </c>
      <c r="H136" s="8" t="s">
        <v>4237</v>
      </c>
      <c r="I136" s="25">
        <v>620</v>
      </c>
      <c r="J136" s="8" t="s">
        <v>4238</v>
      </c>
      <c r="K136" s="25">
        <v>0</v>
      </c>
      <c r="L136" s="8" t="s">
        <v>52</v>
      </c>
      <c r="M136" s="25">
        <v>0</v>
      </c>
      <c r="N136" s="8" t="s">
        <v>52</v>
      </c>
      <c r="O136" s="25">
        <f t="shared" si="4"/>
        <v>620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8" t="s">
        <v>4239</v>
      </c>
      <c r="X136" s="8" t="s">
        <v>52</v>
      </c>
      <c r="Y136" s="2" t="s">
        <v>52</v>
      </c>
      <c r="Z136" s="2" t="s">
        <v>52</v>
      </c>
      <c r="AA136" s="26"/>
      <c r="AB136" s="2" t="s">
        <v>52</v>
      </c>
    </row>
    <row r="137" spans="1:28" ht="30" customHeight="1">
      <c r="A137" s="8" t="s">
        <v>1721</v>
      </c>
      <c r="B137" s="8" t="s">
        <v>1719</v>
      </c>
      <c r="C137" s="8" t="s">
        <v>1720</v>
      </c>
      <c r="D137" s="24" t="s">
        <v>614</v>
      </c>
      <c r="E137" s="25">
        <v>0</v>
      </c>
      <c r="F137" s="8" t="s">
        <v>52</v>
      </c>
      <c r="G137" s="25">
        <v>690</v>
      </c>
      <c r="H137" s="8" t="s">
        <v>4237</v>
      </c>
      <c r="I137" s="25">
        <v>0</v>
      </c>
      <c r="J137" s="8" t="s">
        <v>52</v>
      </c>
      <c r="K137" s="25">
        <v>0</v>
      </c>
      <c r="L137" s="8" t="s">
        <v>52</v>
      </c>
      <c r="M137" s="25">
        <v>0</v>
      </c>
      <c r="N137" s="8" t="s">
        <v>52</v>
      </c>
      <c r="O137" s="25">
        <f t="shared" si="4"/>
        <v>690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8" t="s">
        <v>4240</v>
      </c>
      <c r="X137" s="8" t="s">
        <v>52</v>
      </c>
      <c r="Y137" s="2" t="s">
        <v>52</v>
      </c>
      <c r="Z137" s="2" t="s">
        <v>52</v>
      </c>
      <c r="AA137" s="26"/>
      <c r="AB137" s="2" t="s">
        <v>52</v>
      </c>
    </row>
    <row r="138" spans="1:28" ht="30" customHeight="1">
      <c r="A138" s="8" t="s">
        <v>1724</v>
      </c>
      <c r="B138" s="8" t="s">
        <v>1719</v>
      </c>
      <c r="C138" s="8" t="s">
        <v>1723</v>
      </c>
      <c r="D138" s="24" t="s">
        <v>255</v>
      </c>
      <c r="E138" s="25">
        <v>0</v>
      </c>
      <c r="F138" s="8" t="s">
        <v>52</v>
      </c>
      <c r="G138" s="25">
        <v>1250</v>
      </c>
      <c r="H138" s="8" t="s">
        <v>4237</v>
      </c>
      <c r="I138" s="25">
        <v>1250</v>
      </c>
      <c r="J138" s="8" t="s">
        <v>4241</v>
      </c>
      <c r="K138" s="25">
        <v>0</v>
      </c>
      <c r="L138" s="8" t="s">
        <v>52</v>
      </c>
      <c r="M138" s="25">
        <v>0</v>
      </c>
      <c r="N138" s="8" t="s">
        <v>52</v>
      </c>
      <c r="O138" s="25">
        <f t="shared" si="4"/>
        <v>1250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8" t="s">
        <v>4242</v>
      </c>
      <c r="X138" s="8" t="s">
        <v>52</v>
      </c>
      <c r="Y138" s="2" t="s">
        <v>52</v>
      </c>
      <c r="Z138" s="2" t="s">
        <v>52</v>
      </c>
      <c r="AA138" s="26"/>
      <c r="AB138" s="2" t="s">
        <v>52</v>
      </c>
    </row>
    <row r="139" spans="1:28" ht="30" customHeight="1">
      <c r="A139" s="8" t="s">
        <v>1727</v>
      </c>
      <c r="B139" s="8" t="s">
        <v>1719</v>
      </c>
      <c r="C139" s="8" t="s">
        <v>1726</v>
      </c>
      <c r="D139" s="24" t="s">
        <v>255</v>
      </c>
      <c r="E139" s="25">
        <v>0</v>
      </c>
      <c r="F139" s="8" t="s">
        <v>52</v>
      </c>
      <c r="G139" s="25">
        <v>780</v>
      </c>
      <c r="H139" s="8" t="s">
        <v>4237</v>
      </c>
      <c r="I139" s="25">
        <v>780</v>
      </c>
      <c r="J139" s="8" t="s">
        <v>4241</v>
      </c>
      <c r="K139" s="25">
        <v>0</v>
      </c>
      <c r="L139" s="8" t="s">
        <v>52</v>
      </c>
      <c r="M139" s="25">
        <v>0</v>
      </c>
      <c r="N139" s="8" t="s">
        <v>52</v>
      </c>
      <c r="O139" s="25">
        <f t="shared" si="4"/>
        <v>780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0</v>
      </c>
      <c r="V139" s="25">
        <v>0</v>
      </c>
      <c r="W139" s="8" t="s">
        <v>4243</v>
      </c>
      <c r="X139" s="8" t="s">
        <v>52</v>
      </c>
      <c r="Y139" s="2" t="s">
        <v>52</v>
      </c>
      <c r="Z139" s="2" t="s">
        <v>52</v>
      </c>
      <c r="AA139" s="26"/>
      <c r="AB139" s="2" t="s">
        <v>52</v>
      </c>
    </row>
    <row r="140" spans="1:28" ht="30" customHeight="1">
      <c r="A140" s="8" t="s">
        <v>1730</v>
      </c>
      <c r="B140" s="8" t="s">
        <v>1719</v>
      </c>
      <c r="C140" s="8" t="s">
        <v>1729</v>
      </c>
      <c r="D140" s="24" t="s">
        <v>606</v>
      </c>
      <c r="E140" s="25">
        <v>0</v>
      </c>
      <c r="F140" s="8" t="s">
        <v>52</v>
      </c>
      <c r="G140" s="25">
        <v>0</v>
      </c>
      <c r="H140" s="8" t="s">
        <v>52</v>
      </c>
      <c r="I140" s="25">
        <v>250</v>
      </c>
      <c r="J140" s="8" t="s">
        <v>4241</v>
      </c>
      <c r="K140" s="25">
        <v>0</v>
      </c>
      <c r="L140" s="8" t="s">
        <v>52</v>
      </c>
      <c r="M140" s="25">
        <v>0</v>
      </c>
      <c r="N140" s="8" t="s">
        <v>52</v>
      </c>
      <c r="O140" s="25">
        <f t="shared" si="4"/>
        <v>250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8" t="s">
        <v>4244</v>
      </c>
      <c r="X140" s="8" t="s">
        <v>52</v>
      </c>
      <c r="Y140" s="2" t="s">
        <v>52</v>
      </c>
      <c r="Z140" s="2" t="s">
        <v>52</v>
      </c>
      <c r="AA140" s="26"/>
      <c r="AB140" s="2" t="s">
        <v>52</v>
      </c>
    </row>
    <row r="141" spans="1:28" ht="30" customHeight="1">
      <c r="A141" s="8" t="s">
        <v>1733</v>
      </c>
      <c r="B141" s="8" t="s">
        <v>1719</v>
      </c>
      <c r="C141" s="8" t="s">
        <v>1732</v>
      </c>
      <c r="D141" s="24" t="s">
        <v>606</v>
      </c>
      <c r="E141" s="25">
        <v>0</v>
      </c>
      <c r="F141" s="8" t="s">
        <v>52</v>
      </c>
      <c r="G141" s="25">
        <v>0</v>
      </c>
      <c r="H141" s="8" t="s">
        <v>52</v>
      </c>
      <c r="I141" s="25">
        <v>0</v>
      </c>
      <c r="J141" s="8" t="s">
        <v>52</v>
      </c>
      <c r="K141" s="25">
        <v>0</v>
      </c>
      <c r="L141" s="8" t="s">
        <v>52</v>
      </c>
      <c r="M141" s="25">
        <v>111</v>
      </c>
      <c r="N141" s="8" t="s">
        <v>52</v>
      </c>
      <c r="O141" s="25">
        <f t="shared" si="4"/>
        <v>111</v>
      </c>
      <c r="P141" s="25">
        <v>0</v>
      </c>
      <c r="Q141" s="25">
        <v>0</v>
      </c>
      <c r="R141" s="25">
        <v>0</v>
      </c>
      <c r="S141" s="25">
        <v>0</v>
      </c>
      <c r="T141" s="25">
        <v>0</v>
      </c>
      <c r="U141" s="25">
        <v>0</v>
      </c>
      <c r="V141" s="25">
        <v>0</v>
      </c>
      <c r="W141" s="8" t="s">
        <v>4245</v>
      </c>
      <c r="X141" s="8" t="s">
        <v>52</v>
      </c>
      <c r="Y141" s="2" t="s">
        <v>52</v>
      </c>
      <c r="Z141" s="2" t="s">
        <v>52</v>
      </c>
      <c r="AA141" s="26"/>
      <c r="AB141" s="2" t="s">
        <v>52</v>
      </c>
    </row>
    <row r="142" spans="1:28" ht="30" customHeight="1">
      <c r="A142" s="8" t="s">
        <v>1736</v>
      </c>
      <c r="B142" s="8" t="s">
        <v>1719</v>
      </c>
      <c r="C142" s="8" t="s">
        <v>1735</v>
      </c>
      <c r="D142" s="24" t="s">
        <v>606</v>
      </c>
      <c r="E142" s="25">
        <v>0</v>
      </c>
      <c r="F142" s="8" t="s">
        <v>52</v>
      </c>
      <c r="G142" s="25">
        <v>0</v>
      </c>
      <c r="H142" s="8" t="s">
        <v>52</v>
      </c>
      <c r="I142" s="25">
        <v>0</v>
      </c>
      <c r="J142" s="8" t="s">
        <v>52</v>
      </c>
      <c r="K142" s="25">
        <v>0</v>
      </c>
      <c r="L142" s="8" t="s">
        <v>52</v>
      </c>
      <c r="M142" s="25">
        <v>107</v>
      </c>
      <c r="N142" s="8" t="s">
        <v>52</v>
      </c>
      <c r="O142" s="25">
        <f t="shared" si="4"/>
        <v>107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8" t="s">
        <v>4246</v>
      </c>
      <c r="X142" s="8" t="s">
        <v>52</v>
      </c>
      <c r="Y142" s="2" t="s">
        <v>52</v>
      </c>
      <c r="Z142" s="2" t="s">
        <v>52</v>
      </c>
      <c r="AA142" s="26"/>
      <c r="AB142" s="2" t="s">
        <v>52</v>
      </c>
    </row>
    <row r="143" spans="1:28" ht="30" customHeight="1">
      <c r="A143" s="8" t="s">
        <v>1742</v>
      </c>
      <c r="B143" s="8" t="s">
        <v>1719</v>
      </c>
      <c r="C143" s="8" t="s">
        <v>1741</v>
      </c>
      <c r="D143" s="24" t="s">
        <v>614</v>
      </c>
      <c r="E143" s="25">
        <v>0</v>
      </c>
      <c r="F143" s="8" t="s">
        <v>52</v>
      </c>
      <c r="G143" s="25">
        <v>0</v>
      </c>
      <c r="H143" s="8" t="s">
        <v>52</v>
      </c>
      <c r="I143" s="25">
        <v>0</v>
      </c>
      <c r="J143" s="8" t="s">
        <v>52</v>
      </c>
      <c r="K143" s="25">
        <v>0</v>
      </c>
      <c r="L143" s="8" t="s">
        <v>52</v>
      </c>
      <c r="M143" s="25">
        <v>60</v>
      </c>
      <c r="N143" s="8" t="s">
        <v>52</v>
      </c>
      <c r="O143" s="25">
        <f t="shared" si="4"/>
        <v>60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8" t="s">
        <v>4247</v>
      </c>
      <c r="X143" s="8" t="s">
        <v>52</v>
      </c>
      <c r="Y143" s="2" t="s">
        <v>52</v>
      </c>
      <c r="Z143" s="2" t="s">
        <v>52</v>
      </c>
      <c r="AA143" s="26"/>
      <c r="AB143" s="2" t="s">
        <v>52</v>
      </c>
    </row>
    <row r="144" spans="1:28" ht="30" customHeight="1">
      <c r="A144" s="8" t="s">
        <v>1745</v>
      </c>
      <c r="B144" s="8" t="s">
        <v>1719</v>
      </c>
      <c r="C144" s="8" t="s">
        <v>1744</v>
      </c>
      <c r="D144" s="24" t="s">
        <v>614</v>
      </c>
      <c r="E144" s="25">
        <v>0</v>
      </c>
      <c r="F144" s="8" t="s">
        <v>52</v>
      </c>
      <c r="G144" s="25">
        <v>0</v>
      </c>
      <c r="H144" s="8" t="s">
        <v>52</v>
      </c>
      <c r="I144" s="25">
        <v>0</v>
      </c>
      <c r="J144" s="8" t="s">
        <v>52</v>
      </c>
      <c r="K144" s="25">
        <v>0</v>
      </c>
      <c r="L144" s="8" t="s">
        <v>52</v>
      </c>
      <c r="M144" s="25">
        <v>80</v>
      </c>
      <c r="N144" s="8" t="s">
        <v>52</v>
      </c>
      <c r="O144" s="25">
        <f t="shared" si="4"/>
        <v>80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8" t="s">
        <v>4248</v>
      </c>
      <c r="X144" s="8" t="s">
        <v>52</v>
      </c>
      <c r="Y144" s="2" t="s">
        <v>52</v>
      </c>
      <c r="Z144" s="2" t="s">
        <v>52</v>
      </c>
      <c r="AA144" s="26"/>
      <c r="AB144" s="2" t="s">
        <v>52</v>
      </c>
    </row>
    <row r="145" spans="1:28" ht="30" customHeight="1">
      <c r="A145" s="8" t="s">
        <v>2323</v>
      </c>
      <c r="B145" s="8" t="s">
        <v>1719</v>
      </c>
      <c r="C145" s="8" t="s">
        <v>2321</v>
      </c>
      <c r="D145" s="24" t="s">
        <v>614</v>
      </c>
      <c r="E145" s="25">
        <v>0</v>
      </c>
      <c r="F145" s="8" t="s">
        <v>52</v>
      </c>
      <c r="G145" s="25">
        <v>0</v>
      </c>
      <c r="H145" s="8" t="s">
        <v>52</v>
      </c>
      <c r="I145" s="25">
        <v>0</v>
      </c>
      <c r="J145" s="8" t="s">
        <v>52</v>
      </c>
      <c r="K145" s="25">
        <v>0</v>
      </c>
      <c r="L145" s="8" t="s">
        <v>52</v>
      </c>
      <c r="M145" s="25">
        <v>3.5</v>
      </c>
      <c r="N145" s="8" t="s">
        <v>4249</v>
      </c>
      <c r="O145" s="25">
        <f t="shared" si="4"/>
        <v>3.5</v>
      </c>
      <c r="P145" s="25">
        <v>0</v>
      </c>
      <c r="Q145" s="25">
        <v>0</v>
      </c>
      <c r="R145" s="25">
        <v>0</v>
      </c>
      <c r="S145" s="25">
        <v>0</v>
      </c>
      <c r="T145" s="25">
        <v>0</v>
      </c>
      <c r="U145" s="25">
        <v>0</v>
      </c>
      <c r="V145" s="25">
        <v>0</v>
      </c>
      <c r="W145" s="8" t="s">
        <v>4250</v>
      </c>
      <c r="X145" s="8" t="s">
        <v>2322</v>
      </c>
      <c r="Y145" s="2" t="s">
        <v>52</v>
      </c>
      <c r="Z145" s="2" t="s">
        <v>52</v>
      </c>
      <c r="AA145" s="26"/>
      <c r="AB145" s="2" t="s">
        <v>52</v>
      </c>
    </row>
    <row r="146" spans="1:28" ht="30" customHeight="1">
      <c r="A146" s="8" t="s">
        <v>1898</v>
      </c>
      <c r="B146" s="8" t="s">
        <v>1719</v>
      </c>
      <c r="C146" s="8" t="s">
        <v>1897</v>
      </c>
      <c r="D146" s="24" t="s">
        <v>255</v>
      </c>
      <c r="E146" s="25">
        <v>0</v>
      </c>
      <c r="F146" s="8" t="s">
        <v>52</v>
      </c>
      <c r="G146" s="25">
        <v>0</v>
      </c>
      <c r="H146" s="8" t="s">
        <v>52</v>
      </c>
      <c r="I146" s="25">
        <v>1890</v>
      </c>
      <c r="J146" s="8" t="s">
        <v>4241</v>
      </c>
      <c r="K146" s="25">
        <v>1890</v>
      </c>
      <c r="L146" s="8" t="s">
        <v>4251</v>
      </c>
      <c r="M146" s="25">
        <v>0</v>
      </c>
      <c r="N146" s="8" t="s">
        <v>52</v>
      </c>
      <c r="O146" s="25">
        <f t="shared" si="4"/>
        <v>1890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5">
        <v>0</v>
      </c>
      <c r="W146" s="8" t="s">
        <v>4252</v>
      </c>
      <c r="X146" s="8" t="s">
        <v>52</v>
      </c>
      <c r="Y146" s="2" t="s">
        <v>52</v>
      </c>
      <c r="Z146" s="2" t="s">
        <v>52</v>
      </c>
      <c r="AA146" s="26"/>
      <c r="AB146" s="2" t="s">
        <v>52</v>
      </c>
    </row>
    <row r="147" spans="1:28" ht="30" customHeight="1">
      <c r="A147" s="8" t="s">
        <v>2397</v>
      </c>
      <c r="B147" s="8" t="s">
        <v>2395</v>
      </c>
      <c r="C147" s="8" t="s">
        <v>2396</v>
      </c>
      <c r="D147" s="24" t="s">
        <v>255</v>
      </c>
      <c r="E147" s="25">
        <v>0</v>
      </c>
      <c r="F147" s="8" t="s">
        <v>52</v>
      </c>
      <c r="G147" s="25">
        <v>0</v>
      </c>
      <c r="H147" s="8" t="s">
        <v>52</v>
      </c>
      <c r="I147" s="25">
        <v>0</v>
      </c>
      <c r="J147" s="8" t="s">
        <v>52</v>
      </c>
      <c r="K147" s="25">
        <v>2670</v>
      </c>
      <c r="L147" s="8" t="s">
        <v>4251</v>
      </c>
      <c r="M147" s="25">
        <v>0</v>
      </c>
      <c r="N147" s="8" t="s">
        <v>52</v>
      </c>
      <c r="O147" s="25">
        <f t="shared" si="4"/>
        <v>2670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8" t="s">
        <v>4253</v>
      </c>
      <c r="X147" s="8" t="s">
        <v>52</v>
      </c>
      <c r="Y147" s="2" t="s">
        <v>52</v>
      </c>
      <c r="Z147" s="2" t="s">
        <v>52</v>
      </c>
      <c r="AA147" s="26"/>
      <c r="AB147" s="2" t="s">
        <v>52</v>
      </c>
    </row>
    <row r="148" spans="1:28" ht="30" customHeight="1">
      <c r="A148" s="8" t="s">
        <v>2393</v>
      </c>
      <c r="B148" s="8" t="s">
        <v>2391</v>
      </c>
      <c r="C148" s="8" t="s">
        <v>2392</v>
      </c>
      <c r="D148" s="24" t="s">
        <v>255</v>
      </c>
      <c r="E148" s="25">
        <v>0</v>
      </c>
      <c r="F148" s="8" t="s">
        <v>52</v>
      </c>
      <c r="G148" s="25">
        <v>0</v>
      </c>
      <c r="H148" s="8" t="s">
        <v>52</v>
      </c>
      <c r="I148" s="25">
        <v>0</v>
      </c>
      <c r="J148" s="8" t="s">
        <v>52</v>
      </c>
      <c r="K148" s="25">
        <v>3140</v>
      </c>
      <c r="L148" s="8" t="s">
        <v>4251</v>
      </c>
      <c r="M148" s="25">
        <v>0</v>
      </c>
      <c r="N148" s="8" t="s">
        <v>52</v>
      </c>
      <c r="O148" s="25">
        <f t="shared" si="4"/>
        <v>3140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8" t="s">
        <v>4254</v>
      </c>
      <c r="X148" s="8" t="s">
        <v>52</v>
      </c>
      <c r="Y148" s="2" t="s">
        <v>52</v>
      </c>
      <c r="Z148" s="2" t="s">
        <v>52</v>
      </c>
      <c r="AA148" s="26"/>
      <c r="AB148" s="2" t="s">
        <v>52</v>
      </c>
    </row>
    <row r="149" spans="1:28" ht="30" customHeight="1">
      <c r="A149" s="8" t="s">
        <v>2309</v>
      </c>
      <c r="B149" s="8" t="s">
        <v>2308</v>
      </c>
      <c r="C149" s="8" t="s">
        <v>789</v>
      </c>
      <c r="D149" s="24" t="s">
        <v>70</v>
      </c>
      <c r="E149" s="25">
        <v>25600</v>
      </c>
      <c r="F149" s="8" t="s">
        <v>52</v>
      </c>
      <c r="G149" s="25">
        <v>27000</v>
      </c>
      <c r="H149" s="8" t="s">
        <v>4255</v>
      </c>
      <c r="I149" s="25">
        <v>27000</v>
      </c>
      <c r="J149" s="8" t="s">
        <v>4256</v>
      </c>
      <c r="K149" s="25">
        <v>0</v>
      </c>
      <c r="L149" s="8" t="s">
        <v>52</v>
      </c>
      <c r="M149" s="25">
        <v>0</v>
      </c>
      <c r="N149" s="8" t="s">
        <v>52</v>
      </c>
      <c r="O149" s="25">
        <f t="shared" si="4"/>
        <v>25600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8" t="s">
        <v>4257</v>
      </c>
      <c r="X149" s="8" t="s">
        <v>52</v>
      </c>
      <c r="Y149" s="2" t="s">
        <v>52</v>
      </c>
      <c r="Z149" s="2" t="s">
        <v>52</v>
      </c>
      <c r="AA149" s="26"/>
      <c r="AB149" s="2" t="s">
        <v>52</v>
      </c>
    </row>
    <row r="150" spans="1:28" ht="30" customHeight="1">
      <c r="A150" s="8" t="s">
        <v>938</v>
      </c>
      <c r="B150" s="8" t="s">
        <v>935</v>
      </c>
      <c r="C150" s="8" t="s">
        <v>52</v>
      </c>
      <c r="D150" s="24" t="s">
        <v>936</v>
      </c>
      <c r="E150" s="25">
        <v>12170</v>
      </c>
      <c r="F150" s="8" t="s">
        <v>52</v>
      </c>
      <c r="G150" s="25">
        <v>0</v>
      </c>
      <c r="H150" s="8" t="s">
        <v>52</v>
      </c>
      <c r="I150" s="25">
        <v>0</v>
      </c>
      <c r="J150" s="8" t="s">
        <v>52</v>
      </c>
      <c r="K150" s="25">
        <v>0</v>
      </c>
      <c r="L150" s="8" t="s">
        <v>52</v>
      </c>
      <c r="M150" s="25">
        <v>0</v>
      </c>
      <c r="N150" s="8" t="s">
        <v>52</v>
      </c>
      <c r="O150" s="25">
        <f t="shared" si="4"/>
        <v>12170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8" t="s">
        <v>4258</v>
      </c>
      <c r="X150" s="8" t="s">
        <v>937</v>
      </c>
      <c r="Y150" s="2" t="s">
        <v>52</v>
      </c>
      <c r="Z150" s="2" t="s">
        <v>52</v>
      </c>
      <c r="AA150" s="26"/>
      <c r="AB150" s="2" t="s">
        <v>52</v>
      </c>
    </row>
    <row r="151" spans="1:28" ht="30" customHeight="1">
      <c r="A151" s="8" t="s">
        <v>950</v>
      </c>
      <c r="B151" s="8" t="s">
        <v>948</v>
      </c>
      <c r="C151" s="8" t="s">
        <v>52</v>
      </c>
      <c r="D151" s="24" t="s">
        <v>936</v>
      </c>
      <c r="E151" s="25">
        <v>12690</v>
      </c>
      <c r="F151" s="8" t="s">
        <v>52</v>
      </c>
      <c r="G151" s="25">
        <v>0</v>
      </c>
      <c r="H151" s="8" t="s">
        <v>52</v>
      </c>
      <c r="I151" s="25">
        <v>0</v>
      </c>
      <c r="J151" s="8" t="s">
        <v>52</v>
      </c>
      <c r="K151" s="25">
        <v>0</v>
      </c>
      <c r="L151" s="8" t="s">
        <v>52</v>
      </c>
      <c r="M151" s="25">
        <v>0</v>
      </c>
      <c r="N151" s="8" t="s">
        <v>52</v>
      </c>
      <c r="O151" s="25">
        <f t="shared" si="4"/>
        <v>12690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8" t="s">
        <v>4259</v>
      </c>
      <c r="X151" s="8" t="s">
        <v>949</v>
      </c>
      <c r="Y151" s="2" t="s">
        <v>52</v>
      </c>
      <c r="Z151" s="2" t="s">
        <v>52</v>
      </c>
      <c r="AA151" s="26"/>
      <c r="AB151" s="2" t="s">
        <v>52</v>
      </c>
    </row>
    <row r="152" spans="1:28" ht="30" customHeight="1">
      <c r="A152" s="8" t="s">
        <v>946</v>
      </c>
      <c r="B152" s="8" t="s">
        <v>944</v>
      </c>
      <c r="C152" s="8" t="s">
        <v>52</v>
      </c>
      <c r="D152" s="24" t="s">
        <v>936</v>
      </c>
      <c r="E152" s="25">
        <v>10320</v>
      </c>
      <c r="F152" s="8" t="s">
        <v>52</v>
      </c>
      <c r="G152" s="25">
        <v>0</v>
      </c>
      <c r="H152" s="8" t="s">
        <v>52</v>
      </c>
      <c r="I152" s="25">
        <v>0</v>
      </c>
      <c r="J152" s="8" t="s">
        <v>52</v>
      </c>
      <c r="K152" s="25">
        <v>0</v>
      </c>
      <c r="L152" s="8" t="s">
        <v>52</v>
      </c>
      <c r="M152" s="25">
        <v>0</v>
      </c>
      <c r="N152" s="8" t="s">
        <v>52</v>
      </c>
      <c r="O152" s="25">
        <f t="shared" si="4"/>
        <v>10320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8" t="s">
        <v>4260</v>
      </c>
      <c r="X152" s="8" t="s">
        <v>945</v>
      </c>
      <c r="Y152" s="2" t="s">
        <v>52</v>
      </c>
      <c r="Z152" s="2" t="s">
        <v>52</v>
      </c>
      <c r="AA152" s="26"/>
      <c r="AB152" s="2" t="s">
        <v>52</v>
      </c>
    </row>
    <row r="153" spans="1:28" ht="30" customHeight="1">
      <c r="A153" s="8" t="s">
        <v>954</v>
      </c>
      <c r="B153" s="8" t="s">
        <v>952</v>
      </c>
      <c r="C153" s="8" t="s">
        <v>52</v>
      </c>
      <c r="D153" s="24" t="s">
        <v>936</v>
      </c>
      <c r="E153" s="25">
        <v>12900</v>
      </c>
      <c r="F153" s="8" t="s">
        <v>52</v>
      </c>
      <c r="G153" s="25">
        <v>0</v>
      </c>
      <c r="H153" s="8" t="s">
        <v>52</v>
      </c>
      <c r="I153" s="25">
        <v>0</v>
      </c>
      <c r="J153" s="8" t="s">
        <v>52</v>
      </c>
      <c r="K153" s="25">
        <v>0</v>
      </c>
      <c r="L153" s="8" t="s">
        <v>52</v>
      </c>
      <c r="M153" s="25">
        <v>0</v>
      </c>
      <c r="N153" s="8" t="s">
        <v>52</v>
      </c>
      <c r="O153" s="25">
        <f t="shared" si="4"/>
        <v>12900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8" t="s">
        <v>4261</v>
      </c>
      <c r="X153" s="8" t="s">
        <v>953</v>
      </c>
      <c r="Y153" s="2" t="s">
        <v>52</v>
      </c>
      <c r="Z153" s="2" t="s">
        <v>52</v>
      </c>
      <c r="AA153" s="26"/>
      <c r="AB153" s="2" t="s">
        <v>52</v>
      </c>
    </row>
    <row r="154" spans="1:28" ht="30" customHeight="1">
      <c r="A154" s="8" t="s">
        <v>942</v>
      </c>
      <c r="B154" s="8" t="s">
        <v>940</v>
      </c>
      <c r="C154" s="8" t="s">
        <v>52</v>
      </c>
      <c r="D154" s="24" t="s">
        <v>936</v>
      </c>
      <c r="E154" s="25">
        <v>12170</v>
      </c>
      <c r="F154" s="8" t="s">
        <v>52</v>
      </c>
      <c r="G154" s="25">
        <v>0</v>
      </c>
      <c r="H154" s="8" t="s">
        <v>52</v>
      </c>
      <c r="I154" s="25">
        <v>0</v>
      </c>
      <c r="J154" s="8" t="s">
        <v>52</v>
      </c>
      <c r="K154" s="25">
        <v>0</v>
      </c>
      <c r="L154" s="8" t="s">
        <v>52</v>
      </c>
      <c r="M154" s="25">
        <v>0</v>
      </c>
      <c r="N154" s="8" t="s">
        <v>52</v>
      </c>
      <c r="O154" s="25">
        <f t="shared" si="4"/>
        <v>12170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8" t="s">
        <v>4262</v>
      </c>
      <c r="X154" s="8" t="s">
        <v>941</v>
      </c>
      <c r="Y154" s="2" t="s">
        <v>52</v>
      </c>
      <c r="Z154" s="2" t="s">
        <v>52</v>
      </c>
      <c r="AA154" s="26"/>
      <c r="AB154" s="2" t="s">
        <v>52</v>
      </c>
    </row>
    <row r="155" spans="1:28" ht="30" customHeight="1">
      <c r="A155" s="8" t="s">
        <v>2104</v>
      </c>
      <c r="B155" s="8" t="s">
        <v>2102</v>
      </c>
      <c r="C155" s="8" t="s">
        <v>2103</v>
      </c>
      <c r="D155" s="24" t="s">
        <v>614</v>
      </c>
      <c r="E155" s="25">
        <v>0</v>
      </c>
      <c r="F155" s="8" t="s">
        <v>52</v>
      </c>
      <c r="G155" s="25">
        <v>68000</v>
      </c>
      <c r="H155" s="8" t="s">
        <v>4263</v>
      </c>
      <c r="I155" s="25">
        <v>0</v>
      </c>
      <c r="J155" s="8" t="s">
        <v>52</v>
      </c>
      <c r="K155" s="25">
        <v>48000</v>
      </c>
      <c r="L155" s="8" t="s">
        <v>4264</v>
      </c>
      <c r="M155" s="25">
        <v>0</v>
      </c>
      <c r="N155" s="8" t="s">
        <v>52</v>
      </c>
      <c r="O155" s="25">
        <f t="shared" si="4"/>
        <v>48000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8" t="s">
        <v>4265</v>
      </c>
      <c r="X155" s="8" t="s">
        <v>52</v>
      </c>
      <c r="Y155" s="2" t="s">
        <v>52</v>
      </c>
      <c r="Z155" s="2" t="s">
        <v>52</v>
      </c>
      <c r="AA155" s="26"/>
      <c r="AB155" s="2" t="s">
        <v>52</v>
      </c>
    </row>
    <row r="156" spans="1:28" ht="30" customHeight="1">
      <c r="A156" s="8" t="s">
        <v>2097</v>
      </c>
      <c r="B156" s="8" t="s">
        <v>2095</v>
      </c>
      <c r="C156" s="8" t="s">
        <v>2096</v>
      </c>
      <c r="D156" s="24" t="s">
        <v>614</v>
      </c>
      <c r="E156" s="25">
        <v>0</v>
      </c>
      <c r="F156" s="8" t="s">
        <v>52</v>
      </c>
      <c r="G156" s="25">
        <v>0</v>
      </c>
      <c r="H156" s="8" t="s">
        <v>52</v>
      </c>
      <c r="I156" s="25">
        <v>0</v>
      </c>
      <c r="J156" s="8" t="s">
        <v>52</v>
      </c>
      <c r="K156" s="25">
        <v>380800</v>
      </c>
      <c r="L156" s="8" t="s">
        <v>4266</v>
      </c>
      <c r="M156" s="25">
        <v>0</v>
      </c>
      <c r="N156" s="8" t="s">
        <v>52</v>
      </c>
      <c r="O156" s="25">
        <f t="shared" si="4"/>
        <v>380800</v>
      </c>
      <c r="P156" s="25">
        <v>25000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8" t="s">
        <v>4267</v>
      </c>
      <c r="X156" s="8" t="s">
        <v>52</v>
      </c>
      <c r="Y156" s="2" t="s">
        <v>52</v>
      </c>
      <c r="Z156" s="2" t="s">
        <v>52</v>
      </c>
      <c r="AA156" s="26"/>
      <c r="AB156" s="2" t="s">
        <v>52</v>
      </c>
    </row>
    <row r="157" spans="1:28" ht="30" customHeight="1">
      <c r="A157" s="8" t="s">
        <v>2100</v>
      </c>
      <c r="B157" s="8" t="s">
        <v>2095</v>
      </c>
      <c r="C157" s="8" t="s">
        <v>2099</v>
      </c>
      <c r="D157" s="24" t="s">
        <v>614</v>
      </c>
      <c r="E157" s="25">
        <v>0</v>
      </c>
      <c r="F157" s="8" t="s">
        <v>52</v>
      </c>
      <c r="G157" s="25">
        <v>0</v>
      </c>
      <c r="H157" s="8" t="s">
        <v>52</v>
      </c>
      <c r="I157" s="25">
        <v>0</v>
      </c>
      <c r="J157" s="8" t="s">
        <v>52</v>
      </c>
      <c r="K157" s="25">
        <v>326800</v>
      </c>
      <c r="L157" s="8" t="s">
        <v>4266</v>
      </c>
      <c r="M157" s="25">
        <v>0</v>
      </c>
      <c r="N157" s="8" t="s">
        <v>52</v>
      </c>
      <c r="O157" s="25">
        <f t="shared" si="4"/>
        <v>326800</v>
      </c>
      <c r="P157" s="25">
        <v>25000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8" t="s">
        <v>4268</v>
      </c>
      <c r="X157" s="8" t="s">
        <v>52</v>
      </c>
      <c r="Y157" s="2" t="s">
        <v>52</v>
      </c>
      <c r="Z157" s="2" t="s">
        <v>52</v>
      </c>
      <c r="AA157" s="26"/>
      <c r="AB157" s="2" t="s">
        <v>52</v>
      </c>
    </row>
    <row r="158" spans="1:28" ht="30" customHeight="1">
      <c r="A158" s="8" t="s">
        <v>2113</v>
      </c>
      <c r="B158" s="8" t="s">
        <v>2095</v>
      </c>
      <c r="C158" s="8" t="s">
        <v>2112</v>
      </c>
      <c r="D158" s="24" t="s">
        <v>614</v>
      </c>
      <c r="E158" s="25">
        <v>0</v>
      </c>
      <c r="F158" s="8" t="s">
        <v>52</v>
      </c>
      <c r="G158" s="25">
        <v>0</v>
      </c>
      <c r="H158" s="8" t="s">
        <v>52</v>
      </c>
      <c r="I158" s="25">
        <v>0</v>
      </c>
      <c r="J158" s="8" t="s">
        <v>52</v>
      </c>
      <c r="K158" s="25">
        <v>350800</v>
      </c>
      <c r="L158" s="8" t="s">
        <v>4266</v>
      </c>
      <c r="M158" s="25">
        <v>0</v>
      </c>
      <c r="N158" s="8" t="s">
        <v>52</v>
      </c>
      <c r="O158" s="25">
        <f t="shared" si="4"/>
        <v>350800</v>
      </c>
      <c r="P158" s="25">
        <v>25000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8" t="s">
        <v>4269</v>
      </c>
      <c r="X158" s="8" t="s">
        <v>52</v>
      </c>
      <c r="Y158" s="2" t="s">
        <v>52</v>
      </c>
      <c r="Z158" s="2" t="s">
        <v>52</v>
      </c>
      <c r="AA158" s="26"/>
      <c r="AB158" s="2" t="s">
        <v>52</v>
      </c>
    </row>
    <row r="159" spans="1:28" ht="30" customHeight="1">
      <c r="A159" s="8" t="s">
        <v>2038</v>
      </c>
      <c r="B159" s="8" t="s">
        <v>2035</v>
      </c>
      <c r="C159" s="8" t="s">
        <v>2036</v>
      </c>
      <c r="D159" s="24" t="s">
        <v>1987</v>
      </c>
      <c r="E159" s="25">
        <v>0</v>
      </c>
      <c r="F159" s="8" t="s">
        <v>52</v>
      </c>
      <c r="G159" s="25">
        <v>1700000</v>
      </c>
      <c r="H159" s="8" t="s">
        <v>4270</v>
      </c>
      <c r="I159" s="25">
        <v>0</v>
      </c>
      <c r="J159" s="8" t="s">
        <v>52</v>
      </c>
      <c r="K159" s="25">
        <v>0</v>
      </c>
      <c r="L159" s="8" t="s">
        <v>52</v>
      </c>
      <c r="M159" s="25">
        <v>0</v>
      </c>
      <c r="N159" s="8" t="s">
        <v>52</v>
      </c>
      <c r="O159" s="25">
        <f t="shared" si="4"/>
        <v>1700000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8" t="s">
        <v>4271</v>
      </c>
      <c r="X159" s="8" t="s">
        <v>2037</v>
      </c>
      <c r="Y159" s="2" t="s">
        <v>52</v>
      </c>
      <c r="Z159" s="2" t="s">
        <v>52</v>
      </c>
      <c r="AA159" s="26"/>
      <c r="AB159" s="2" t="s">
        <v>52</v>
      </c>
    </row>
    <row r="160" spans="1:28" ht="30" customHeight="1">
      <c r="A160" s="8" t="s">
        <v>1988</v>
      </c>
      <c r="B160" s="8" t="s">
        <v>1985</v>
      </c>
      <c r="C160" s="8" t="s">
        <v>1986</v>
      </c>
      <c r="D160" s="24" t="s">
        <v>1987</v>
      </c>
      <c r="E160" s="25">
        <v>0</v>
      </c>
      <c r="F160" s="8" t="s">
        <v>52</v>
      </c>
      <c r="G160" s="25">
        <v>1100000</v>
      </c>
      <c r="H160" s="8" t="s">
        <v>4270</v>
      </c>
      <c r="I160" s="25">
        <v>1500000</v>
      </c>
      <c r="J160" s="8" t="s">
        <v>4272</v>
      </c>
      <c r="K160" s="25">
        <v>1800000</v>
      </c>
      <c r="L160" s="8" t="s">
        <v>4273</v>
      </c>
      <c r="M160" s="25">
        <v>1500000</v>
      </c>
      <c r="N160" s="8" t="s">
        <v>4274</v>
      </c>
      <c r="O160" s="25">
        <f t="shared" si="4"/>
        <v>1100000</v>
      </c>
      <c r="P160" s="25">
        <v>0</v>
      </c>
      <c r="Q160" s="25">
        <v>0</v>
      </c>
      <c r="R160" s="25">
        <v>0</v>
      </c>
      <c r="S160" s="25">
        <v>0</v>
      </c>
      <c r="T160" s="25">
        <v>0</v>
      </c>
      <c r="U160" s="25">
        <v>0</v>
      </c>
      <c r="V160" s="25">
        <v>0</v>
      </c>
      <c r="W160" s="8" t="s">
        <v>4275</v>
      </c>
      <c r="X160" s="8" t="s">
        <v>52</v>
      </c>
      <c r="Y160" s="2" t="s">
        <v>52</v>
      </c>
      <c r="Z160" s="2" t="s">
        <v>52</v>
      </c>
      <c r="AA160" s="26"/>
      <c r="AB160" s="2" t="s">
        <v>52</v>
      </c>
    </row>
    <row r="161" spans="1:28" ht="30" customHeight="1">
      <c r="A161" s="8" t="s">
        <v>2014</v>
      </c>
      <c r="B161" s="8" t="s">
        <v>1985</v>
      </c>
      <c r="C161" s="8" t="s">
        <v>2013</v>
      </c>
      <c r="D161" s="24" t="s">
        <v>1987</v>
      </c>
      <c r="E161" s="25">
        <v>0</v>
      </c>
      <c r="F161" s="8" t="s">
        <v>52</v>
      </c>
      <c r="G161" s="25">
        <v>1200000</v>
      </c>
      <c r="H161" s="8" t="s">
        <v>4270</v>
      </c>
      <c r="I161" s="25">
        <v>1800000</v>
      </c>
      <c r="J161" s="8" t="s">
        <v>4272</v>
      </c>
      <c r="K161" s="25">
        <v>1900000</v>
      </c>
      <c r="L161" s="8" t="s">
        <v>4273</v>
      </c>
      <c r="M161" s="25">
        <v>1800000</v>
      </c>
      <c r="N161" s="8" t="s">
        <v>4274</v>
      </c>
      <c r="O161" s="25">
        <f t="shared" si="4"/>
        <v>1200000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5">
        <v>0</v>
      </c>
      <c r="W161" s="8" t="s">
        <v>4276</v>
      </c>
      <c r="X161" s="8" t="s">
        <v>52</v>
      </c>
      <c r="Y161" s="2" t="s">
        <v>52</v>
      </c>
      <c r="Z161" s="2" t="s">
        <v>52</v>
      </c>
      <c r="AA161" s="26"/>
      <c r="AB161" s="2" t="s">
        <v>52</v>
      </c>
    </row>
    <row r="162" spans="1:28" ht="30" customHeight="1">
      <c r="A162" s="8" t="s">
        <v>2041</v>
      </c>
      <c r="B162" s="8" t="s">
        <v>2035</v>
      </c>
      <c r="C162" s="8" t="s">
        <v>2040</v>
      </c>
      <c r="D162" s="24" t="s">
        <v>1987</v>
      </c>
      <c r="E162" s="25">
        <v>0</v>
      </c>
      <c r="F162" s="8" t="s">
        <v>52</v>
      </c>
      <c r="G162" s="25">
        <v>950000</v>
      </c>
      <c r="H162" s="8" t="s">
        <v>4270</v>
      </c>
      <c r="I162" s="25">
        <v>0</v>
      </c>
      <c r="J162" s="8" t="s">
        <v>52</v>
      </c>
      <c r="K162" s="25">
        <v>0</v>
      </c>
      <c r="L162" s="8" t="s">
        <v>52</v>
      </c>
      <c r="M162" s="25">
        <v>0</v>
      </c>
      <c r="N162" s="8" t="s">
        <v>52</v>
      </c>
      <c r="O162" s="25">
        <f t="shared" si="4"/>
        <v>950000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5">
        <v>0</v>
      </c>
      <c r="W162" s="8" t="s">
        <v>4277</v>
      </c>
      <c r="X162" s="8" t="s">
        <v>52</v>
      </c>
      <c r="Y162" s="2" t="s">
        <v>52</v>
      </c>
      <c r="Z162" s="2" t="s">
        <v>52</v>
      </c>
      <c r="AA162" s="26"/>
      <c r="AB162" s="2" t="s">
        <v>52</v>
      </c>
    </row>
    <row r="163" spans="1:28" ht="30" customHeight="1">
      <c r="A163" s="8" t="s">
        <v>607</v>
      </c>
      <c r="B163" s="8" t="s">
        <v>604</v>
      </c>
      <c r="C163" s="8" t="s">
        <v>605</v>
      </c>
      <c r="D163" s="24" t="s">
        <v>606</v>
      </c>
      <c r="E163" s="25">
        <v>38100</v>
      </c>
      <c r="F163" s="8" t="s">
        <v>52</v>
      </c>
      <c r="G163" s="25">
        <v>49000</v>
      </c>
      <c r="H163" s="8" t="s">
        <v>4278</v>
      </c>
      <c r="I163" s="25">
        <v>47000</v>
      </c>
      <c r="J163" s="8" t="s">
        <v>4279</v>
      </c>
      <c r="K163" s="25">
        <v>0</v>
      </c>
      <c r="L163" s="8" t="s">
        <v>52</v>
      </c>
      <c r="M163" s="25">
        <v>0</v>
      </c>
      <c r="N163" s="8" t="s">
        <v>52</v>
      </c>
      <c r="O163" s="25">
        <f t="shared" si="4"/>
        <v>38100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8" t="s">
        <v>4280</v>
      </c>
      <c r="X163" s="8" t="s">
        <v>52</v>
      </c>
      <c r="Y163" s="2" t="s">
        <v>52</v>
      </c>
      <c r="Z163" s="2" t="s">
        <v>52</v>
      </c>
      <c r="AA163" s="26"/>
      <c r="AB163" s="2" t="s">
        <v>52</v>
      </c>
    </row>
    <row r="164" spans="1:28" ht="30" customHeight="1">
      <c r="A164" s="8" t="s">
        <v>610</v>
      </c>
      <c r="B164" s="8" t="s">
        <v>604</v>
      </c>
      <c r="C164" s="8" t="s">
        <v>609</v>
      </c>
      <c r="D164" s="24" t="s">
        <v>606</v>
      </c>
      <c r="E164" s="25">
        <v>52800</v>
      </c>
      <c r="F164" s="8" t="s">
        <v>52</v>
      </c>
      <c r="G164" s="25">
        <v>66000</v>
      </c>
      <c r="H164" s="8" t="s">
        <v>4278</v>
      </c>
      <c r="I164" s="25">
        <v>62000</v>
      </c>
      <c r="J164" s="8" t="s">
        <v>4279</v>
      </c>
      <c r="K164" s="25">
        <v>0</v>
      </c>
      <c r="L164" s="8" t="s">
        <v>52</v>
      </c>
      <c r="M164" s="25">
        <v>0</v>
      </c>
      <c r="N164" s="8" t="s">
        <v>52</v>
      </c>
      <c r="O164" s="25">
        <f t="shared" ref="O164:O195" si="5">SMALL(E164:M164,COUNTIF(E164:M164,0)+1)</f>
        <v>52800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8" t="s">
        <v>4281</v>
      </c>
      <c r="X164" s="8" t="s">
        <v>52</v>
      </c>
      <c r="Y164" s="2" t="s">
        <v>52</v>
      </c>
      <c r="Z164" s="2" t="s">
        <v>52</v>
      </c>
      <c r="AA164" s="26"/>
      <c r="AB164" s="2" t="s">
        <v>52</v>
      </c>
    </row>
    <row r="165" spans="1:28" ht="30" customHeight="1">
      <c r="A165" s="8" t="s">
        <v>2057</v>
      </c>
      <c r="B165" s="8" t="s">
        <v>2052</v>
      </c>
      <c r="C165" s="8" t="s">
        <v>2056</v>
      </c>
      <c r="D165" s="24" t="s">
        <v>70</v>
      </c>
      <c r="E165" s="25">
        <v>0</v>
      </c>
      <c r="F165" s="8" t="s">
        <v>52</v>
      </c>
      <c r="G165" s="25">
        <v>0</v>
      </c>
      <c r="H165" s="8" t="s">
        <v>52</v>
      </c>
      <c r="I165" s="25">
        <v>0</v>
      </c>
      <c r="J165" s="8" t="s">
        <v>52</v>
      </c>
      <c r="K165" s="25">
        <v>73015</v>
      </c>
      <c r="L165" s="8" t="s">
        <v>4282</v>
      </c>
      <c r="M165" s="25">
        <v>0</v>
      </c>
      <c r="N165" s="8" t="s">
        <v>52</v>
      </c>
      <c r="O165" s="25">
        <f t="shared" si="5"/>
        <v>73015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8" t="s">
        <v>4283</v>
      </c>
      <c r="X165" s="8" t="s">
        <v>52</v>
      </c>
      <c r="Y165" s="2" t="s">
        <v>52</v>
      </c>
      <c r="Z165" s="2" t="s">
        <v>52</v>
      </c>
      <c r="AA165" s="26"/>
      <c r="AB165" s="2" t="s">
        <v>52</v>
      </c>
    </row>
    <row r="166" spans="1:28" ht="30" customHeight="1">
      <c r="A166" s="8" t="s">
        <v>2054</v>
      </c>
      <c r="B166" s="8" t="s">
        <v>2052</v>
      </c>
      <c r="C166" s="8" t="s">
        <v>2053</v>
      </c>
      <c r="D166" s="24" t="s">
        <v>255</v>
      </c>
      <c r="E166" s="25">
        <v>0</v>
      </c>
      <c r="F166" s="8" t="s">
        <v>52</v>
      </c>
      <c r="G166" s="25">
        <v>0</v>
      </c>
      <c r="H166" s="8" t="s">
        <v>52</v>
      </c>
      <c r="I166" s="25">
        <v>0</v>
      </c>
      <c r="J166" s="8" t="s">
        <v>52</v>
      </c>
      <c r="K166" s="25">
        <v>24705</v>
      </c>
      <c r="L166" s="8" t="s">
        <v>4282</v>
      </c>
      <c r="M166" s="25">
        <v>0</v>
      </c>
      <c r="N166" s="8" t="s">
        <v>52</v>
      </c>
      <c r="O166" s="25">
        <f t="shared" si="5"/>
        <v>24705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8" t="s">
        <v>4284</v>
      </c>
      <c r="X166" s="8" t="s">
        <v>52</v>
      </c>
      <c r="Y166" s="2" t="s">
        <v>52</v>
      </c>
      <c r="Z166" s="2" t="s">
        <v>52</v>
      </c>
      <c r="AA166" s="26"/>
      <c r="AB166" s="2" t="s">
        <v>52</v>
      </c>
    </row>
    <row r="167" spans="1:28" ht="30" customHeight="1">
      <c r="A167" s="8" t="s">
        <v>2068</v>
      </c>
      <c r="B167" s="8" t="s">
        <v>2065</v>
      </c>
      <c r="C167" s="8" t="s">
        <v>2066</v>
      </c>
      <c r="D167" s="24" t="s">
        <v>255</v>
      </c>
      <c r="E167" s="25">
        <v>0</v>
      </c>
      <c r="F167" s="8" t="s">
        <v>52</v>
      </c>
      <c r="G167" s="25">
        <v>0</v>
      </c>
      <c r="H167" s="8" t="s">
        <v>52</v>
      </c>
      <c r="I167" s="25">
        <v>0</v>
      </c>
      <c r="J167" s="8" t="s">
        <v>52</v>
      </c>
      <c r="K167" s="25">
        <v>24615</v>
      </c>
      <c r="L167" s="8" t="s">
        <v>4282</v>
      </c>
      <c r="M167" s="25">
        <v>0</v>
      </c>
      <c r="N167" s="8" t="s">
        <v>52</v>
      </c>
      <c r="O167" s="25">
        <f t="shared" si="5"/>
        <v>24615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5">
        <v>0</v>
      </c>
      <c r="W167" s="8" t="s">
        <v>4285</v>
      </c>
      <c r="X167" s="8" t="s">
        <v>2067</v>
      </c>
      <c r="Y167" s="2" t="s">
        <v>52</v>
      </c>
      <c r="Z167" s="2" t="s">
        <v>52</v>
      </c>
      <c r="AA167" s="26"/>
      <c r="AB167" s="2" t="s">
        <v>52</v>
      </c>
    </row>
    <row r="168" spans="1:28" ht="30" customHeight="1">
      <c r="A168" s="8" t="s">
        <v>2070</v>
      </c>
      <c r="B168" s="8" t="s">
        <v>2065</v>
      </c>
      <c r="C168" s="8" t="s">
        <v>2056</v>
      </c>
      <c r="D168" s="24" t="s">
        <v>70</v>
      </c>
      <c r="E168" s="25">
        <v>0</v>
      </c>
      <c r="F168" s="8" t="s">
        <v>52</v>
      </c>
      <c r="G168" s="25">
        <v>0</v>
      </c>
      <c r="H168" s="8" t="s">
        <v>52</v>
      </c>
      <c r="I168" s="25">
        <v>0</v>
      </c>
      <c r="J168" s="8" t="s">
        <v>52</v>
      </c>
      <c r="K168" s="25">
        <v>74074</v>
      </c>
      <c r="L168" s="8" t="s">
        <v>4282</v>
      </c>
      <c r="M168" s="25">
        <v>0</v>
      </c>
      <c r="N168" s="8" t="s">
        <v>52</v>
      </c>
      <c r="O168" s="25">
        <f t="shared" si="5"/>
        <v>74074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8" t="s">
        <v>4286</v>
      </c>
      <c r="X168" s="8" t="s">
        <v>2067</v>
      </c>
      <c r="Y168" s="2" t="s">
        <v>52</v>
      </c>
      <c r="Z168" s="2" t="s">
        <v>52</v>
      </c>
      <c r="AA168" s="26"/>
      <c r="AB168" s="2" t="s">
        <v>52</v>
      </c>
    </row>
    <row r="169" spans="1:28" ht="30" customHeight="1">
      <c r="A169" s="8" t="s">
        <v>668</v>
      </c>
      <c r="B169" s="8" t="s">
        <v>666</v>
      </c>
      <c r="C169" s="8" t="s">
        <v>667</v>
      </c>
      <c r="D169" s="24" t="s">
        <v>70</v>
      </c>
      <c r="E169" s="25">
        <v>30400</v>
      </c>
      <c r="F169" s="8" t="s">
        <v>52</v>
      </c>
      <c r="G169" s="25">
        <v>33200</v>
      </c>
      <c r="H169" s="8" t="s">
        <v>4205</v>
      </c>
      <c r="I169" s="25">
        <v>33400</v>
      </c>
      <c r="J169" s="8" t="s">
        <v>4287</v>
      </c>
      <c r="K169" s="25">
        <v>0</v>
      </c>
      <c r="L169" s="8" t="s">
        <v>52</v>
      </c>
      <c r="M169" s="25">
        <v>0</v>
      </c>
      <c r="N169" s="8" t="s">
        <v>52</v>
      </c>
      <c r="O169" s="25">
        <f t="shared" si="5"/>
        <v>30400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8" t="s">
        <v>4288</v>
      </c>
      <c r="X169" s="8" t="s">
        <v>52</v>
      </c>
      <c r="Y169" s="2" t="s">
        <v>52</v>
      </c>
      <c r="Z169" s="2" t="s">
        <v>52</v>
      </c>
      <c r="AA169" s="26"/>
      <c r="AB169" s="2" t="s">
        <v>52</v>
      </c>
    </row>
    <row r="170" spans="1:28" ht="30" customHeight="1">
      <c r="A170" s="8" t="s">
        <v>671</v>
      </c>
      <c r="B170" s="8" t="s">
        <v>666</v>
      </c>
      <c r="C170" s="8" t="s">
        <v>670</v>
      </c>
      <c r="D170" s="24" t="s">
        <v>70</v>
      </c>
      <c r="E170" s="25">
        <v>25860</v>
      </c>
      <c r="F170" s="8" t="s">
        <v>52</v>
      </c>
      <c r="G170" s="25">
        <v>28590</v>
      </c>
      <c r="H170" s="8" t="s">
        <v>4205</v>
      </c>
      <c r="I170" s="25">
        <v>28700</v>
      </c>
      <c r="J170" s="8" t="s">
        <v>4287</v>
      </c>
      <c r="K170" s="25">
        <v>0</v>
      </c>
      <c r="L170" s="8" t="s">
        <v>52</v>
      </c>
      <c r="M170" s="25">
        <v>0</v>
      </c>
      <c r="N170" s="8" t="s">
        <v>52</v>
      </c>
      <c r="O170" s="25">
        <f t="shared" si="5"/>
        <v>25860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8" t="s">
        <v>4289</v>
      </c>
      <c r="X170" s="8" t="s">
        <v>52</v>
      </c>
      <c r="Y170" s="2" t="s">
        <v>52</v>
      </c>
      <c r="Z170" s="2" t="s">
        <v>52</v>
      </c>
      <c r="AA170" s="26"/>
      <c r="AB170" s="2" t="s">
        <v>52</v>
      </c>
    </row>
    <row r="171" spans="1:28" ht="30" customHeight="1">
      <c r="A171" s="8" t="s">
        <v>675</v>
      </c>
      <c r="B171" s="8" t="s">
        <v>673</v>
      </c>
      <c r="C171" s="8" t="s">
        <v>674</v>
      </c>
      <c r="D171" s="24" t="s">
        <v>70</v>
      </c>
      <c r="E171" s="25">
        <v>0</v>
      </c>
      <c r="F171" s="8" t="s">
        <v>52</v>
      </c>
      <c r="G171" s="25">
        <v>0</v>
      </c>
      <c r="H171" s="8" t="s">
        <v>52</v>
      </c>
      <c r="I171" s="25">
        <v>0</v>
      </c>
      <c r="J171" s="8" t="s">
        <v>52</v>
      </c>
      <c r="K171" s="25">
        <v>47890</v>
      </c>
      <c r="L171" s="8" t="s">
        <v>4290</v>
      </c>
      <c r="M171" s="25">
        <v>0</v>
      </c>
      <c r="N171" s="8" t="s">
        <v>52</v>
      </c>
      <c r="O171" s="25">
        <f t="shared" si="5"/>
        <v>47890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8" t="s">
        <v>4291</v>
      </c>
      <c r="X171" s="8" t="s">
        <v>52</v>
      </c>
      <c r="Y171" s="2" t="s">
        <v>52</v>
      </c>
      <c r="Z171" s="2" t="s">
        <v>52</v>
      </c>
      <c r="AA171" s="26"/>
      <c r="AB171" s="2" t="s">
        <v>52</v>
      </c>
    </row>
    <row r="172" spans="1:28" ht="30" customHeight="1">
      <c r="A172" s="8" t="s">
        <v>678</v>
      </c>
      <c r="B172" s="8" t="s">
        <v>673</v>
      </c>
      <c r="C172" s="8" t="s">
        <v>677</v>
      </c>
      <c r="D172" s="24" t="s">
        <v>70</v>
      </c>
      <c r="E172" s="25">
        <v>0</v>
      </c>
      <c r="F172" s="8" t="s">
        <v>52</v>
      </c>
      <c r="G172" s="25">
        <v>0</v>
      </c>
      <c r="H172" s="8" t="s">
        <v>52</v>
      </c>
      <c r="I172" s="25">
        <v>0</v>
      </c>
      <c r="J172" s="8" t="s">
        <v>52</v>
      </c>
      <c r="K172" s="25">
        <v>66100</v>
      </c>
      <c r="L172" s="8" t="s">
        <v>4292</v>
      </c>
      <c r="M172" s="25">
        <v>0</v>
      </c>
      <c r="N172" s="8" t="s">
        <v>52</v>
      </c>
      <c r="O172" s="25">
        <f t="shared" si="5"/>
        <v>66100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8" t="s">
        <v>4293</v>
      </c>
      <c r="X172" s="8" t="s">
        <v>52</v>
      </c>
      <c r="Y172" s="2" t="s">
        <v>52</v>
      </c>
      <c r="Z172" s="2" t="s">
        <v>52</v>
      </c>
      <c r="AA172" s="26"/>
      <c r="AB172" s="2" t="s">
        <v>52</v>
      </c>
    </row>
    <row r="173" spans="1:28" ht="30" customHeight="1">
      <c r="A173" s="8" t="s">
        <v>681</v>
      </c>
      <c r="B173" s="8" t="s">
        <v>673</v>
      </c>
      <c r="C173" s="8" t="s">
        <v>680</v>
      </c>
      <c r="D173" s="24" t="s">
        <v>70</v>
      </c>
      <c r="E173" s="25">
        <v>0</v>
      </c>
      <c r="F173" s="8" t="s">
        <v>52</v>
      </c>
      <c r="G173" s="25">
        <v>0</v>
      </c>
      <c r="H173" s="8" t="s">
        <v>52</v>
      </c>
      <c r="I173" s="25">
        <v>0</v>
      </c>
      <c r="J173" s="8" t="s">
        <v>52</v>
      </c>
      <c r="K173" s="25">
        <v>67800</v>
      </c>
      <c r="L173" s="8" t="s">
        <v>4292</v>
      </c>
      <c r="M173" s="25">
        <v>0</v>
      </c>
      <c r="N173" s="8" t="s">
        <v>52</v>
      </c>
      <c r="O173" s="25">
        <f t="shared" si="5"/>
        <v>67800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8" t="s">
        <v>4294</v>
      </c>
      <c r="X173" s="8" t="s">
        <v>52</v>
      </c>
      <c r="Y173" s="2" t="s">
        <v>52</v>
      </c>
      <c r="Z173" s="2" t="s">
        <v>52</v>
      </c>
      <c r="AA173" s="26"/>
      <c r="AB173" s="2" t="s">
        <v>52</v>
      </c>
    </row>
    <row r="174" spans="1:28" ht="30" customHeight="1">
      <c r="A174" s="8" t="s">
        <v>1968</v>
      </c>
      <c r="B174" s="8" t="s">
        <v>1966</v>
      </c>
      <c r="C174" s="8" t="s">
        <v>1967</v>
      </c>
      <c r="D174" s="24" t="s">
        <v>255</v>
      </c>
      <c r="E174" s="25">
        <v>0</v>
      </c>
      <c r="F174" s="8" t="s">
        <v>52</v>
      </c>
      <c r="G174" s="25">
        <v>0</v>
      </c>
      <c r="H174" s="8" t="s">
        <v>52</v>
      </c>
      <c r="I174" s="25">
        <v>0</v>
      </c>
      <c r="J174" s="8" t="s">
        <v>52</v>
      </c>
      <c r="K174" s="25">
        <v>78000</v>
      </c>
      <c r="L174" s="8" t="s">
        <v>4266</v>
      </c>
      <c r="M174" s="25">
        <v>0</v>
      </c>
      <c r="N174" s="8" t="s">
        <v>52</v>
      </c>
      <c r="O174" s="25">
        <f t="shared" si="5"/>
        <v>78000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8" t="s">
        <v>4295</v>
      </c>
      <c r="X174" s="8" t="s">
        <v>52</v>
      </c>
      <c r="Y174" s="2" t="s">
        <v>52</v>
      </c>
      <c r="Z174" s="2" t="s">
        <v>52</v>
      </c>
      <c r="AA174" s="26"/>
      <c r="AB174" s="2" t="s">
        <v>52</v>
      </c>
    </row>
    <row r="175" spans="1:28" ht="30" customHeight="1">
      <c r="A175" s="8" t="s">
        <v>1971</v>
      </c>
      <c r="B175" s="8" t="s">
        <v>1966</v>
      </c>
      <c r="C175" s="8" t="s">
        <v>1970</v>
      </c>
      <c r="D175" s="24" t="s">
        <v>255</v>
      </c>
      <c r="E175" s="25">
        <v>0</v>
      </c>
      <c r="F175" s="8" t="s">
        <v>52</v>
      </c>
      <c r="G175" s="25">
        <v>0</v>
      </c>
      <c r="H175" s="8" t="s">
        <v>52</v>
      </c>
      <c r="I175" s="25">
        <v>0</v>
      </c>
      <c r="J175" s="8" t="s">
        <v>52</v>
      </c>
      <c r="K175" s="25">
        <v>115000</v>
      </c>
      <c r="L175" s="8" t="s">
        <v>4266</v>
      </c>
      <c r="M175" s="25">
        <v>0</v>
      </c>
      <c r="N175" s="8" t="s">
        <v>52</v>
      </c>
      <c r="O175" s="25">
        <f t="shared" si="5"/>
        <v>115000</v>
      </c>
      <c r="P175" s="25">
        <v>0</v>
      </c>
      <c r="Q175" s="25">
        <v>0</v>
      </c>
      <c r="R175" s="25">
        <v>0</v>
      </c>
      <c r="S175" s="25">
        <v>0</v>
      </c>
      <c r="T175" s="25">
        <v>0</v>
      </c>
      <c r="U175" s="25">
        <v>0</v>
      </c>
      <c r="V175" s="25">
        <v>0</v>
      </c>
      <c r="W175" s="8" t="s">
        <v>4296</v>
      </c>
      <c r="X175" s="8" t="s">
        <v>52</v>
      </c>
      <c r="Y175" s="2" t="s">
        <v>52</v>
      </c>
      <c r="Z175" s="2" t="s">
        <v>52</v>
      </c>
      <c r="AA175" s="26"/>
      <c r="AB175" s="2" t="s">
        <v>52</v>
      </c>
    </row>
    <row r="176" spans="1:28" ht="30" customHeight="1">
      <c r="A176" s="8" t="s">
        <v>1974</v>
      </c>
      <c r="B176" s="8" t="s">
        <v>1966</v>
      </c>
      <c r="C176" s="8" t="s">
        <v>1973</v>
      </c>
      <c r="D176" s="24" t="s">
        <v>255</v>
      </c>
      <c r="E176" s="25">
        <v>0</v>
      </c>
      <c r="F176" s="8" t="s">
        <v>52</v>
      </c>
      <c r="G176" s="25">
        <v>0</v>
      </c>
      <c r="H176" s="8" t="s">
        <v>52</v>
      </c>
      <c r="I176" s="25">
        <v>0</v>
      </c>
      <c r="J176" s="8" t="s">
        <v>52</v>
      </c>
      <c r="K176" s="25">
        <v>198000</v>
      </c>
      <c r="L176" s="8" t="s">
        <v>4266</v>
      </c>
      <c r="M176" s="25">
        <v>0</v>
      </c>
      <c r="N176" s="8" t="s">
        <v>52</v>
      </c>
      <c r="O176" s="25">
        <f t="shared" si="5"/>
        <v>198000</v>
      </c>
      <c r="P176" s="25">
        <v>0</v>
      </c>
      <c r="Q176" s="25">
        <v>0</v>
      </c>
      <c r="R176" s="25">
        <v>0</v>
      </c>
      <c r="S176" s="25">
        <v>0</v>
      </c>
      <c r="T176" s="25">
        <v>0</v>
      </c>
      <c r="U176" s="25">
        <v>0</v>
      </c>
      <c r="V176" s="25">
        <v>0</v>
      </c>
      <c r="W176" s="8" t="s">
        <v>4297</v>
      </c>
      <c r="X176" s="8" t="s">
        <v>52</v>
      </c>
      <c r="Y176" s="2" t="s">
        <v>52</v>
      </c>
      <c r="Z176" s="2" t="s">
        <v>52</v>
      </c>
      <c r="AA176" s="26"/>
      <c r="AB176" s="2" t="s">
        <v>52</v>
      </c>
    </row>
    <row r="177" spans="1:28" ht="30" customHeight="1">
      <c r="A177" s="8" t="s">
        <v>1977</v>
      </c>
      <c r="B177" s="8" t="s">
        <v>1966</v>
      </c>
      <c r="C177" s="8" t="s">
        <v>1976</v>
      </c>
      <c r="D177" s="24" t="s">
        <v>255</v>
      </c>
      <c r="E177" s="25">
        <v>0</v>
      </c>
      <c r="F177" s="8" t="s">
        <v>52</v>
      </c>
      <c r="G177" s="25">
        <v>0</v>
      </c>
      <c r="H177" s="8" t="s">
        <v>52</v>
      </c>
      <c r="I177" s="25">
        <v>0</v>
      </c>
      <c r="J177" s="8" t="s">
        <v>52</v>
      </c>
      <c r="K177" s="25">
        <v>68000</v>
      </c>
      <c r="L177" s="8" t="s">
        <v>4266</v>
      </c>
      <c r="M177" s="25">
        <v>0</v>
      </c>
      <c r="N177" s="8" t="s">
        <v>52</v>
      </c>
      <c r="O177" s="25">
        <f t="shared" si="5"/>
        <v>68000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5">
        <v>0</v>
      </c>
      <c r="W177" s="8" t="s">
        <v>4298</v>
      </c>
      <c r="X177" s="8" t="s">
        <v>52</v>
      </c>
      <c r="Y177" s="2" t="s">
        <v>52</v>
      </c>
      <c r="Z177" s="2" t="s">
        <v>52</v>
      </c>
      <c r="AA177" s="26"/>
      <c r="AB177" s="2" t="s">
        <v>52</v>
      </c>
    </row>
    <row r="178" spans="1:28" ht="30" customHeight="1">
      <c r="A178" s="8" t="s">
        <v>1980</v>
      </c>
      <c r="B178" s="8" t="s">
        <v>1966</v>
      </c>
      <c r="C178" s="8" t="s">
        <v>1979</v>
      </c>
      <c r="D178" s="24" t="s">
        <v>255</v>
      </c>
      <c r="E178" s="25">
        <v>0</v>
      </c>
      <c r="F178" s="8" t="s">
        <v>52</v>
      </c>
      <c r="G178" s="25">
        <v>0</v>
      </c>
      <c r="H178" s="8" t="s">
        <v>52</v>
      </c>
      <c r="I178" s="25">
        <v>0</v>
      </c>
      <c r="J178" s="8" t="s">
        <v>52</v>
      </c>
      <c r="K178" s="25">
        <v>165000</v>
      </c>
      <c r="L178" s="8" t="s">
        <v>4266</v>
      </c>
      <c r="M178" s="25">
        <v>0</v>
      </c>
      <c r="N178" s="8" t="s">
        <v>52</v>
      </c>
      <c r="O178" s="25">
        <f t="shared" si="5"/>
        <v>165000</v>
      </c>
      <c r="P178" s="25">
        <v>0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0</v>
      </c>
      <c r="W178" s="8" t="s">
        <v>4299</v>
      </c>
      <c r="X178" s="8" t="s">
        <v>52</v>
      </c>
      <c r="Y178" s="2" t="s">
        <v>52</v>
      </c>
      <c r="Z178" s="2" t="s">
        <v>52</v>
      </c>
      <c r="AA178" s="26"/>
      <c r="AB178" s="2" t="s">
        <v>52</v>
      </c>
    </row>
    <row r="179" spans="1:28" ht="30" customHeight="1">
      <c r="A179" s="8" t="s">
        <v>1983</v>
      </c>
      <c r="B179" s="8" t="s">
        <v>1966</v>
      </c>
      <c r="C179" s="8" t="s">
        <v>1982</v>
      </c>
      <c r="D179" s="24" t="s">
        <v>255</v>
      </c>
      <c r="E179" s="25">
        <v>0</v>
      </c>
      <c r="F179" s="8" t="s">
        <v>52</v>
      </c>
      <c r="G179" s="25">
        <v>0</v>
      </c>
      <c r="H179" s="8" t="s">
        <v>52</v>
      </c>
      <c r="I179" s="25">
        <v>0</v>
      </c>
      <c r="J179" s="8" t="s">
        <v>52</v>
      </c>
      <c r="K179" s="25">
        <v>91000</v>
      </c>
      <c r="L179" s="8" t="s">
        <v>4266</v>
      </c>
      <c r="M179" s="25">
        <v>0</v>
      </c>
      <c r="N179" s="8" t="s">
        <v>52</v>
      </c>
      <c r="O179" s="25">
        <f t="shared" si="5"/>
        <v>91000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8" t="s">
        <v>4300</v>
      </c>
      <c r="X179" s="8" t="s">
        <v>52</v>
      </c>
      <c r="Y179" s="2" t="s">
        <v>52</v>
      </c>
      <c r="Z179" s="2" t="s">
        <v>52</v>
      </c>
      <c r="AA179" s="26"/>
      <c r="AB179" s="2" t="s">
        <v>52</v>
      </c>
    </row>
    <row r="180" spans="1:28" ht="30" customHeight="1">
      <c r="A180" s="8" t="s">
        <v>1994</v>
      </c>
      <c r="B180" s="8" t="s">
        <v>1992</v>
      </c>
      <c r="C180" s="8" t="s">
        <v>1993</v>
      </c>
      <c r="D180" s="24" t="s">
        <v>255</v>
      </c>
      <c r="E180" s="25">
        <v>0</v>
      </c>
      <c r="F180" s="8" t="s">
        <v>52</v>
      </c>
      <c r="G180" s="25">
        <v>0</v>
      </c>
      <c r="H180" s="8" t="s">
        <v>52</v>
      </c>
      <c r="I180" s="25">
        <v>0</v>
      </c>
      <c r="J180" s="8" t="s">
        <v>52</v>
      </c>
      <c r="K180" s="25">
        <v>0</v>
      </c>
      <c r="L180" s="8" t="s">
        <v>52</v>
      </c>
      <c r="M180" s="25">
        <v>55800</v>
      </c>
      <c r="N180" s="8" t="s">
        <v>52</v>
      </c>
      <c r="O180" s="25">
        <f t="shared" si="5"/>
        <v>55800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8" t="s">
        <v>4301</v>
      </c>
      <c r="X180" s="8" t="s">
        <v>52</v>
      </c>
      <c r="Y180" s="2" t="s">
        <v>52</v>
      </c>
      <c r="Z180" s="2" t="s">
        <v>52</v>
      </c>
      <c r="AA180" s="26"/>
      <c r="AB180" s="2" t="s">
        <v>52</v>
      </c>
    </row>
    <row r="181" spans="1:28" ht="30" customHeight="1">
      <c r="A181" s="8" t="s">
        <v>2086</v>
      </c>
      <c r="B181" s="8" t="s">
        <v>1992</v>
      </c>
      <c r="C181" s="8" t="s">
        <v>2085</v>
      </c>
      <c r="D181" s="24" t="s">
        <v>255</v>
      </c>
      <c r="E181" s="25">
        <v>0</v>
      </c>
      <c r="F181" s="8" t="s">
        <v>52</v>
      </c>
      <c r="G181" s="25">
        <v>0</v>
      </c>
      <c r="H181" s="8" t="s">
        <v>52</v>
      </c>
      <c r="I181" s="25">
        <v>0</v>
      </c>
      <c r="J181" s="8" t="s">
        <v>52</v>
      </c>
      <c r="K181" s="25">
        <v>0</v>
      </c>
      <c r="L181" s="8" t="s">
        <v>52</v>
      </c>
      <c r="M181" s="25">
        <v>45000</v>
      </c>
      <c r="N181" s="8" t="s">
        <v>52</v>
      </c>
      <c r="O181" s="25">
        <f t="shared" si="5"/>
        <v>45000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8" t="s">
        <v>4302</v>
      </c>
      <c r="X181" s="8" t="s">
        <v>52</v>
      </c>
      <c r="Y181" s="2" t="s">
        <v>52</v>
      </c>
      <c r="Z181" s="2" t="s">
        <v>52</v>
      </c>
      <c r="AA181" s="26"/>
      <c r="AB181" s="2" t="s">
        <v>52</v>
      </c>
    </row>
    <row r="182" spans="1:28" ht="30" customHeight="1">
      <c r="A182" s="8" t="s">
        <v>1998</v>
      </c>
      <c r="B182" s="8" t="s">
        <v>1996</v>
      </c>
      <c r="C182" s="8" t="s">
        <v>1997</v>
      </c>
      <c r="D182" s="24" t="s">
        <v>255</v>
      </c>
      <c r="E182" s="25">
        <v>0</v>
      </c>
      <c r="F182" s="8" t="s">
        <v>52</v>
      </c>
      <c r="G182" s="25">
        <v>0</v>
      </c>
      <c r="H182" s="8" t="s">
        <v>52</v>
      </c>
      <c r="I182" s="25">
        <v>0</v>
      </c>
      <c r="J182" s="8" t="s">
        <v>52</v>
      </c>
      <c r="K182" s="25">
        <v>0</v>
      </c>
      <c r="L182" s="8" t="s">
        <v>52</v>
      </c>
      <c r="M182" s="25">
        <v>136800</v>
      </c>
      <c r="N182" s="8" t="s">
        <v>52</v>
      </c>
      <c r="O182" s="25">
        <f t="shared" si="5"/>
        <v>136800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8" t="s">
        <v>4303</v>
      </c>
      <c r="X182" s="8" t="s">
        <v>52</v>
      </c>
      <c r="Y182" s="2" t="s">
        <v>52</v>
      </c>
      <c r="Z182" s="2" t="s">
        <v>52</v>
      </c>
      <c r="AA182" s="26"/>
      <c r="AB182" s="2" t="s">
        <v>52</v>
      </c>
    </row>
    <row r="183" spans="1:28" ht="30" customHeight="1">
      <c r="A183" s="8" t="s">
        <v>2001</v>
      </c>
      <c r="B183" s="8" t="s">
        <v>1996</v>
      </c>
      <c r="C183" s="8" t="s">
        <v>2000</v>
      </c>
      <c r="D183" s="24" t="s">
        <v>255</v>
      </c>
      <c r="E183" s="25">
        <v>0</v>
      </c>
      <c r="F183" s="8" t="s">
        <v>52</v>
      </c>
      <c r="G183" s="25">
        <v>0</v>
      </c>
      <c r="H183" s="8" t="s">
        <v>52</v>
      </c>
      <c r="I183" s="25">
        <v>0</v>
      </c>
      <c r="J183" s="8" t="s">
        <v>52</v>
      </c>
      <c r="K183" s="25">
        <v>0</v>
      </c>
      <c r="L183" s="8" t="s">
        <v>52</v>
      </c>
      <c r="M183" s="25">
        <v>82800</v>
      </c>
      <c r="N183" s="8" t="s">
        <v>52</v>
      </c>
      <c r="O183" s="25">
        <f t="shared" si="5"/>
        <v>82800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8" t="s">
        <v>4304</v>
      </c>
      <c r="X183" s="8" t="s">
        <v>52</v>
      </c>
      <c r="Y183" s="2" t="s">
        <v>52</v>
      </c>
      <c r="Z183" s="2" t="s">
        <v>52</v>
      </c>
      <c r="AA183" s="26"/>
      <c r="AB183" s="2" t="s">
        <v>52</v>
      </c>
    </row>
    <row r="184" spans="1:28" ht="30" customHeight="1">
      <c r="A184" s="8" t="s">
        <v>2004</v>
      </c>
      <c r="B184" s="8" t="s">
        <v>1996</v>
      </c>
      <c r="C184" s="8" t="s">
        <v>2003</v>
      </c>
      <c r="D184" s="24" t="s">
        <v>255</v>
      </c>
      <c r="E184" s="25">
        <v>0</v>
      </c>
      <c r="F184" s="8" t="s">
        <v>52</v>
      </c>
      <c r="G184" s="25">
        <v>0</v>
      </c>
      <c r="H184" s="8" t="s">
        <v>52</v>
      </c>
      <c r="I184" s="25">
        <v>0</v>
      </c>
      <c r="J184" s="8" t="s">
        <v>52</v>
      </c>
      <c r="K184" s="25">
        <v>0</v>
      </c>
      <c r="L184" s="8" t="s">
        <v>52</v>
      </c>
      <c r="M184" s="25">
        <v>41400</v>
      </c>
      <c r="N184" s="8" t="s">
        <v>52</v>
      </c>
      <c r="O184" s="25">
        <f t="shared" si="5"/>
        <v>41400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8" t="s">
        <v>4305</v>
      </c>
      <c r="X184" s="8" t="s">
        <v>52</v>
      </c>
      <c r="Y184" s="2" t="s">
        <v>52</v>
      </c>
      <c r="Z184" s="2" t="s">
        <v>52</v>
      </c>
      <c r="AA184" s="26"/>
      <c r="AB184" s="2" t="s">
        <v>52</v>
      </c>
    </row>
    <row r="185" spans="1:28" ht="30" customHeight="1">
      <c r="A185" s="8" t="s">
        <v>2089</v>
      </c>
      <c r="B185" s="8" t="s">
        <v>1996</v>
      </c>
      <c r="C185" s="8" t="s">
        <v>2088</v>
      </c>
      <c r="D185" s="24" t="s">
        <v>255</v>
      </c>
      <c r="E185" s="25">
        <v>0</v>
      </c>
      <c r="F185" s="8" t="s">
        <v>52</v>
      </c>
      <c r="G185" s="25">
        <v>0</v>
      </c>
      <c r="H185" s="8" t="s">
        <v>52</v>
      </c>
      <c r="I185" s="25">
        <v>0</v>
      </c>
      <c r="J185" s="8" t="s">
        <v>52</v>
      </c>
      <c r="K185" s="25">
        <v>0</v>
      </c>
      <c r="L185" s="8" t="s">
        <v>52</v>
      </c>
      <c r="M185" s="25">
        <v>57600</v>
      </c>
      <c r="N185" s="8" t="s">
        <v>52</v>
      </c>
      <c r="O185" s="25">
        <f t="shared" si="5"/>
        <v>57600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5">
        <v>0</v>
      </c>
      <c r="W185" s="8" t="s">
        <v>4306</v>
      </c>
      <c r="X185" s="8" t="s">
        <v>52</v>
      </c>
      <c r="Y185" s="2" t="s">
        <v>52</v>
      </c>
      <c r="Z185" s="2" t="s">
        <v>52</v>
      </c>
      <c r="AA185" s="26"/>
      <c r="AB185" s="2" t="s">
        <v>52</v>
      </c>
    </row>
    <row r="186" spans="1:28" ht="30" customHeight="1">
      <c r="A186" s="8" t="s">
        <v>2092</v>
      </c>
      <c r="B186" s="8" t="s">
        <v>1996</v>
      </c>
      <c r="C186" s="8" t="s">
        <v>2091</v>
      </c>
      <c r="D186" s="24" t="s">
        <v>255</v>
      </c>
      <c r="E186" s="25">
        <v>0</v>
      </c>
      <c r="F186" s="8" t="s">
        <v>52</v>
      </c>
      <c r="G186" s="25">
        <v>0</v>
      </c>
      <c r="H186" s="8" t="s">
        <v>52</v>
      </c>
      <c r="I186" s="25">
        <v>0</v>
      </c>
      <c r="J186" s="8" t="s">
        <v>52</v>
      </c>
      <c r="K186" s="25">
        <v>0</v>
      </c>
      <c r="L186" s="8" t="s">
        <v>52</v>
      </c>
      <c r="M186" s="25">
        <v>63000</v>
      </c>
      <c r="N186" s="8" t="s">
        <v>52</v>
      </c>
      <c r="O186" s="25">
        <f t="shared" si="5"/>
        <v>63000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8" t="s">
        <v>4307</v>
      </c>
      <c r="X186" s="8" t="s">
        <v>52</v>
      </c>
      <c r="Y186" s="2" t="s">
        <v>52</v>
      </c>
      <c r="Z186" s="2" t="s">
        <v>52</v>
      </c>
      <c r="AA186" s="26"/>
      <c r="AB186" s="2" t="s">
        <v>52</v>
      </c>
    </row>
    <row r="187" spans="1:28" ht="30" customHeight="1">
      <c r="A187" s="8" t="s">
        <v>2008</v>
      </c>
      <c r="B187" s="8" t="s">
        <v>2006</v>
      </c>
      <c r="C187" s="8" t="s">
        <v>2007</v>
      </c>
      <c r="D187" s="24" t="s">
        <v>255</v>
      </c>
      <c r="E187" s="25">
        <v>0</v>
      </c>
      <c r="F187" s="8" t="s">
        <v>52</v>
      </c>
      <c r="G187" s="25">
        <v>0</v>
      </c>
      <c r="H187" s="8" t="s">
        <v>52</v>
      </c>
      <c r="I187" s="25">
        <v>0</v>
      </c>
      <c r="J187" s="8" t="s">
        <v>52</v>
      </c>
      <c r="K187" s="25">
        <v>0</v>
      </c>
      <c r="L187" s="8" t="s">
        <v>52</v>
      </c>
      <c r="M187" s="25">
        <v>91800</v>
      </c>
      <c r="N187" s="8" t="s">
        <v>52</v>
      </c>
      <c r="O187" s="25">
        <f t="shared" si="5"/>
        <v>91800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8" t="s">
        <v>4308</v>
      </c>
      <c r="X187" s="8" t="s">
        <v>52</v>
      </c>
      <c r="Y187" s="2" t="s">
        <v>52</v>
      </c>
      <c r="Z187" s="2" t="s">
        <v>52</v>
      </c>
      <c r="AA187" s="26"/>
      <c r="AB187" s="2" t="s">
        <v>52</v>
      </c>
    </row>
    <row r="188" spans="1:28" ht="30" customHeight="1">
      <c r="A188" s="8" t="s">
        <v>2011</v>
      </c>
      <c r="B188" s="8" t="s">
        <v>2006</v>
      </c>
      <c r="C188" s="8" t="s">
        <v>2010</v>
      </c>
      <c r="D188" s="24" t="s">
        <v>255</v>
      </c>
      <c r="E188" s="25">
        <v>0</v>
      </c>
      <c r="F188" s="8" t="s">
        <v>52</v>
      </c>
      <c r="G188" s="25">
        <v>0</v>
      </c>
      <c r="H188" s="8" t="s">
        <v>52</v>
      </c>
      <c r="I188" s="25">
        <v>0</v>
      </c>
      <c r="J188" s="8" t="s">
        <v>52</v>
      </c>
      <c r="K188" s="25">
        <v>0</v>
      </c>
      <c r="L188" s="8" t="s">
        <v>52</v>
      </c>
      <c r="M188" s="25">
        <v>97200</v>
      </c>
      <c r="N188" s="8" t="s">
        <v>52</v>
      </c>
      <c r="O188" s="25">
        <f t="shared" si="5"/>
        <v>97200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8" t="s">
        <v>4309</v>
      </c>
      <c r="X188" s="8" t="s">
        <v>52</v>
      </c>
      <c r="Y188" s="2" t="s">
        <v>52</v>
      </c>
      <c r="Z188" s="2" t="s">
        <v>52</v>
      </c>
      <c r="AA188" s="26"/>
      <c r="AB188" s="2" t="s">
        <v>52</v>
      </c>
    </row>
    <row r="189" spans="1:28" ht="30" customHeight="1">
      <c r="A189" s="8" t="s">
        <v>772</v>
      </c>
      <c r="B189" s="8" t="s">
        <v>770</v>
      </c>
      <c r="C189" s="8" t="s">
        <v>771</v>
      </c>
      <c r="D189" s="24" t="s">
        <v>70</v>
      </c>
      <c r="E189" s="25">
        <v>0</v>
      </c>
      <c r="F189" s="8" t="s">
        <v>52</v>
      </c>
      <c r="G189" s="25">
        <v>0</v>
      </c>
      <c r="H189" s="8" t="s">
        <v>52</v>
      </c>
      <c r="I189" s="25">
        <v>0</v>
      </c>
      <c r="J189" s="8" t="s">
        <v>52</v>
      </c>
      <c r="K189" s="25">
        <v>160000</v>
      </c>
      <c r="L189" s="8" t="s">
        <v>4310</v>
      </c>
      <c r="M189" s="25">
        <v>0</v>
      </c>
      <c r="N189" s="8" t="s">
        <v>52</v>
      </c>
      <c r="O189" s="25">
        <f t="shared" si="5"/>
        <v>160000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0</v>
      </c>
      <c r="W189" s="8" t="s">
        <v>4311</v>
      </c>
      <c r="X189" s="8" t="s">
        <v>52</v>
      </c>
      <c r="Y189" s="2" t="s">
        <v>52</v>
      </c>
      <c r="Z189" s="2" t="s">
        <v>52</v>
      </c>
      <c r="AA189" s="26"/>
      <c r="AB189" s="2" t="s">
        <v>52</v>
      </c>
    </row>
    <row r="190" spans="1:28" ht="30" customHeight="1">
      <c r="A190" s="8" t="s">
        <v>776</v>
      </c>
      <c r="B190" s="8" t="s">
        <v>774</v>
      </c>
      <c r="C190" s="8" t="s">
        <v>775</v>
      </c>
      <c r="D190" s="24" t="s">
        <v>359</v>
      </c>
      <c r="E190" s="25">
        <v>0</v>
      </c>
      <c r="F190" s="8" t="s">
        <v>52</v>
      </c>
      <c r="G190" s="25">
        <v>0</v>
      </c>
      <c r="H190" s="8" t="s">
        <v>52</v>
      </c>
      <c r="I190" s="25">
        <v>0</v>
      </c>
      <c r="J190" s="8" t="s">
        <v>52</v>
      </c>
      <c r="K190" s="25">
        <v>100000</v>
      </c>
      <c r="L190" s="8" t="s">
        <v>4312</v>
      </c>
      <c r="M190" s="25">
        <v>0</v>
      </c>
      <c r="N190" s="8" t="s">
        <v>52</v>
      </c>
      <c r="O190" s="25">
        <f t="shared" si="5"/>
        <v>100000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8" t="s">
        <v>4313</v>
      </c>
      <c r="X190" s="8" t="s">
        <v>52</v>
      </c>
      <c r="Y190" s="2" t="s">
        <v>52</v>
      </c>
      <c r="Z190" s="2" t="s">
        <v>52</v>
      </c>
      <c r="AA190" s="26"/>
      <c r="AB190" s="2" t="s">
        <v>52</v>
      </c>
    </row>
    <row r="191" spans="1:28" ht="30" customHeight="1">
      <c r="A191" s="8" t="s">
        <v>779</v>
      </c>
      <c r="B191" s="8" t="s">
        <v>778</v>
      </c>
      <c r="C191" s="8" t="s">
        <v>52</v>
      </c>
      <c r="D191" s="24" t="s">
        <v>359</v>
      </c>
      <c r="E191" s="25">
        <v>0</v>
      </c>
      <c r="F191" s="8" t="s">
        <v>52</v>
      </c>
      <c r="G191" s="25">
        <v>0</v>
      </c>
      <c r="H191" s="8" t="s">
        <v>52</v>
      </c>
      <c r="I191" s="25">
        <v>0</v>
      </c>
      <c r="J191" s="8" t="s">
        <v>52</v>
      </c>
      <c r="K191" s="25">
        <v>25000</v>
      </c>
      <c r="L191" s="8" t="s">
        <v>4314</v>
      </c>
      <c r="M191" s="25">
        <v>0</v>
      </c>
      <c r="N191" s="8" t="s">
        <v>52</v>
      </c>
      <c r="O191" s="25">
        <f t="shared" si="5"/>
        <v>25000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8" t="s">
        <v>4315</v>
      </c>
      <c r="X191" s="8" t="s">
        <v>52</v>
      </c>
      <c r="Y191" s="2" t="s">
        <v>52</v>
      </c>
      <c r="Z191" s="2" t="s">
        <v>52</v>
      </c>
      <c r="AA191" s="26"/>
      <c r="AB191" s="2" t="s">
        <v>52</v>
      </c>
    </row>
    <row r="192" spans="1:28" ht="30" customHeight="1">
      <c r="A192" s="8" t="s">
        <v>783</v>
      </c>
      <c r="B192" s="8" t="s">
        <v>781</v>
      </c>
      <c r="C192" s="8" t="s">
        <v>782</v>
      </c>
      <c r="D192" s="24" t="s">
        <v>359</v>
      </c>
      <c r="E192" s="25">
        <v>0</v>
      </c>
      <c r="F192" s="8" t="s">
        <v>52</v>
      </c>
      <c r="G192" s="25">
        <v>0</v>
      </c>
      <c r="H192" s="8" t="s">
        <v>52</v>
      </c>
      <c r="I192" s="25">
        <v>0</v>
      </c>
      <c r="J192" s="8" t="s">
        <v>52</v>
      </c>
      <c r="K192" s="25">
        <v>0</v>
      </c>
      <c r="L192" s="8" t="s">
        <v>52</v>
      </c>
      <c r="M192" s="25">
        <v>180000</v>
      </c>
      <c r="N192" s="8" t="s">
        <v>4316</v>
      </c>
      <c r="O192" s="25">
        <f t="shared" si="5"/>
        <v>180000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8" t="s">
        <v>4317</v>
      </c>
      <c r="X192" s="8" t="s">
        <v>52</v>
      </c>
      <c r="Y192" s="2" t="s">
        <v>52</v>
      </c>
      <c r="Z192" s="2" t="s">
        <v>52</v>
      </c>
      <c r="AA192" s="26"/>
      <c r="AB192" s="2" t="s">
        <v>52</v>
      </c>
    </row>
    <row r="193" spans="1:28" ht="30" customHeight="1">
      <c r="A193" s="8" t="s">
        <v>786</v>
      </c>
      <c r="B193" s="8" t="s">
        <v>785</v>
      </c>
      <c r="C193" s="8" t="s">
        <v>52</v>
      </c>
      <c r="D193" s="24" t="s">
        <v>359</v>
      </c>
      <c r="E193" s="25">
        <v>0</v>
      </c>
      <c r="F193" s="8" t="s">
        <v>52</v>
      </c>
      <c r="G193" s="25">
        <v>0</v>
      </c>
      <c r="H193" s="8" t="s">
        <v>52</v>
      </c>
      <c r="I193" s="25">
        <v>0</v>
      </c>
      <c r="J193" s="8" t="s">
        <v>52</v>
      </c>
      <c r="K193" s="25">
        <v>0</v>
      </c>
      <c r="L193" s="8" t="s">
        <v>52</v>
      </c>
      <c r="M193" s="25">
        <v>10000</v>
      </c>
      <c r="N193" s="8" t="s">
        <v>4316</v>
      </c>
      <c r="O193" s="25">
        <f t="shared" si="5"/>
        <v>10000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8" t="s">
        <v>4318</v>
      </c>
      <c r="X193" s="8" t="s">
        <v>52</v>
      </c>
      <c r="Y193" s="2" t="s">
        <v>52</v>
      </c>
      <c r="Z193" s="2" t="s">
        <v>52</v>
      </c>
      <c r="AA193" s="26"/>
      <c r="AB193" s="2" t="s">
        <v>52</v>
      </c>
    </row>
    <row r="194" spans="1:28" ht="30" customHeight="1">
      <c r="A194" s="8" t="s">
        <v>1008</v>
      </c>
      <c r="B194" s="8" t="s">
        <v>1006</v>
      </c>
      <c r="C194" s="8" t="s">
        <v>1007</v>
      </c>
      <c r="D194" s="24" t="s">
        <v>255</v>
      </c>
      <c r="E194" s="25">
        <v>2700</v>
      </c>
      <c r="F194" s="8" t="s">
        <v>52</v>
      </c>
      <c r="G194" s="25">
        <v>9500</v>
      </c>
      <c r="H194" s="8" t="s">
        <v>4319</v>
      </c>
      <c r="I194" s="25">
        <v>2833.33</v>
      </c>
      <c r="J194" s="8" t="s">
        <v>4320</v>
      </c>
      <c r="K194" s="25">
        <v>0</v>
      </c>
      <c r="L194" s="8" t="s">
        <v>52</v>
      </c>
      <c r="M194" s="25">
        <v>0</v>
      </c>
      <c r="N194" s="8" t="s">
        <v>52</v>
      </c>
      <c r="O194" s="25">
        <f t="shared" si="5"/>
        <v>2700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8" t="s">
        <v>4321</v>
      </c>
      <c r="X194" s="8" t="s">
        <v>52</v>
      </c>
      <c r="Y194" s="2" t="s">
        <v>52</v>
      </c>
      <c r="Z194" s="2" t="s">
        <v>52</v>
      </c>
      <c r="AA194" s="26"/>
      <c r="AB194" s="2" t="s">
        <v>52</v>
      </c>
    </row>
    <row r="195" spans="1:28" ht="30" customHeight="1">
      <c r="A195" s="8" t="s">
        <v>1012</v>
      </c>
      <c r="B195" s="8" t="s">
        <v>1010</v>
      </c>
      <c r="C195" s="8" t="s">
        <v>1011</v>
      </c>
      <c r="D195" s="24" t="s">
        <v>614</v>
      </c>
      <c r="E195" s="25">
        <v>0</v>
      </c>
      <c r="F195" s="8" t="s">
        <v>52</v>
      </c>
      <c r="G195" s="25">
        <v>960</v>
      </c>
      <c r="H195" s="8" t="s">
        <v>4319</v>
      </c>
      <c r="I195" s="25">
        <v>900</v>
      </c>
      <c r="J195" s="8" t="s">
        <v>4320</v>
      </c>
      <c r="K195" s="25">
        <v>0</v>
      </c>
      <c r="L195" s="8" t="s">
        <v>52</v>
      </c>
      <c r="M195" s="25">
        <v>0</v>
      </c>
      <c r="N195" s="8" t="s">
        <v>52</v>
      </c>
      <c r="O195" s="25">
        <f t="shared" si="5"/>
        <v>900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0</v>
      </c>
      <c r="W195" s="8" t="s">
        <v>4322</v>
      </c>
      <c r="X195" s="8" t="s">
        <v>52</v>
      </c>
      <c r="Y195" s="2" t="s">
        <v>52</v>
      </c>
      <c r="Z195" s="2" t="s">
        <v>52</v>
      </c>
      <c r="AA195" s="26"/>
      <c r="AB195" s="2" t="s">
        <v>52</v>
      </c>
    </row>
    <row r="196" spans="1:28" ht="30" customHeight="1">
      <c r="A196" s="8" t="s">
        <v>1015</v>
      </c>
      <c r="B196" s="8" t="s">
        <v>1010</v>
      </c>
      <c r="C196" s="8" t="s">
        <v>1014</v>
      </c>
      <c r="D196" s="24" t="s">
        <v>614</v>
      </c>
      <c r="E196" s="25">
        <v>0</v>
      </c>
      <c r="F196" s="8" t="s">
        <v>52</v>
      </c>
      <c r="G196" s="25">
        <v>1700</v>
      </c>
      <c r="H196" s="8" t="s">
        <v>4319</v>
      </c>
      <c r="I196" s="25">
        <v>0</v>
      </c>
      <c r="J196" s="8" t="s">
        <v>52</v>
      </c>
      <c r="K196" s="25">
        <v>0</v>
      </c>
      <c r="L196" s="8" t="s">
        <v>52</v>
      </c>
      <c r="M196" s="25">
        <v>0</v>
      </c>
      <c r="N196" s="8" t="s">
        <v>52</v>
      </c>
      <c r="O196" s="25">
        <f t="shared" ref="O196:O227" si="6">SMALL(E196:M196,COUNTIF(E196:M196,0)+1)</f>
        <v>1700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8" t="s">
        <v>4323</v>
      </c>
      <c r="X196" s="8" t="s">
        <v>52</v>
      </c>
      <c r="Y196" s="2" t="s">
        <v>52</v>
      </c>
      <c r="Z196" s="2" t="s">
        <v>52</v>
      </c>
      <c r="AA196" s="26"/>
      <c r="AB196" s="2" t="s">
        <v>52</v>
      </c>
    </row>
    <row r="197" spans="1:28" ht="30" customHeight="1">
      <c r="A197" s="8" t="s">
        <v>1045</v>
      </c>
      <c r="B197" s="8" t="s">
        <v>1010</v>
      </c>
      <c r="C197" s="8" t="s">
        <v>1044</v>
      </c>
      <c r="D197" s="24" t="s">
        <v>614</v>
      </c>
      <c r="E197" s="25">
        <v>0</v>
      </c>
      <c r="F197" s="8" t="s">
        <v>52</v>
      </c>
      <c r="G197" s="25">
        <v>1700</v>
      </c>
      <c r="H197" s="8" t="s">
        <v>4319</v>
      </c>
      <c r="I197" s="25">
        <v>1500</v>
      </c>
      <c r="J197" s="8" t="s">
        <v>4320</v>
      </c>
      <c r="K197" s="25">
        <v>0</v>
      </c>
      <c r="L197" s="8" t="s">
        <v>52</v>
      </c>
      <c r="M197" s="25">
        <v>0</v>
      </c>
      <c r="N197" s="8" t="s">
        <v>52</v>
      </c>
      <c r="O197" s="25">
        <f t="shared" si="6"/>
        <v>1500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8" t="s">
        <v>4324</v>
      </c>
      <c r="X197" s="8" t="s">
        <v>52</v>
      </c>
      <c r="Y197" s="2" t="s">
        <v>52</v>
      </c>
      <c r="Z197" s="2" t="s">
        <v>52</v>
      </c>
      <c r="AA197" s="26"/>
      <c r="AB197" s="2" t="s">
        <v>52</v>
      </c>
    </row>
    <row r="198" spans="1:28" ht="30" customHeight="1">
      <c r="A198" s="8" t="s">
        <v>1018</v>
      </c>
      <c r="B198" s="8" t="s">
        <v>1010</v>
      </c>
      <c r="C198" s="8" t="s">
        <v>1017</v>
      </c>
      <c r="D198" s="24" t="s">
        <v>614</v>
      </c>
      <c r="E198" s="25">
        <v>0</v>
      </c>
      <c r="F198" s="8" t="s">
        <v>52</v>
      </c>
      <c r="G198" s="25">
        <v>3070</v>
      </c>
      <c r="H198" s="8" t="s">
        <v>4319</v>
      </c>
      <c r="I198" s="25">
        <v>2900</v>
      </c>
      <c r="J198" s="8" t="s">
        <v>4320</v>
      </c>
      <c r="K198" s="25">
        <v>0</v>
      </c>
      <c r="L198" s="8" t="s">
        <v>52</v>
      </c>
      <c r="M198" s="25">
        <v>0</v>
      </c>
      <c r="N198" s="8" t="s">
        <v>52</v>
      </c>
      <c r="O198" s="25">
        <f t="shared" si="6"/>
        <v>2900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0</v>
      </c>
      <c r="V198" s="25">
        <v>0</v>
      </c>
      <c r="W198" s="8" t="s">
        <v>4325</v>
      </c>
      <c r="X198" s="8" t="s">
        <v>52</v>
      </c>
      <c r="Y198" s="2" t="s">
        <v>52</v>
      </c>
      <c r="Z198" s="2" t="s">
        <v>52</v>
      </c>
      <c r="AA198" s="26"/>
      <c r="AB198" s="2" t="s">
        <v>52</v>
      </c>
    </row>
    <row r="199" spans="1:28" ht="30" customHeight="1">
      <c r="A199" s="8" t="s">
        <v>1021</v>
      </c>
      <c r="B199" s="8" t="s">
        <v>1010</v>
      </c>
      <c r="C199" s="8" t="s">
        <v>1020</v>
      </c>
      <c r="D199" s="24" t="s">
        <v>614</v>
      </c>
      <c r="E199" s="25">
        <v>0</v>
      </c>
      <c r="F199" s="8" t="s">
        <v>52</v>
      </c>
      <c r="G199" s="25">
        <v>0</v>
      </c>
      <c r="H199" s="8" t="s">
        <v>52</v>
      </c>
      <c r="I199" s="25">
        <v>0</v>
      </c>
      <c r="J199" s="8" t="s">
        <v>52</v>
      </c>
      <c r="K199" s="25">
        <v>0</v>
      </c>
      <c r="L199" s="8" t="s">
        <v>52</v>
      </c>
      <c r="M199" s="25">
        <v>900</v>
      </c>
      <c r="N199" s="8" t="s">
        <v>52</v>
      </c>
      <c r="O199" s="25">
        <f t="shared" si="6"/>
        <v>900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8" t="s">
        <v>4326</v>
      </c>
      <c r="X199" s="8" t="s">
        <v>52</v>
      </c>
      <c r="Y199" s="2" t="s">
        <v>52</v>
      </c>
      <c r="Z199" s="2" t="s">
        <v>52</v>
      </c>
      <c r="AA199" s="26"/>
      <c r="AB199" s="2" t="s">
        <v>52</v>
      </c>
    </row>
    <row r="200" spans="1:28" ht="30" customHeight="1">
      <c r="A200" s="8" t="s">
        <v>1058</v>
      </c>
      <c r="B200" s="8" t="s">
        <v>1056</v>
      </c>
      <c r="C200" s="8" t="s">
        <v>1057</v>
      </c>
      <c r="D200" s="24" t="s">
        <v>614</v>
      </c>
      <c r="E200" s="25">
        <v>20830</v>
      </c>
      <c r="F200" s="8" t="s">
        <v>52</v>
      </c>
      <c r="G200" s="25">
        <v>25100</v>
      </c>
      <c r="H200" s="8" t="s">
        <v>4319</v>
      </c>
      <c r="I200" s="25">
        <v>0</v>
      </c>
      <c r="J200" s="8" t="s">
        <v>52</v>
      </c>
      <c r="K200" s="25">
        <v>0</v>
      </c>
      <c r="L200" s="8" t="s">
        <v>52</v>
      </c>
      <c r="M200" s="25">
        <v>0</v>
      </c>
      <c r="N200" s="8" t="s">
        <v>52</v>
      </c>
      <c r="O200" s="25">
        <f t="shared" si="6"/>
        <v>20830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8" t="s">
        <v>4327</v>
      </c>
      <c r="X200" s="8" t="s">
        <v>52</v>
      </c>
      <c r="Y200" s="2" t="s">
        <v>52</v>
      </c>
      <c r="Z200" s="2" t="s">
        <v>52</v>
      </c>
      <c r="AA200" s="26"/>
      <c r="AB200" s="2" t="s">
        <v>52</v>
      </c>
    </row>
    <row r="201" spans="1:28" ht="30" customHeight="1">
      <c r="A201" s="8" t="s">
        <v>1061</v>
      </c>
      <c r="B201" s="8" t="s">
        <v>1056</v>
      </c>
      <c r="C201" s="8" t="s">
        <v>1060</v>
      </c>
      <c r="D201" s="24" t="s">
        <v>614</v>
      </c>
      <c r="E201" s="25">
        <v>6640</v>
      </c>
      <c r="F201" s="8" t="s">
        <v>52</v>
      </c>
      <c r="G201" s="25">
        <v>8300</v>
      </c>
      <c r="H201" s="8" t="s">
        <v>4319</v>
      </c>
      <c r="I201" s="25">
        <v>0</v>
      </c>
      <c r="J201" s="8" t="s">
        <v>52</v>
      </c>
      <c r="K201" s="25">
        <v>0</v>
      </c>
      <c r="L201" s="8" t="s">
        <v>52</v>
      </c>
      <c r="M201" s="25">
        <v>0</v>
      </c>
      <c r="N201" s="8" t="s">
        <v>52</v>
      </c>
      <c r="O201" s="25">
        <f t="shared" si="6"/>
        <v>6640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8" t="s">
        <v>4328</v>
      </c>
      <c r="X201" s="8" t="s">
        <v>52</v>
      </c>
      <c r="Y201" s="2" t="s">
        <v>52</v>
      </c>
      <c r="Z201" s="2" t="s">
        <v>52</v>
      </c>
      <c r="AA201" s="26"/>
      <c r="AB201" s="2" t="s">
        <v>52</v>
      </c>
    </row>
    <row r="202" spans="1:28" ht="30" customHeight="1">
      <c r="A202" s="8" t="s">
        <v>1064</v>
      </c>
      <c r="B202" s="8" t="s">
        <v>1056</v>
      </c>
      <c r="C202" s="8" t="s">
        <v>1063</v>
      </c>
      <c r="D202" s="24" t="s">
        <v>614</v>
      </c>
      <c r="E202" s="25">
        <v>0</v>
      </c>
      <c r="F202" s="8" t="s">
        <v>52</v>
      </c>
      <c r="G202" s="25">
        <v>24500</v>
      </c>
      <c r="H202" s="8" t="s">
        <v>4319</v>
      </c>
      <c r="I202" s="25">
        <v>0</v>
      </c>
      <c r="J202" s="8" t="s">
        <v>52</v>
      </c>
      <c r="K202" s="25">
        <v>0</v>
      </c>
      <c r="L202" s="8" t="s">
        <v>52</v>
      </c>
      <c r="M202" s="25">
        <v>0</v>
      </c>
      <c r="N202" s="8" t="s">
        <v>52</v>
      </c>
      <c r="O202" s="25">
        <f t="shared" si="6"/>
        <v>24500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8" t="s">
        <v>4329</v>
      </c>
      <c r="X202" s="8" t="s">
        <v>52</v>
      </c>
      <c r="Y202" s="2" t="s">
        <v>52</v>
      </c>
      <c r="Z202" s="2" t="s">
        <v>52</v>
      </c>
      <c r="AA202" s="26"/>
      <c r="AB202" s="2" t="s">
        <v>52</v>
      </c>
    </row>
    <row r="203" spans="1:28" ht="30" customHeight="1">
      <c r="A203" s="8" t="s">
        <v>1070</v>
      </c>
      <c r="B203" s="8" t="s">
        <v>1056</v>
      </c>
      <c r="C203" s="8" t="s">
        <v>1069</v>
      </c>
      <c r="D203" s="24" t="s">
        <v>614</v>
      </c>
      <c r="E203" s="25">
        <v>0</v>
      </c>
      <c r="F203" s="8" t="s">
        <v>52</v>
      </c>
      <c r="G203" s="25">
        <v>0</v>
      </c>
      <c r="H203" s="8" t="s">
        <v>52</v>
      </c>
      <c r="I203" s="25">
        <v>0</v>
      </c>
      <c r="J203" s="8" t="s">
        <v>52</v>
      </c>
      <c r="K203" s="25">
        <v>0</v>
      </c>
      <c r="L203" s="8" t="s">
        <v>52</v>
      </c>
      <c r="M203" s="25">
        <v>850</v>
      </c>
      <c r="N203" s="8" t="s">
        <v>52</v>
      </c>
      <c r="O203" s="25">
        <f t="shared" si="6"/>
        <v>850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8" t="s">
        <v>4330</v>
      </c>
      <c r="X203" s="8" t="s">
        <v>52</v>
      </c>
      <c r="Y203" s="2" t="s">
        <v>52</v>
      </c>
      <c r="Z203" s="2" t="s">
        <v>52</v>
      </c>
      <c r="AA203" s="26"/>
      <c r="AB203" s="2" t="s">
        <v>52</v>
      </c>
    </row>
    <row r="204" spans="1:28" ht="30" customHeight="1">
      <c r="A204" s="8" t="s">
        <v>1073</v>
      </c>
      <c r="B204" s="8" t="s">
        <v>1056</v>
      </c>
      <c r="C204" s="8" t="s">
        <v>1072</v>
      </c>
      <c r="D204" s="24" t="s">
        <v>614</v>
      </c>
      <c r="E204" s="25">
        <v>0</v>
      </c>
      <c r="F204" s="8" t="s">
        <v>52</v>
      </c>
      <c r="G204" s="25">
        <v>0</v>
      </c>
      <c r="H204" s="8" t="s">
        <v>52</v>
      </c>
      <c r="I204" s="25">
        <v>0</v>
      </c>
      <c r="J204" s="8" t="s">
        <v>52</v>
      </c>
      <c r="K204" s="25">
        <v>0</v>
      </c>
      <c r="L204" s="8" t="s">
        <v>52</v>
      </c>
      <c r="M204" s="25">
        <v>1200</v>
      </c>
      <c r="N204" s="8" t="s">
        <v>52</v>
      </c>
      <c r="O204" s="25">
        <f t="shared" si="6"/>
        <v>1200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8" t="s">
        <v>4331</v>
      </c>
      <c r="X204" s="8" t="s">
        <v>52</v>
      </c>
      <c r="Y204" s="2" t="s">
        <v>52</v>
      </c>
      <c r="Z204" s="2" t="s">
        <v>52</v>
      </c>
      <c r="AA204" s="26"/>
      <c r="AB204" s="2" t="s">
        <v>52</v>
      </c>
    </row>
    <row r="205" spans="1:28" ht="30" customHeight="1">
      <c r="A205" s="8" t="s">
        <v>1067</v>
      </c>
      <c r="B205" s="8" t="s">
        <v>1056</v>
      </c>
      <c r="C205" s="8" t="s">
        <v>1066</v>
      </c>
      <c r="D205" s="24" t="s">
        <v>614</v>
      </c>
      <c r="E205" s="25">
        <v>0</v>
      </c>
      <c r="F205" s="8" t="s">
        <v>52</v>
      </c>
      <c r="G205" s="25">
        <v>0</v>
      </c>
      <c r="H205" s="8" t="s">
        <v>52</v>
      </c>
      <c r="I205" s="25">
        <v>0</v>
      </c>
      <c r="J205" s="8" t="s">
        <v>52</v>
      </c>
      <c r="K205" s="25">
        <v>0</v>
      </c>
      <c r="L205" s="8" t="s">
        <v>52</v>
      </c>
      <c r="M205" s="25">
        <v>2200</v>
      </c>
      <c r="N205" s="8" t="s">
        <v>52</v>
      </c>
      <c r="O205" s="25">
        <f t="shared" si="6"/>
        <v>2200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5">
        <v>0</v>
      </c>
      <c r="W205" s="8" t="s">
        <v>4332</v>
      </c>
      <c r="X205" s="8" t="s">
        <v>52</v>
      </c>
      <c r="Y205" s="2" t="s">
        <v>52</v>
      </c>
      <c r="Z205" s="2" t="s">
        <v>52</v>
      </c>
      <c r="AA205" s="26"/>
      <c r="AB205" s="2" t="s">
        <v>52</v>
      </c>
    </row>
    <row r="206" spans="1:28" ht="30" customHeight="1">
      <c r="A206" s="8" t="s">
        <v>1076</v>
      </c>
      <c r="B206" s="8" t="s">
        <v>1056</v>
      </c>
      <c r="C206" s="8" t="s">
        <v>1075</v>
      </c>
      <c r="D206" s="24" t="s">
        <v>614</v>
      </c>
      <c r="E206" s="25">
        <v>0</v>
      </c>
      <c r="F206" s="8" t="s">
        <v>52</v>
      </c>
      <c r="G206" s="25">
        <v>10000</v>
      </c>
      <c r="H206" s="8" t="s">
        <v>4333</v>
      </c>
      <c r="I206" s="25">
        <v>0</v>
      </c>
      <c r="J206" s="8" t="s">
        <v>52</v>
      </c>
      <c r="K206" s="25">
        <v>0</v>
      </c>
      <c r="L206" s="8" t="s">
        <v>52</v>
      </c>
      <c r="M206" s="25">
        <v>0</v>
      </c>
      <c r="N206" s="8" t="s">
        <v>52</v>
      </c>
      <c r="O206" s="25">
        <f t="shared" si="6"/>
        <v>10000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0</v>
      </c>
      <c r="W206" s="8" t="s">
        <v>4334</v>
      </c>
      <c r="X206" s="8" t="s">
        <v>52</v>
      </c>
      <c r="Y206" s="2" t="s">
        <v>52</v>
      </c>
      <c r="Z206" s="2" t="s">
        <v>52</v>
      </c>
      <c r="AA206" s="26"/>
      <c r="AB206" s="2" t="s">
        <v>52</v>
      </c>
    </row>
    <row r="207" spans="1:28" ht="30" customHeight="1">
      <c r="A207" s="8" t="s">
        <v>1079</v>
      </c>
      <c r="B207" s="8" t="s">
        <v>1056</v>
      </c>
      <c r="C207" s="8" t="s">
        <v>1078</v>
      </c>
      <c r="D207" s="24" t="s">
        <v>614</v>
      </c>
      <c r="E207" s="25">
        <v>0</v>
      </c>
      <c r="F207" s="8" t="s">
        <v>52</v>
      </c>
      <c r="G207" s="25">
        <v>9000</v>
      </c>
      <c r="H207" s="8" t="s">
        <v>4319</v>
      </c>
      <c r="I207" s="25">
        <v>0</v>
      </c>
      <c r="J207" s="8" t="s">
        <v>52</v>
      </c>
      <c r="K207" s="25">
        <v>0</v>
      </c>
      <c r="L207" s="8" t="s">
        <v>52</v>
      </c>
      <c r="M207" s="25">
        <v>0</v>
      </c>
      <c r="N207" s="8" t="s">
        <v>52</v>
      </c>
      <c r="O207" s="25">
        <f t="shared" si="6"/>
        <v>9000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  <c r="V207" s="25">
        <v>0</v>
      </c>
      <c r="W207" s="8" t="s">
        <v>4335</v>
      </c>
      <c r="X207" s="8" t="s">
        <v>52</v>
      </c>
      <c r="Y207" s="2" t="s">
        <v>52</v>
      </c>
      <c r="Z207" s="2" t="s">
        <v>52</v>
      </c>
      <c r="AA207" s="26"/>
      <c r="AB207" s="2" t="s">
        <v>52</v>
      </c>
    </row>
    <row r="208" spans="1:28" ht="30" customHeight="1">
      <c r="A208" s="8" t="s">
        <v>1083</v>
      </c>
      <c r="B208" s="8" t="s">
        <v>1056</v>
      </c>
      <c r="C208" s="8" t="s">
        <v>1081</v>
      </c>
      <c r="D208" s="24" t="s">
        <v>1082</v>
      </c>
      <c r="E208" s="25">
        <v>0</v>
      </c>
      <c r="F208" s="8" t="s">
        <v>52</v>
      </c>
      <c r="G208" s="25">
        <v>19500</v>
      </c>
      <c r="H208" s="8" t="s">
        <v>4333</v>
      </c>
      <c r="I208" s="25">
        <v>0</v>
      </c>
      <c r="J208" s="8" t="s">
        <v>52</v>
      </c>
      <c r="K208" s="25">
        <v>0</v>
      </c>
      <c r="L208" s="8" t="s">
        <v>52</v>
      </c>
      <c r="M208" s="25">
        <v>0</v>
      </c>
      <c r="N208" s="8" t="s">
        <v>52</v>
      </c>
      <c r="O208" s="25">
        <f t="shared" si="6"/>
        <v>19500</v>
      </c>
      <c r="P208" s="25">
        <v>0</v>
      </c>
      <c r="Q208" s="25">
        <v>0</v>
      </c>
      <c r="R208" s="25">
        <v>0</v>
      </c>
      <c r="S208" s="25">
        <v>0</v>
      </c>
      <c r="T208" s="25">
        <v>0</v>
      </c>
      <c r="U208" s="25">
        <v>0</v>
      </c>
      <c r="V208" s="25">
        <v>0</v>
      </c>
      <c r="W208" s="8" t="s">
        <v>4336</v>
      </c>
      <c r="X208" s="8" t="s">
        <v>52</v>
      </c>
      <c r="Y208" s="2" t="s">
        <v>52</v>
      </c>
      <c r="Z208" s="2" t="s">
        <v>52</v>
      </c>
      <c r="AA208" s="26"/>
      <c r="AB208" s="2" t="s">
        <v>52</v>
      </c>
    </row>
    <row r="209" spans="1:28" ht="30" customHeight="1">
      <c r="A209" s="8" t="s">
        <v>1025</v>
      </c>
      <c r="B209" s="8" t="s">
        <v>1023</v>
      </c>
      <c r="C209" s="8" t="s">
        <v>1024</v>
      </c>
      <c r="D209" s="24" t="s">
        <v>229</v>
      </c>
      <c r="E209" s="25">
        <v>0</v>
      </c>
      <c r="F209" s="8" t="s">
        <v>52</v>
      </c>
      <c r="G209" s="25">
        <v>25000</v>
      </c>
      <c r="H209" s="8" t="s">
        <v>4337</v>
      </c>
      <c r="I209" s="25">
        <v>25000</v>
      </c>
      <c r="J209" s="8" t="s">
        <v>4338</v>
      </c>
      <c r="K209" s="25">
        <v>25000</v>
      </c>
      <c r="L209" s="8" t="s">
        <v>4339</v>
      </c>
      <c r="M209" s="25">
        <v>0</v>
      </c>
      <c r="N209" s="8" t="s">
        <v>52</v>
      </c>
      <c r="O209" s="25">
        <f t="shared" si="6"/>
        <v>25000</v>
      </c>
      <c r="P209" s="25">
        <v>0</v>
      </c>
      <c r="Q209" s="25">
        <v>0</v>
      </c>
      <c r="R209" s="25">
        <v>0</v>
      </c>
      <c r="S209" s="25">
        <v>0</v>
      </c>
      <c r="T209" s="25">
        <v>0</v>
      </c>
      <c r="U209" s="25">
        <v>0</v>
      </c>
      <c r="V209" s="25">
        <v>0</v>
      </c>
      <c r="W209" s="8" t="s">
        <v>4340</v>
      </c>
      <c r="X209" s="8" t="s">
        <v>52</v>
      </c>
      <c r="Y209" s="2" t="s">
        <v>52</v>
      </c>
      <c r="Z209" s="2" t="s">
        <v>52</v>
      </c>
      <c r="AA209" s="26"/>
      <c r="AB209" s="2" t="s">
        <v>52</v>
      </c>
    </row>
    <row r="210" spans="1:28" ht="30" customHeight="1">
      <c r="A210" s="8" t="s">
        <v>1049</v>
      </c>
      <c r="B210" s="8" t="s">
        <v>1047</v>
      </c>
      <c r="C210" s="8" t="s">
        <v>1048</v>
      </c>
      <c r="D210" s="24" t="s">
        <v>229</v>
      </c>
      <c r="E210" s="25">
        <v>0</v>
      </c>
      <c r="F210" s="8" t="s">
        <v>52</v>
      </c>
      <c r="G210" s="25">
        <v>14500</v>
      </c>
      <c r="H210" s="8" t="s">
        <v>4341</v>
      </c>
      <c r="I210" s="25">
        <v>0</v>
      </c>
      <c r="J210" s="8" t="s">
        <v>52</v>
      </c>
      <c r="K210" s="25">
        <v>0</v>
      </c>
      <c r="L210" s="8" t="s">
        <v>52</v>
      </c>
      <c r="M210" s="25">
        <v>0</v>
      </c>
      <c r="N210" s="8" t="s">
        <v>52</v>
      </c>
      <c r="O210" s="25">
        <f t="shared" si="6"/>
        <v>14500</v>
      </c>
      <c r="P210" s="25">
        <v>0</v>
      </c>
      <c r="Q210" s="25">
        <v>0</v>
      </c>
      <c r="R210" s="25">
        <v>0</v>
      </c>
      <c r="S210" s="25">
        <v>0</v>
      </c>
      <c r="T210" s="25">
        <v>0</v>
      </c>
      <c r="U210" s="25">
        <v>0</v>
      </c>
      <c r="V210" s="25">
        <v>0</v>
      </c>
      <c r="W210" s="8" t="s">
        <v>4342</v>
      </c>
      <c r="X210" s="8" t="s">
        <v>52</v>
      </c>
      <c r="Y210" s="2" t="s">
        <v>52</v>
      </c>
      <c r="Z210" s="2" t="s">
        <v>52</v>
      </c>
      <c r="AA210" s="26"/>
      <c r="AB210" s="2" t="s">
        <v>52</v>
      </c>
    </row>
    <row r="211" spans="1:28" ht="30" customHeight="1">
      <c r="A211" s="8" t="s">
        <v>2698</v>
      </c>
      <c r="B211" s="8" t="s">
        <v>2696</v>
      </c>
      <c r="C211" s="8" t="s">
        <v>2697</v>
      </c>
      <c r="D211" s="24" t="s">
        <v>229</v>
      </c>
      <c r="E211" s="25">
        <v>21160</v>
      </c>
      <c r="F211" s="8" t="s">
        <v>52</v>
      </c>
      <c r="G211" s="25">
        <v>25700</v>
      </c>
      <c r="H211" s="8" t="s">
        <v>4319</v>
      </c>
      <c r="I211" s="25">
        <v>27300</v>
      </c>
      <c r="J211" s="8" t="s">
        <v>4343</v>
      </c>
      <c r="K211" s="25">
        <v>0</v>
      </c>
      <c r="L211" s="8" t="s">
        <v>52</v>
      </c>
      <c r="M211" s="25">
        <v>0</v>
      </c>
      <c r="N211" s="8" t="s">
        <v>52</v>
      </c>
      <c r="O211" s="25">
        <f t="shared" si="6"/>
        <v>21160</v>
      </c>
      <c r="P211" s="25">
        <v>0</v>
      </c>
      <c r="Q211" s="25">
        <v>0</v>
      </c>
      <c r="R211" s="25">
        <v>0</v>
      </c>
      <c r="S211" s="25">
        <v>0</v>
      </c>
      <c r="T211" s="25">
        <v>0</v>
      </c>
      <c r="U211" s="25">
        <v>0</v>
      </c>
      <c r="V211" s="25">
        <v>0</v>
      </c>
      <c r="W211" s="8" t="s">
        <v>4344</v>
      </c>
      <c r="X211" s="8" t="s">
        <v>52</v>
      </c>
      <c r="Y211" s="2" t="s">
        <v>52</v>
      </c>
      <c r="Z211" s="2" t="s">
        <v>52</v>
      </c>
      <c r="AA211" s="26"/>
      <c r="AB211" s="2" t="s">
        <v>52</v>
      </c>
    </row>
    <row r="212" spans="1:28" ht="30" customHeight="1">
      <c r="A212" s="8" t="s">
        <v>2701</v>
      </c>
      <c r="B212" s="8" t="s">
        <v>2696</v>
      </c>
      <c r="C212" s="8" t="s">
        <v>2700</v>
      </c>
      <c r="D212" s="24" t="s">
        <v>229</v>
      </c>
      <c r="E212" s="25">
        <v>15920</v>
      </c>
      <c r="F212" s="8" t="s">
        <v>52</v>
      </c>
      <c r="G212" s="25">
        <v>0</v>
      </c>
      <c r="H212" s="8" t="s">
        <v>52</v>
      </c>
      <c r="I212" s="25">
        <v>18600</v>
      </c>
      <c r="J212" s="8" t="s">
        <v>4343</v>
      </c>
      <c r="K212" s="25">
        <v>0</v>
      </c>
      <c r="L212" s="8" t="s">
        <v>52</v>
      </c>
      <c r="M212" s="25">
        <v>0</v>
      </c>
      <c r="N212" s="8" t="s">
        <v>52</v>
      </c>
      <c r="O212" s="25">
        <f t="shared" si="6"/>
        <v>15920</v>
      </c>
      <c r="P212" s="25">
        <v>0</v>
      </c>
      <c r="Q212" s="25">
        <v>0</v>
      </c>
      <c r="R212" s="25">
        <v>0</v>
      </c>
      <c r="S212" s="25">
        <v>0</v>
      </c>
      <c r="T212" s="25">
        <v>0</v>
      </c>
      <c r="U212" s="25">
        <v>0</v>
      </c>
      <c r="V212" s="25">
        <v>0</v>
      </c>
      <c r="W212" s="8" t="s">
        <v>4345</v>
      </c>
      <c r="X212" s="8" t="s">
        <v>52</v>
      </c>
      <c r="Y212" s="2" t="s">
        <v>52</v>
      </c>
      <c r="Z212" s="2" t="s">
        <v>52</v>
      </c>
      <c r="AA212" s="26"/>
      <c r="AB212" s="2" t="s">
        <v>52</v>
      </c>
    </row>
    <row r="213" spans="1:28" ht="30" customHeight="1">
      <c r="A213" s="8" t="s">
        <v>2705</v>
      </c>
      <c r="B213" s="8" t="s">
        <v>2703</v>
      </c>
      <c r="C213" s="8" t="s">
        <v>2704</v>
      </c>
      <c r="D213" s="24" t="s">
        <v>614</v>
      </c>
      <c r="E213" s="25">
        <v>61</v>
      </c>
      <c r="F213" s="8" t="s">
        <v>52</v>
      </c>
      <c r="G213" s="25">
        <v>72</v>
      </c>
      <c r="H213" s="8" t="s">
        <v>4346</v>
      </c>
      <c r="I213" s="25">
        <v>76</v>
      </c>
      <c r="J213" s="8" t="s">
        <v>4347</v>
      </c>
      <c r="K213" s="25">
        <v>0</v>
      </c>
      <c r="L213" s="8" t="s">
        <v>52</v>
      </c>
      <c r="M213" s="25">
        <v>0</v>
      </c>
      <c r="N213" s="8" t="s">
        <v>52</v>
      </c>
      <c r="O213" s="25">
        <f t="shared" si="6"/>
        <v>61</v>
      </c>
      <c r="P213" s="25">
        <v>0</v>
      </c>
      <c r="Q213" s="25">
        <v>0</v>
      </c>
      <c r="R213" s="25">
        <v>0</v>
      </c>
      <c r="S213" s="25">
        <v>0</v>
      </c>
      <c r="T213" s="25">
        <v>0</v>
      </c>
      <c r="U213" s="25">
        <v>0</v>
      </c>
      <c r="V213" s="25">
        <v>0</v>
      </c>
      <c r="W213" s="8" t="s">
        <v>4348</v>
      </c>
      <c r="X213" s="8" t="s">
        <v>52</v>
      </c>
      <c r="Y213" s="2" t="s">
        <v>52</v>
      </c>
      <c r="Z213" s="2" t="s">
        <v>52</v>
      </c>
      <c r="AA213" s="26"/>
      <c r="AB213" s="2" t="s">
        <v>52</v>
      </c>
    </row>
    <row r="214" spans="1:28" ht="30" customHeight="1">
      <c r="A214" s="8" t="s">
        <v>2708</v>
      </c>
      <c r="B214" s="8" t="s">
        <v>2703</v>
      </c>
      <c r="C214" s="8" t="s">
        <v>2707</v>
      </c>
      <c r="D214" s="24" t="s">
        <v>614</v>
      </c>
      <c r="E214" s="25">
        <v>126</v>
      </c>
      <c r="F214" s="8" t="s">
        <v>52</v>
      </c>
      <c r="G214" s="25">
        <v>210</v>
      </c>
      <c r="H214" s="8" t="s">
        <v>4346</v>
      </c>
      <c r="I214" s="25">
        <v>140</v>
      </c>
      <c r="J214" s="8" t="s">
        <v>4347</v>
      </c>
      <c r="K214" s="25">
        <v>0</v>
      </c>
      <c r="L214" s="8" t="s">
        <v>52</v>
      </c>
      <c r="M214" s="25">
        <v>0</v>
      </c>
      <c r="N214" s="8" t="s">
        <v>52</v>
      </c>
      <c r="O214" s="25">
        <f t="shared" si="6"/>
        <v>126</v>
      </c>
      <c r="P214" s="25">
        <v>0</v>
      </c>
      <c r="Q214" s="25">
        <v>0</v>
      </c>
      <c r="R214" s="25">
        <v>0</v>
      </c>
      <c r="S214" s="25">
        <v>0</v>
      </c>
      <c r="T214" s="25">
        <v>0</v>
      </c>
      <c r="U214" s="25">
        <v>0</v>
      </c>
      <c r="V214" s="25">
        <v>0</v>
      </c>
      <c r="W214" s="8" t="s">
        <v>4349</v>
      </c>
      <c r="X214" s="8" t="s">
        <v>52</v>
      </c>
      <c r="Y214" s="2" t="s">
        <v>52</v>
      </c>
      <c r="Z214" s="2" t="s">
        <v>52</v>
      </c>
      <c r="AA214" s="26"/>
      <c r="AB214" s="2" t="s">
        <v>52</v>
      </c>
    </row>
    <row r="215" spans="1:28" ht="30" customHeight="1">
      <c r="A215" s="8" t="s">
        <v>2712</v>
      </c>
      <c r="B215" s="8" t="s">
        <v>2703</v>
      </c>
      <c r="C215" s="8" t="s">
        <v>2711</v>
      </c>
      <c r="D215" s="24" t="s">
        <v>614</v>
      </c>
      <c r="E215" s="25">
        <v>121</v>
      </c>
      <c r="F215" s="8" t="s">
        <v>52</v>
      </c>
      <c r="G215" s="25">
        <v>200</v>
      </c>
      <c r="H215" s="8" t="s">
        <v>4346</v>
      </c>
      <c r="I215" s="25">
        <v>190</v>
      </c>
      <c r="J215" s="8" t="s">
        <v>4347</v>
      </c>
      <c r="K215" s="25">
        <v>0</v>
      </c>
      <c r="L215" s="8" t="s">
        <v>52</v>
      </c>
      <c r="M215" s="25">
        <v>0</v>
      </c>
      <c r="N215" s="8" t="s">
        <v>52</v>
      </c>
      <c r="O215" s="25">
        <f t="shared" si="6"/>
        <v>121</v>
      </c>
      <c r="P215" s="25">
        <v>0</v>
      </c>
      <c r="Q215" s="25">
        <v>0</v>
      </c>
      <c r="R215" s="25">
        <v>0</v>
      </c>
      <c r="S215" s="25">
        <v>0</v>
      </c>
      <c r="T215" s="25">
        <v>0</v>
      </c>
      <c r="U215" s="25">
        <v>0</v>
      </c>
      <c r="V215" s="25">
        <v>0</v>
      </c>
      <c r="W215" s="8" t="s">
        <v>4350</v>
      </c>
      <c r="X215" s="8" t="s">
        <v>52</v>
      </c>
      <c r="Y215" s="2" t="s">
        <v>52</v>
      </c>
      <c r="Z215" s="2" t="s">
        <v>52</v>
      </c>
      <c r="AA215" s="26"/>
      <c r="AB215" s="2" t="s">
        <v>52</v>
      </c>
    </row>
    <row r="216" spans="1:28" ht="30" customHeight="1">
      <c r="A216" s="8" t="s">
        <v>1113</v>
      </c>
      <c r="B216" s="8" t="s">
        <v>1110</v>
      </c>
      <c r="C216" s="8" t="s">
        <v>1111</v>
      </c>
      <c r="D216" s="24" t="s">
        <v>1112</v>
      </c>
      <c r="E216" s="25">
        <v>0</v>
      </c>
      <c r="F216" s="8" t="s">
        <v>52</v>
      </c>
      <c r="G216" s="25">
        <v>18600</v>
      </c>
      <c r="H216" s="8" t="s">
        <v>4319</v>
      </c>
      <c r="I216" s="25">
        <v>18000</v>
      </c>
      <c r="J216" s="8" t="s">
        <v>4320</v>
      </c>
      <c r="K216" s="25">
        <v>0</v>
      </c>
      <c r="L216" s="8" t="s">
        <v>52</v>
      </c>
      <c r="M216" s="25">
        <v>0</v>
      </c>
      <c r="N216" s="8" t="s">
        <v>52</v>
      </c>
      <c r="O216" s="25">
        <f t="shared" si="6"/>
        <v>18000</v>
      </c>
      <c r="P216" s="25">
        <v>0</v>
      </c>
      <c r="Q216" s="25">
        <v>0</v>
      </c>
      <c r="R216" s="25">
        <v>0</v>
      </c>
      <c r="S216" s="25">
        <v>0</v>
      </c>
      <c r="T216" s="25">
        <v>0</v>
      </c>
      <c r="U216" s="25">
        <v>0</v>
      </c>
      <c r="V216" s="25">
        <v>0</v>
      </c>
      <c r="W216" s="8" t="s">
        <v>4351</v>
      </c>
      <c r="X216" s="8" t="s">
        <v>52</v>
      </c>
      <c r="Y216" s="2" t="s">
        <v>52</v>
      </c>
      <c r="Z216" s="2" t="s">
        <v>52</v>
      </c>
      <c r="AA216" s="26"/>
      <c r="AB216" s="2" t="s">
        <v>52</v>
      </c>
    </row>
    <row r="217" spans="1:28" ht="30" customHeight="1">
      <c r="A217" s="8" t="s">
        <v>1123</v>
      </c>
      <c r="B217" s="8" t="s">
        <v>1110</v>
      </c>
      <c r="C217" s="8" t="s">
        <v>1122</v>
      </c>
      <c r="D217" s="24" t="s">
        <v>1112</v>
      </c>
      <c r="E217" s="25">
        <v>0</v>
      </c>
      <c r="F217" s="8" t="s">
        <v>52</v>
      </c>
      <c r="G217" s="25">
        <v>21100</v>
      </c>
      <c r="H217" s="8" t="s">
        <v>4319</v>
      </c>
      <c r="I217" s="25">
        <v>20500</v>
      </c>
      <c r="J217" s="8" t="s">
        <v>4320</v>
      </c>
      <c r="K217" s="25">
        <v>0</v>
      </c>
      <c r="L217" s="8" t="s">
        <v>52</v>
      </c>
      <c r="M217" s="25">
        <v>0</v>
      </c>
      <c r="N217" s="8" t="s">
        <v>52</v>
      </c>
      <c r="O217" s="25">
        <f t="shared" si="6"/>
        <v>20500</v>
      </c>
      <c r="P217" s="25">
        <v>0</v>
      </c>
      <c r="Q217" s="25">
        <v>0</v>
      </c>
      <c r="R217" s="25">
        <v>0</v>
      </c>
      <c r="S217" s="25">
        <v>0</v>
      </c>
      <c r="T217" s="25">
        <v>0</v>
      </c>
      <c r="U217" s="25">
        <v>0</v>
      </c>
      <c r="V217" s="25">
        <v>0</v>
      </c>
      <c r="W217" s="8" t="s">
        <v>4352</v>
      </c>
      <c r="X217" s="8" t="s">
        <v>52</v>
      </c>
      <c r="Y217" s="2" t="s">
        <v>52</v>
      </c>
      <c r="Z217" s="2" t="s">
        <v>52</v>
      </c>
      <c r="AA217" s="26"/>
      <c r="AB217" s="2" t="s">
        <v>52</v>
      </c>
    </row>
    <row r="218" spans="1:28" ht="30" customHeight="1">
      <c r="A218" s="8" t="s">
        <v>982</v>
      </c>
      <c r="B218" s="8" t="s">
        <v>979</v>
      </c>
      <c r="C218" s="8" t="s">
        <v>980</v>
      </c>
      <c r="D218" s="24" t="s">
        <v>614</v>
      </c>
      <c r="E218" s="25">
        <v>1944000</v>
      </c>
      <c r="F218" s="8" t="s">
        <v>52</v>
      </c>
      <c r="G218" s="25">
        <v>2500000</v>
      </c>
      <c r="H218" s="8" t="s">
        <v>4353</v>
      </c>
      <c r="I218" s="25">
        <v>0</v>
      </c>
      <c r="J218" s="8" t="s">
        <v>52</v>
      </c>
      <c r="K218" s="25">
        <v>0</v>
      </c>
      <c r="L218" s="8" t="s">
        <v>52</v>
      </c>
      <c r="M218" s="25">
        <v>0</v>
      </c>
      <c r="N218" s="8" t="s">
        <v>52</v>
      </c>
      <c r="O218" s="25">
        <f t="shared" si="6"/>
        <v>1944000</v>
      </c>
      <c r="P218" s="25">
        <v>0</v>
      </c>
      <c r="Q218" s="25">
        <v>0</v>
      </c>
      <c r="R218" s="25">
        <v>0</v>
      </c>
      <c r="S218" s="25">
        <v>0</v>
      </c>
      <c r="T218" s="25">
        <v>0</v>
      </c>
      <c r="U218" s="25">
        <v>0</v>
      </c>
      <c r="V218" s="25">
        <v>0</v>
      </c>
      <c r="W218" s="8" t="s">
        <v>4354</v>
      </c>
      <c r="X218" s="8" t="s">
        <v>52</v>
      </c>
      <c r="Y218" s="2" t="s">
        <v>52</v>
      </c>
      <c r="Z218" s="2" t="s">
        <v>52</v>
      </c>
      <c r="AA218" s="26"/>
      <c r="AB218" s="2" t="s">
        <v>52</v>
      </c>
    </row>
    <row r="219" spans="1:28" ht="30" customHeight="1">
      <c r="A219" s="8" t="s">
        <v>999</v>
      </c>
      <c r="B219" s="8" t="s">
        <v>979</v>
      </c>
      <c r="C219" s="8" t="s">
        <v>998</v>
      </c>
      <c r="D219" s="24" t="s">
        <v>614</v>
      </c>
      <c r="E219" s="25">
        <v>1800000</v>
      </c>
      <c r="F219" s="8" t="s">
        <v>52</v>
      </c>
      <c r="G219" s="25">
        <v>2700000</v>
      </c>
      <c r="H219" s="8" t="s">
        <v>4353</v>
      </c>
      <c r="I219" s="25">
        <v>0</v>
      </c>
      <c r="J219" s="8" t="s">
        <v>52</v>
      </c>
      <c r="K219" s="25">
        <v>0</v>
      </c>
      <c r="L219" s="8" t="s">
        <v>52</v>
      </c>
      <c r="M219" s="25">
        <v>0</v>
      </c>
      <c r="N219" s="8" t="s">
        <v>52</v>
      </c>
      <c r="O219" s="25">
        <f t="shared" si="6"/>
        <v>1800000</v>
      </c>
      <c r="P219" s="25">
        <v>0</v>
      </c>
      <c r="Q219" s="25">
        <v>0</v>
      </c>
      <c r="R219" s="25">
        <v>0</v>
      </c>
      <c r="S219" s="25">
        <v>0</v>
      </c>
      <c r="T219" s="25">
        <v>0</v>
      </c>
      <c r="U219" s="25">
        <v>0</v>
      </c>
      <c r="V219" s="25">
        <v>0</v>
      </c>
      <c r="W219" s="8" t="s">
        <v>4355</v>
      </c>
      <c r="X219" s="8" t="s">
        <v>52</v>
      </c>
      <c r="Y219" s="2" t="s">
        <v>52</v>
      </c>
      <c r="Z219" s="2" t="s">
        <v>52</v>
      </c>
      <c r="AA219" s="26"/>
      <c r="AB219" s="2" t="s">
        <v>52</v>
      </c>
    </row>
    <row r="220" spans="1:28" ht="30" customHeight="1">
      <c r="A220" s="8" t="s">
        <v>1260</v>
      </c>
      <c r="B220" s="8" t="s">
        <v>1258</v>
      </c>
      <c r="C220" s="8" t="s">
        <v>1259</v>
      </c>
      <c r="D220" s="24" t="s">
        <v>221</v>
      </c>
      <c r="E220" s="25">
        <v>1404</v>
      </c>
      <c r="F220" s="8" t="s">
        <v>52</v>
      </c>
      <c r="G220" s="25">
        <v>0</v>
      </c>
      <c r="H220" s="8" t="s">
        <v>52</v>
      </c>
      <c r="I220" s="25">
        <v>1420</v>
      </c>
      <c r="J220" s="8" t="s">
        <v>4094</v>
      </c>
      <c r="K220" s="25">
        <v>0</v>
      </c>
      <c r="L220" s="8" t="s">
        <v>52</v>
      </c>
      <c r="M220" s="25">
        <v>0</v>
      </c>
      <c r="N220" s="8" t="s">
        <v>52</v>
      </c>
      <c r="O220" s="25">
        <f t="shared" si="6"/>
        <v>1404</v>
      </c>
      <c r="P220" s="25">
        <v>0</v>
      </c>
      <c r="Q220" s="25">
        <v>0</v>
      </c>
      <c r="R220" s="25">
        <v>0</v>
      </c>
      <c r="S220" s="25">
        <v>0</v>
      </c>
      <c r="T220" s="25">
        <v>0</v>
      </c>
      <c r="U220" s="25">
        <v>0</v>
      </c>
      <c r="V220" s="25">
        <v>0</v>
      </c>
      <c r="W220" s="8" t="s">
        <v>4356</v>
      </c>
      <c r="X220" s="8" t="s">
        <v>52</v>
      </c>
      <c r="Y220" s="2" t="s">
        <v>52</v>
      </c>
      <c r="Z220" s="2" t="s">
        <v>52</v>
      </c>
      <c r="AA220" s="26"/>
      <c r="AB220" s="2" t="s">
        <v>52</v>
      </c>
    </row>
    <row r="221" spans="1:28" ht="30" customHeight="1">
      <c r="A221" s="8" t="s">
        <v>1609</v>
      </c>
      <c r="B221" s="8" t="s">
        <v>1607</v>
      </c>
      <c r="C221" s="8" t="s">
        <v>1608</v>
      </c>
      <c r="D221" s="24" t="s">
        <v>221</v>
      </c>
      <c r="E221" s="25">
        <v>0</v>
      </c>
      <c r="F221" s="8" t="s">
        <v>52</v>
      </c>
      <c r="G221" s="25">
        <v>0</v>
      </c>
      <c r="H221" s="8" t="s">
        <v>52</v>
      </c>
      <c r="I221" s="25">
        <v>0</v>
      </c>
      <c r="J221" s="8" t="s">
        <v>52</v>
      </c>
      <c r="K221" s="25">
        <v>0</v>
      </c>
      <c r="L221" s="8" t="s">
        <v>52</v>
      </c>
      <c r="M221" s="25">
        <v>1455</v>
      </c>
      <c r="N221" s="8" t="s">
        <v>52</v>
      </c>
      <c r="O221" s="25">
        <f t="shared" si="6"/>
        <v>1455</v>
      </c>
      <c r="P221" s="25">
        <v>0</v>
      </c>
      <c r="Q221" s="25">
        <v>0</v>
      </c>
      <c r="R221" s="25">
        <v>0</v>
      </c>
      <c r="S221" s="25">
        <v>0</v>
      </c>
      <c r="T221" s="25">
        <v>0</v>
      </c>
      <c r="U221" s="25">
        <v>0</v>
      </c>
      <c r="V221" s="25">
        <v>0</v>
      </c>
      <c r="W221" s="8" t="s">
        <v>4357</v>
      </c>
      <c r="X221" s="8" t="s">
        <v>52</v>
      </c>
      <c r="Y221" s="2" t="s">
        <v>52</v>
      </c>
      <c r="Z221" s="2" t="s">
        <v>52</v>
      </c>
      <c r="AA221" s="26"/>
      <c r="AB221" s="2" t="s">
        <v>52</v>
      </c>
    </row>
    <row r="222" spans="1:28" ht="30" customHeight="1">
      <c r="A222" s="8" t="s">
        <v>1624</v>
      </c>
      <c r="B222" s="8" t="s">
        <v>1622</v>
      </c>
      <c r="C222" s="8" t="s">
        <v>1623</v>
      </c>
      <c r="D222" s="24" t="s">
        <v>614</v>
      </c>
      <c r="E222" s="25">
        <v>0</v>
      </c>
      <c r="F222" s="8" t="s">
        <v>52</v>
      </c>
      <c r="G222" s="25">
        <v>135</v>
      </c>
      <c r="H222" s="8" t="s">
        <v>4358</v>
      </c>
      <c r="I222" s="25">
        <v>0</v>
      </c>
      <c r="J222" s="8" t="s">
        <v>52</v>
      </c>
      <c r="K222" s="25">
        <v>0</v>
      </c>
      <c r="L222" s="8" t="s">
        <v>52</v>
      </c>
      <c r="M222" s="25">
        <v>0</v>
      </c>
      <c r="N222" s="8" t="s">
        <v>52</v>
      </c>
      <c r="O222" s="25">
        <f t="shared" si="6"/>
        <v>135</v>
      </c>
      <c r="P222" s="25">
        <v>0</v>
      </c>
      <c r="Q222" s="25">
        <v>0</v>
      </c>
      <c r="R222" s="25">
        <v>0</v>
      </c>
      <c r="S222" s="25">
        <v>0</v>
      </c>
      <c r="T222" s="25">
        <v>0</v>
      </c>
      <c r="U222" s="25">
        <v>0</v>
      </c>
      <c r="V222" s="25">
        <v>0</v>
      </c>
      <c r="W222" s="8" t="s">
        <v>4359</v>
      </c>
      <c r="X222" s="8" t="s">
        <v>52</v>
      </c>
      <c r="Y222" s="2" t="s">
        <v>52</v>
      </c>
      <c r="Z222" s="2" t="s">
        <v>52</v>
      </c>
      <c r="AA222" s="26"/>
      <c r="AB222" s="2" t="s">
        <v>52</v>
      </c>
    </row>
    <row r="223" spans="1:28" ht="30" customHeight="1">
      <c r="A223" s="8" t="s">
        <v>615</v>
      </c>
      <c r="B223" s="8" t="s">
        <v>612</v>
      </c>
      <c r="C223" s="8" t="s">
        <v>613</v>
      </c>
      <c r="D223" s="24" t="s">
        <v>614</v>
      </c>
      <c r="E223" s="25">
        <v>0</v>
      </c>
      <c r="F223" s="8" t="s">
        <v>52</v>
      </c>
      <c r="G223" s="25">
        <v>6000</v>
      </c>
      <c r="H223" s="8" t="s">
        <v>4360</v>
      </c>
      <c r="I223" s="25">
        <v>0</v>
      </c>
      <c r="J223" s="8" t="s">
        <v>52</v>
      </c>
      <c r="K223" s="25">
        <v>0</v>
      </c>
      <c r="L223" s="8" t="s">
        <v>52</v>
      </c>
      <c r="M223" s="25">
        <v>0</v>
      </c>
      <c r="N223" s="8" t="s">
        <v>52</v>
      </c>
      <c r="O223" s="25">
        <f t="shared" si="6"/>
        <v>6000</v>
      </c>
      <c r="P223" s="25">
        <v>0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  <c r="V223" s="25">
        <v>0</v>
      </c>
      <c r="W223" s="8" t="s">
        <v>4361</v>
      </c>
      <c r="X223" s="8" t="s">
        <v>52</v>
      </c>
      <c r="Y223" s="2" t="s">
        <v>52</v>
      </c>
      <c r="Z223" s="2" t="s">
        <v>52</v>
      </c>
      <c r="AA223" s="26"/>
      <c r="AB223" s="2" t="s">
        <v>52</v>
      </c>
    </row>
    <row r="224" spans="1:28" ht="30" customHeight="1">
      <c r="A224" s="8" t="s">
        <v>619</v>
      </c>
      <c r="B224" s="8" t="s">
        <v>617</v>
      </c>
      <c r="C224" s="8" t="s">
        <v>618</v>
      </c>
      <c r="D224" s="24" t="s">
        <v>606</v>
      </c>
      <c r="E224" s="25">
        <v>0</v>
      </c>
      <c r="F224" s="8" t="s">
        <v>52</v>
      </c>
      <c r="G224" s="25">
        <v>0</v>
      </c>
      <c r="H224" s="8" t="s">
        <v>52</v>
      </c>
      <c r="I224" s="25">
        <v>0</v>
      </c>
      <c r="J224" s="8" t="s">
        <v>52</v>
      </c>
      <c r="K224" s="25">
        <v>25000</v>
      </c>
      <c r="L224" s="8" t="s">
        <v>4362</v>
      </c>
      <c r="M224" s="25">
        <v>0</v>
      </c>
      <c r="N224" s="8" t="s">
        <v>52</v>
      </c>
      <c r="O224" s="25">
        <f t="shared" si="6"/>
        <v>25000</v>
      </c>
      <c r="P224" s="25">
        <v>0</v>
      </c>
      <c r="Q224" s="25">
        <v>0</v>
      </c>
      <c r="R224" s="25">
        <v>0</v>
      </c>
      <c r="S224" s="25">
        <v>0</v>
      </c>
      <c r="T224" s="25">
        <v>0</v>
      </c>
      <c r="U224" s="25">
        <v>0</v>
      </c>
      <c r="V224" s="25">
        <v>0</v>
      </c>
      <c r="W224" s="8" t="s">
        <v>4363</v>
      </c>
      <c r="X224" s="8" t="s">
        <v>52</v>
      </c>
      <c r="Y224" s="2" t="s">
        <v>52</v>
      </c>
      <c r="Z224" s="2" t="s">
        <v>52</v>
      </c>
      <c r="AA224" s="26"/>
      <c r="AB224" s="2" t="s">
        <v>52</v>
      </c>
    </row>
    <row r="225" spans="1:28" ht="30" customHeight="1">
      <c r="A225" s="8" t="s">
        <v>623</v>
      </c>
      <c r="B225" s="8" t="s">
        <v>621</v>
      </c>
      <c r="C225" s="8" t="s">
        <v>622</v>
      </c>
      <c r="D225" s="24" t="s">
        <v>606</v>
      </c>
      <c r="E225" s="25">
        <v>78300</v>
      </c>
      <c r="F225" s="8" t="s">
        <v>52</v>
      </c>
      <c r="G225" s="25">
        <v>88000</v>
      </c>
      <c r="H225" s="8" t="s">
        <v>4364</v>
      </c>
      <c r="I225" s="25">
        <v>88000</v>
      </c>
      <c r="J225" s="8" t="s">
        <v>4365</v>
      </c>
      <c r="K225" s="25">
        <v>0</v>
      </c>
      <c r="L225" s="8" t="s">
        <v>52</v>
      </c>
      <c r="M225" s="25">
        <v>0</v>
      </c>
      <c r="N225" s="8" t="s">
        <v>52</v>
      </c>
      <c r="O225" s="25">
        <f t="shared" si="6"/>
        <v>78300</v>
      </c>
      <c r="P225" s="25">
        <v>0</v>
      </c>
      <c r="Q225" s="25">
        <v>0</v>
      </c>
      <c r="R225" s="25">
        <v>0</v>
      </c>
      <c r="S225" s="25">
        <v>0</v>
      </c>
      <c r="T225" s="25">
        <v>0</v>
      </c>
      <c r="U225" s="25">
        <v>0</v>
      </c>
      <c r="V225" s="25">
        <v>0</v>
      </c>
      <c r="W225" s="8" t="s">
        <v>4366</v>
      </c>
      <c r="X225" s="8" t="s">
        <v>52</v>
      </c>
      <c r="Y225" s="2" t="s">
        <v>52</v>
      </c>
      <c r="Z225" s="2" t="s">
        <v>52</v>
      </c>
      <c r="AA225" s="26"/>
      <c r="AB225" s="2" t="s">
        <v>52</v>
      </c>
    </row>
    <row r="226" spans="1:28" ht="30" customHeight="1">
      <c r="A226" s="8" t="s">
        <v>627</v>
      </c>
      <c r="B226" s="8" t="s">
        <v>625</v>
      </c>
      <c r="C226" s="8" t="s">
        <v>626</v>
      </c>
      <c r="D226" s="24" t="s">
        <v>359</v>
      </c>
      <c r="E226" s="25">
        <v>0</v>
      </c>
      <c r="F226" s="8" t="s">
        <v>52</v>
      </c>
      <c r="G226" s="25">
        <v>0</v>
      </c>
      <c r="H226" s="8" t="s">
        <v>52</v>
      </c>
      <c r="I226" s="25">
        <v>0</v>
      </c>
      <c r="J226" s="8" t="s">
        <v>52</v>
      </c>
      <c r="K226" s="25">
        <v>0</v>
      </c>
      <c r="L226" s="8" t="s">
        <v>52</v>
      </c>
      <c r="M226" s="25">
        <v>5500</v>
      </c>
      <c r="N226" s="8" t="s">
        <v>52</v>
      </c>
      <c r="O226" s="25">
        <f t="shared" si="6"/>
        <v>5500</v>
      </c>
      <c r="P226" s="25">
        <v>0</v>
      </c>
      <c r="Q226" s="25">
        <v>0</v>
      </c>
      <c r="R226" s="25">
        <v>0</v>
      </c>
      <c r="S226" s="25">
        <v>0</v>
      </c>
      <c r="T226" s="25">
        <v>0</v>
      </c>
      <c r="U226" s="25">
        <v>0</v>
      </c>
      <c r="V226" s="25">
        <v>0</v>
      </c>
      <c r="W226" s="8" t="s">
        <v>4367</v>
      </c>
      <c r="X226" s="8" t="s">
        <v>4368</v>
      </c>
      <c r="Y226" s="2" t="s">
        <v>52</v>
      </c>
      <c r="Z226" s="2" t="s">
        <v>52</v>
      </c>
      <c r="AA226" s="26"/>
      <c r="AB226" s="2" t="s">
        <v>52</v>
      </c>
    </row>
    <row r="227" spans="1:28" ht="30" customHeight="1">
      <c r="A227" s="8" t="s">
        <v>2418</v>
      </c>
      <c r="B227" s="8" t="s">
        <v>2416</v>
      </c>
      <c r="C227" s="8" t="s">
        <v>2417</v>
      </c>
      <c r="D227" s="24" t="s">
        <v>359</v>
      </c>
      <c r="E227" s="25">
        <v>0</v>
      </c>
      <c r="F227" s="8" t="s">
        <v>52</v>
      </c>
      <c r="G227" s="25">
        <v>9500</v>
      </c>
      <c r="H227" s="8" t="s">
        <v>4369</v>
      </c>
      <c r="I227" s="25">
        <v>0</v>
      </c>
      <c r="J227" s="8" t="s">
        <v>52</v>
      </c>
      <c r="K227" s="25">
        <v>8000</v>
      </c>
      <c r="L227" s="8" t="s">
        <v>4370</v>
      </c>
      <c r="M227" s="25">
        <v>0</v>
      </c>
      <c r="N227" s="8" t="s">
        <v>52</v>
      </c>
      <c r="O227" s="25">
        <f t="shared" si="6"/>
        <v>8000</v>
      </c>
      <c r="P227" s="25">
        <v>0</v>
      </c>
      <c r="Q227" s="25">
        <v>0</v>
      </c>
      <c r="R227" s="25">
        <v>0</v>
      </c>
      <c r="S227" s="25">
        <v>0</v>
      </c>
      <c r="T227" s="25">
        <v>0</v>
      </c>
      <c r="U227" s="25">
        <v>0</v>
      </c>
      <c r="V227" s="25">
        <v>0</v>
      </c>
      <c r="W227" s="8" t="s">
        <v>4371</v>
      </c>
      <c r="X227" s="8" t="s">
        <v>52</v>
      </c>
      <c r="Y227" s="2" t="s">
        <v>52</v>
      </c>
      <c r="Z227" s="2" t="s">
        <v>52</v>
      </c>
      <c r="AA227" s="26"/>
      <c r="AB227" s="2" t="s">
        <v>52</v>
      </c>
    </row>
    <row r="228" spans="1:28" ht="30" customHeight="1">
      <c r="A228" s="8" t="s">
        <v>2438</v>
      </c>
      <c r="B228" s="8" t="s">
        <v>2436</v>
      </c>
      <c r="C228" s="8" t="s">
        <v>2437</v>
      </c>
      <c r="D228" s="24" t="s">
        <v>359</v>
      </c>
      <c r="E228" s="25">
        <v>0</v>
      </c>
      <c r="F228" s="8" t="s">
        <v>52</v>
      </c>
      <c r="G228" s="25">
        <v>20000</v>
      </c>
      <c r="H228" s="8" t="s">
        <v>4372</v>
      </c>
      <c r="I228" s="25">
        <v>0</v>
      </c>
      <c r="J228" s="8" t="s">
        <v>52</v>
      </c>
      <c r="K228" s="25">
        <v>0</v>
      </c>
      <c r="L228" s="8" t="s">
        <v>52</v>
      </c>
      <c r="M228" s="25">
        <v>0</v>
      </c>
      <c r="N228" s="8" t="s">
        <v>52</v>
      </c>
      <c r="O228" s="25">
        <f t="shared" ref="O228:O259" si="7">SMALL(E228:M228,COUNTIF(E228:M228,0)+1)</f>
        <v>20000</v>
      </c>
      <c r="P228" s="25">
        <v>0</v>
      </c>
      <c r="Q228" s="25">
        <v>0</v>
      </c>
      <c r="R228" s="25">
        <v>0</v>
      </c>
      <c r="S228" s="25">
        <v>0</v>
      </c>
      <c r="T228" s="25">
        <v>0</v>
      </c>
      <c r="U228" s="25">
        <v>0</v>
      </c>
      <c r="V228" s="25">
        <v>0</v>
      </c>
      <c r="W228" s="8" t="s">
        <v>4373</v>
      </c>
      <c r="X228" s="8" t="s">
        <v>52</v>
      </c>
      <c r="Y228" s="2" t="s">
        <v>52</v>
      </c>
      <c r="Z228" s="2" t="s">
        <v>52</v>
      </c>
      <c r="AA228" s="26"/>
      <c r="AB228" s="2" t="s">
        <v>52</v>
      </c>
    </row>
    <row r="229" spans="1:28" ht="30" customHeight="1">
      <c r="A229" s="8" t="s">
        <v>631</v>
      </c>
      <c r="B229" s="8" t="s">
        <v>629</v>
      </c>
      <c r="C229" s="8" t="s">
        <v>630</v>
      </c>
      <c r="D229" s="24" t="s">
        <v>606</v>
      </c>
      <c r="E229" s="25">
        <v>0</v>
      </c>
      <c r="F229" s="8" t="s">
        <v>52</v>
      </c>
      <c r="G229" s="25">
        <v>0</v>
      </c>
      <c r="H229" s="8" t="s">
        <v>52</v>
      </c>
      <c r="I229" s="25">
        <v>0</v>
      </c>
      <c r="J229" s="8" t="s">
        <v>52</v>
      </c>
      <c r="K229" s="25">
        <v>0</v>
      </c>
      <c r="L229" s="8" t="s">
        <v>52</v>
      </c>
      <c r="M229" s="25">
        <v>7800</v>
      </c>
      <c r="N229" s="8" t="s">
        <v>52</v>
      </c>
      <c r="O229" s="25">
        <f t="shared" si="7"/>
        <v>7800</v>
      </c>
      <c r="P229" s="25">
        <v>0</v>
      </c>
      <c r="Q229" s="25">
        <v>0</v>
      </c>
      <c r="R229" s="25">
        <v>0</v>
      </c>
      <c r="S229" s="25">
        <v>0</v>
      </c>
      <c r="T229" s="25">
        <v>0</v>
      </c>
      <c r="U229" s="25">
        <v>0</v>
      </c>
      <c r="V229" s="25">
        <v>0</v>
      </c>
      <c r="W229" s="8" t="s">
        <v>4374</v>
      </c>
      <c r="X229" s="8" t="s">
        <v>4368</v>
      </c>
      <c r="Y229" s="2" t="s">
        <v>52</v>
      </c>
      <c r="Z229" s="2" t="s">
        <v>52</v>
      </c>
      <c r="AA229" s="26"/>
      <c r="AB229" s="2" t="s">
        <v>52</v>
      </c>
    </row>
    <row r="230" spans="1:28" ht="30" customHeight="1">
      <c r="A230" s="8" t="s">
        <v>2432</v>
      </c>
      <c r="B230" s="8" t="s">
        <v>2431</v>
      </c>
      <c r="C230" s="8" t="s">
        <v>835</v>
      </c>
      <c r="D230" s="24" t="s">
        <v>359</v>
      </c>
      <c r="E230" s="25">
        <v>0</v>
      </c>
      <c r="F230" s="8" t="s">
        <v>52</v>
      </c>
      <c r="G230" s="25">
        <v>70000</v>
      </c>
      <c r="H230" s="8" t="s">
        <v>4372</v>
      </c>
      <c r="I230" s="25">
        <v>0</v>
      </c>
      <c r="J230" s="8" t="s">
        <v>52</v>
      </c>
      <c r="K230" s="25">
        <v>80000</v>
      </c>
      <c r="L230" s="8" t="s">
        <v>4375</v>
      </c>
      <c r="M230" s="25">
        <v>0</v>
      </c>
      <c r="N230" s="8" t="s">
        <v>52</v>
      </c>
      <c r="O230" s="25">
        <f t="shared" si="7"/>
        <v>70000</v>
      </c>
      <c r="P230" s="25">
        <v>0</v>
      </c>
      <c r="Q230" s="25">
        <v>0</v>
      </c>
      <c r="R230" s="25">
        <v>0</v>
      </c>
      <c r="S230" s="25">
        <v>0</v>
      </c>
      <c r="T230" s="25">
        <v>0</v>
      </c>
      <c r="U230" s="25">
        <v>0</v>
      </c>
      <c r="V230" s="25">
        <v>0</v>
      </c>
      <c r="W230" s="8" t="s">
        <v>4376</v>
      </c>
      <c r="X230" s="8" t="s">
        <v>52</v>
      </c>
      <c r="Y230" s="2" t="s">
        <v>52</v>
      </c>
      <c r="Z230" s="2" t="s">
        <v>52</v>
      </c>
      <c r="AA230" s="26"/>
      <c r="AB230" s="2" t="s">
        <v>52</v>
      </c>
    </row>
    <row r="231" spans="1:28" ht="30" customHeight="1">
      <c r="A231" s="8" t="s">
        <v>2442</v>
      </c>
      <c r="B231" s="8" t="s">
        <v>842</v>
      </c>
      <c r="C231" s="8" t="s">
        <v>843</v>
      </c>
      <c r="D231" s="24" t="s">
        <v>359</v>
      </c>
      <c r="E231" s="25">
        <v>0</v>
      </c>
      <c r="F231" s="8" t="s">
        <v>52</v>
      </c>
      <c r="G231" s="25">
        <v>900000</v>
      </c>
      <c r="H231" s="8" t="s">
        <v>4369</v>
      </c>
      <c r="I231" s="25">
        <v>0</v>
      </c>
      <c r="J231" s="8" t="s">
        <v>52</v>
      </c>
      <c r="K231" s="25">
        <v>0</v>
      </c>
      <c r="L231" s="8" t="s">
        <v>52</v>
      </c>
      <c r="M231" s="25">
        <v>0</v>
      </c>
      <c r="N231" s="8" t="s">
        <v>52</v>
      </c>
      <c r="O231" s="25">
        <f t="shared" si="7"/>
        <v>900000</v>
      </c>
      <c r="P231" s="25">
        <v>0</v>
      </c>
      <c r="Q231" s="25">
        <v>0</v>
      </c>
      <c r="R231" s="25">
        <v>0</v>
      </c>
      <c r="S231" s="25">
        <v>0</v>
      </c>
      <c r="T231" s="25">
        <v>0</v>
      </c>
      <c r="U231" s="25">
        <v>0</v>
      </c>
      <c r="V231" s="25">
        <v>0</v>
      </c>
      <c r="W231" s="8" t="s">
        <v>4377</v>
      </c>
      <c r="X231" s="8" t="s">
        <v>52</v>
      </c>
      <c r="Y231" s="2" t="s">
        <v>52</v>
      </c>
      <c r="Z231" s="2" t="s">
        <v>52</v>
      </c>
      <c r="AA231" s="26"/>
      <c r="AB231" s="2" t="s">
        <v>52</v>
      </c>
    </row>
    <row r="232" spans="1:28" ht="30" customHeight="1">
      <c r="A232" s="8" t="s">
        <v>2446</v>
      </c>
      <c r="B232" s="8" t="s">
        <v>846</v>
      </c>
      <c r="C232" s="8" t="s">
        <v>847</v>
      </c>
      <c r="D232" s="24" t="s">
        <v>359</v>
      </c>
      <c r="E232" s="25">
        <v>0</v>
      </c>
      <c r="F232" s="8" t="s">
        <v>52</v>
      </c>
      <c r="G232" s="25">
        <v>2000000</v>
      </c>
      <c r="H232" s="8" t="s">
        <v>4369</v>
      </c>
      <c r="I232" s="25">
        <v>0</v>
      </c>
      <c r="J232" s="8" t="s">
        <v>52</v>
      </c>
      <c r="K232" s="25">
        <v>0</v>
      </c>
      <c r="L232" s="8" t="s">
        <v>52</v>
      </c>
      <c r="M232" s="25">
        <v>0</v>
      </c>
      <c r="N232" s="8" t="s">
        <v>52</v>
      </c>
      <c r="O232" s="25">
        <f t="shared" si="7"/>
        <v>2000000</v>
      </c>
      <c r="P232" s="25">
        <v>0</v>
      </c>
      <c r="Q232" s="25">
        <v>0</v>
      </c>
      <c r="R232" s="25">
        <v>0</v>
      </c>
      <c r="S232" s="25">
        <v>0</v>
      </c>
      <c r="T232" s="25">
        <v>0</v>
      </c>
      <c r="U232" s="25">
        <v>0</v>
      </c>
      <c r="V232" s="25">
        <v>0</v>
      </c>
      <c r="W232" s="8" t="s">
        <v>4378</v>
      </c>
      <c r="X232" s="8" t="s">
        <v>52</v>
      </c>
      <c r="Y232" s="2" t="s">
        <v>52</v>
      </c>
      <c r="Z232" s="2" t="s">
        <v>52</v>
      </c>
      <c r="AA232" s="26"/>
      <c r="AB232" s="2" t="s">
        <v>52</v>
      </c>
    </row>
    <row r="233" spans="1:28" ht="30" customHeight="1">
      <c r="A233" s="8" t="s">
        <v>2427</v>
      </c>
      <c r="B233" s="8" t="s">
        <v>2426</v>
      </c>
      <c r="C233" s="8" t="s">
        <v>831</v>
      </c>
      <c r="D233" s="24" t="s">
        <v>359</v>
      </c>
      <c r="E233" s="25">
        <v>0</v>
      </c>
      <c r="F233" s="8" t="s">
        <v>52</v>
      </c>
      <c r="G233" s="25">
        <v>0</v>
      </c>
      <c r="H233" s="8" t="s">
        <v>52</v>
      </c>
      <c r="I233" s="25">
        <v>0</v>
      </c>
      <c r="J233" s="8" t="s">
        <v>52</v>
      </c>
      <c r="K233" s="25">
        <v>40000</v>
      </c>
      <c r="L233" s="8" t="s">
        <v>4370</v>
      </c>
      <c r="M233" s="25">
        <v>0</v>
      </c>
      <c r="N233" s="8" t="s">
        <v>52</v>
      </c>
      <c r="O233" s="25">
        <f t="shared" si="7"/>
        <v>40000</v>
      </c>
      <c r="P233" s="25">
        <v>0</v>
      </c>
      <c r="Q233" s="25">
        <v>0</v>
      </c>
      <c r="R233" s="25">
        <v>0</v>
      </c>
      <c r="S233" s="25">
        <v>0</v>
      </c>
      <c r="T233" s="25">
        <v>0</v>
      </c>
      <c r="U233" s="25">
        <v>0</v>
      </c>
      <c r="V233" s="25">
        <v>0</v>
      </c>
      <c r="W233" s="8" t="s">
        <v>4379</v>
      </c>
      <c r="X233" s="8" t="s">
        <v>52</v>
      </c>
      <c r="Y233" s="2" t="s">
        <v>52</v>
      </c>
      <c r="Z233" s="2" t="s">
        <v>52</v>
      </c>
      <c r="AA233" s="26"/>
      <c r="AB233" s="2" t="s">
        <v>52</v>
      </c>
    </row>
    <row r="234" spans="1:28" ht="30" customHeight="1">
      <c r="A234" s="8" t="s">
        <v>634</v>
      </c>
      <c r="B234" s="8" t="s">
        <v>629</v>
      </c>
      <c r="C234" s="8" t="s">
        <v>633</v>
      </c>
      <c r="D234" s="24" t="s">
        <v>606</v>
      </c>
      <c r="E234" s="25">
        <v>0</v>
      </c>
      <c r="F234" s="8" t="s">
        <v>52</v>
      </c>
      <c r="G234" s="25">
        <v>0</v>
      </c>
      <c r="H234" s="8" t="s">
        <v>52</v>
      </c>
      <c r="I234" s="25">
        <v>0</v>
      </c>
      <c r="J234" s="8" t="s">
        <v>52</v>
      </c>
      <c r="K234" s="25">
        <v>15000</v>
      </c>
      <c r="L234" s="8" t="s">
        <v>4380</v>
      </c>
      <c r="M234" s="25">
        <v>0</v>
      </c>
      <c r="N234" s="8" t="s">
        <v>52</v>
      </c>
      <c r="O234" s="25">
        <f t="shared" si="7"/>
        <v>15000</v>
      </c>
      <c r="P234" s="25">
        <v>0</v>
      </c>
      <c r="Q234" s="25">
        <v>0</v>
      </c>
      <c r="R234" s="25">
        <v>0</v>
      </c>
      <c r="S234" s="25">
        <v>0</v>
      </c>
      <c r="T234" s="25">
        <v>0</v>
      </c>
      <c r="U234" s="25">
        <v>0</v>
      </c>
      <c r="V234" s="25">
        <v>0</v>
      </c>
      <c r="W234" s="8" t="s">
        <v>4381</v>
      </c>
      <c r="X234" s="8" t="s">
        <v>52</v>
      </c>
      <c r="Y234" s="2" t="s">
        <v>52</v>
      </c>
      <c r="Z234" s="2" t="s">
        <v>52</v>
      </c>
      <c r="AA234" s="26"/>
      <c r="AB234" s="2" t="s">
        <v>52</v>
      </c>
    </row>
    <row r="235" spans="1:28" ht="30" customHeight="1">
      <c r="A235" s="8" t="s">
        <v>637</v>
      </c>
      <c r="B235" s="8" t="s">
        <v>629</v>
      </c>
      <c r="C235" s="8" t="s">
        <v>636</v>
      </c>
      <c r="D235" s="24" t="s">
        <v>606</v>
      </c>
      <c r="E235" s="25">
        <v>0</v>
      </c>
      <c r="F235" s="8" t="s">
        <v>52</v>
      </c>
      <c r="G235" s="25">
        <v>0</v>
      </c>
      <c r="H235" s="8" t="s">
        <v>52</v>
      </c>
      <c r="I235" s="25">
        <v>0</v>
      </c>
      <c r="J235" s="8" t="s">
        <v>52</v>
      </c>
      <c r="K235" s="25">
        <v>32000</v>
      </c>
      <c r="L235" s="8" t="s">
        <v>4380</v>
      </c>
      <c r="M235" s="25">
        <v>0</v>
      </c>
      <c r="N235" s="8" t="s">
        <v>52</v>
      </c>
      <c r="O235" s="25">
        <f t="shared" si="7"/>
        <v>32000</v>
      </c>
      <c r="P235" s="25">
        <v>0</v>
      </c>
      <c r="Q235" s="25">
        <v>0</v>
      </c>
      <c r="R235" s="25">
        <v>0</v>
      </c>
      <c r="S235" s="25">
        <v>0</v>
      </c>
      <c r="T235" s="25">
        <v>0</v>
      </c>
      <c r="U235" s="25">
        <v>0</v>
      </c>
      <c r="V235" s="25">
        <v>0</v>
      </c>
      <c r="W235" s="8" t="s">
        <v>4382</v>
      </c>
      <c r="X235" s="8" t="s">
        <v>52</v>
      </c>
      <c r="Y235" s="2" t="s">
        <v>52</v>
      </c>
      <c r="Z235" s="2" t="s">
        <v>52</v>
      </c>
      <c r="AA235" s="26"/>
      <c r="AB235" s="2" t="s">
        <v>52</v>
      </c>
    </row>
    <row r="236" spans="1:28" ht="30" customHeight="1">
      <c r="A236" s="8" t="s">
        <v>1717</v>
      </c>
      <c r="B236" s="8" t="s">
        <v>1715</v>
      </c>
      <c r="C236" s="8" t="s">
        <v>1716</v>
      </c>
      <c r="D236" s="24" t="s">
        <v>614</v>
      </c>
      <c r="E236" s="25">
        <v>0</v>
      </c>
      <c r="F236" s="8" t="s">
        <v>52</v>
      </c>
      <c r="G236" s="25">
        <v>0</v>
      </c>
      <c r="H236" s="8" t="s">
        <v>52</v>
      </c>
      <c r="I236" s="25">
        <v>0</v>
      </c>
      <c r="J236" s="8" t="s">
        <v>52</v>
      </c>
      <c r="K236" s="25">
        <v>0</v>
      </c>
      <c r="L236" s="8" t="s">
        <v>52</v>
      </c>
      <c r="M236" s="25">
        <v>180</v>
      </c>
      <c r="N236" s="8" t="s">
        <v>52</v>
      </c>
      <c r="O236" s="25">
        <f t="shared" si="7"/>
        <v>180</v>
      </c>
      <c r="P236" s="25">
        <v>0</v>
      </c>
      <c r="Q236" s="25">
        <v>0</v>
      </c>
      <c r="R236" s="25">
        <v>0</v>
      </c>
      <c r="S236" s="25">
        <v>0</v>
      </c>
      <c r="T236" s="25">
        <v>0</v>
      </c>
      <c r="U236" s="25">
        <v>0</v>
      </c>
      <c r="V236" s="25">
        <v>0</v>
      </c>
      <c r="W236" s="8" t="s">
        <v>4383</v>
      </c>
      <c r="X236" s="8" t="s">
        <v>52</v>
      </c>
      <c r="Y236" s="2" t="s">
        <v>52</v>
      </c>
      <c r="Z236" s="2" t="s">
        <v>52</v>
      </c>
      <c r="AA236" s="26"/>
      <c r="AB236" s="2" t="s">
        <v>52</v>
      </c>
    </row>
    <row r="237" spans="1:28" ht="30" customHeight="1">
      <c r="A237" s="8" t="s">
        <v>2299</v>
      </c>
      <c r="B237" s="8" t="s">
        <v>2298</v>
      </c>
      <c r="C237" s="8" t="s">
        <v>52</v>
      </c>
      <c r="D237" s="24" t="s">
        <v>359</v>
      </c>
      <c r="E237" s="25">
        <v>0</v>
      </c>
      <c r="F237" s="8" t="s">
        <v>52</v>
      </c>
      <c r="G237" s="25">
        <v>300000</v>
      </c>
      <c r="H237" s="8" t="s">
        <v>4384</v>
      </c>
      <c r="I237" s="25">
        <v>0</v>
      </c>
      <c r="J237" s="8" t="s">
        <v>52</v>
      </c>
      <c r="K237" s="25">
        <v>0</v>
      </c>
      <c r="L237" s="8" t="s">
        <v>52</v>
      </c>
      <c r="M237" s="25">
        <v>0</v>
      </c>
      <c r="N237" s="8" t="s">
        <v>52</v>
      </c>
      <c r="O237" s="25">
        <f t="shared" si="7"/>
        <v>300000</v>
      </c>
      <c r="P237" s="25">
        <v>0</v>
      </c>
      <c r="Q237" s="25">
        <v>0</v>
      </c>
      <c r="R237" s="25">
        <v>0</v>
      </c>
      <c r="S237" s="25">
        <v>0</v>
      </c>
      <c r="T237" s="25">
        <v>0</v>
      </c>
      <c r="U237" s="25">
        <v>0</v>
      </c>
      <c r="V237" s="25">
        <v>0</v>
      </c>
      <c r="W237" s="8" t="s">
        <v>4385</v>
      </c>
      <c r="X237" s="8" t="s">
        <v>52</v>
      </c>
      <c r="Y237" s="2" t="s">
        <v>52</v>
      </c>
      <c r="Z237" s="2" t="s">
        <v>52</v>
      </c>
      <c r="AA237" s="26"/>
      <c r="AB237" s="2" t="s">
        <v>52</v>
      </c>
    </row>
    <row r="238" spans="1:28" ht="30" customHeight="1">
      <c r="A238" s="8" t="s">
        <v>3186</v>
      </c>
      <c r="B238" s="8" t="s">
        <v>3184</v>
      </c>
      <c r="C238" s="8" t="s">
        <v>3185</v>
      </c>
      <c r="D238" s="24" t="s">
        <v>1082</v>
      </c>
      <c r="E238" s="25">
        <v>200</v>
      </c>
      <c r="F238" s="8" t="s">
        <v>52</v>
      </c>
      <c r="G238" s="25">
        <v>230</v>
      </c>
      <c r="H238" s="8" t="s">
        <v>4386</v>
      </c>
      <c r="I238" s="25">
        <v>319</v>
      </c>
      <c r="J238" s="8" t="s">
        <v>4387</v>
      </c>
      <c r="K238" s="25">
        <v>0</v>
      </c>
      <c r="L238" s="8" t="s">
        <v>52</v>
      </c>
      <c r="M238" s="25">
        <v>0</v>
      </c>
      <c r="N238" s="8" t="s">
        <v>52</v>
      </c>
      <c r="O238" s="25">
        <f t="shared" si="7"/>
        <v>200</v>
      </c>
      <c r="P238" s="25">
        <v>0</v>
      </c>
      <c r="Q238" s="25">
        <v>0</v>
      </c>
      <c r="R238" s="25">
        <v>0</v>
      </c>
      <c r="S238" s="25">
        <v>0</v>
      </c>
      <c r="T238" s="25">
        <v>0</v>
      </c>
      <c r="U238" s="25">
        <v>0</v>
      </c>
      <c r="V238" s="25">
        <v>0</v>
      </c>
      <c r="W238" s="8" t="s">
        <v>4388</v>
      </c>
      <c r="X238" s="8" t="s">
        <v>52</v>
      </c>
      <c r="Y238" s="2" t="s">
        <v>52</v>
      </c>
      <c r="Z238" s="2" t="s">
        <v>52</v>
      </c>
      <c r="AA238" s="26"/>
      <c r="AB238" s="2" t="s">
        <v>52</v>
      </c>
    </row>
    <row r="239" spans="1:28" ht="30" customHeight="1">
      <c r="A239" s="8" t="s">
        <v>3339</v>
      </c>
      <c r="B239" s="8" t="s">
        <v>2341</v>
      </c>
      <c r="C239" s="8" t="s">
        <v>3338</v>
      </c>
      <c r="D239" s="24" t="s">
        <v>221</v>
      </c>
      <c r="E239" s="25">
        <v>2100</v>
      </c>
      <c r="F239" s="8" t="s">
        <v>52</v>
      </c>
      <c r="G239" s="25">
        <v>0</v>
      </c>
      <c r="H239" s="8" t="s">
        <v>52</v>
      </c>
      <c r="I239" s="25">
        <v>0</v>
      </c>
      <c r="J239" s="8" t="s">
        <v>52</v>
      </c>
      <c r="K239" s="25">
        <v>0</v>
      </c>
      <c r="L239" s="8" t="s">
        <v>52</v>
      </c>
      <c r="M239" s="25">
        <v>0</v>
      </c>
      <c r="N239" s="8" t="s">
        <v>52</v>
      </c>
      <c r="O239" s="25">
        <f t="shared" si="7"/>
        <v>2100</v>
      </c>
      <c r="P239" s="25">
        <v>0</v>
      </c>
      <c r="Q239" s="25">
        <v>0</v>
      </c>
      <c r="R239" s="25">
        <v>0</v>
      </c>
      <c r="S239" s="25">
        <v>0</v>
      </c>
      <c r="T239" s="25">
        <v>0</v>
      </c>
      <c r="U239" s="25">
        <v>0</v>
      </c>
      <c r="V239" s="25">
        <v>0</v>
      </c>
      <c r="W239" s="8" t="s">
        <v>4389</v>
      </c>
      <c r="X239" s="8" t="s">
        <v>52</v>
      </c>
      <c r="Y239" s="2" t="s">
        <v>52</v>
      </c>
      <c r="Z239" s="2" t="s">
        <v>52</v>
      </c>
      <c r="AA239" s="26"/>
      <c r="AB239" s="2" t="s">
        <v>52</v>
      </c>
    </row>
    <row r="240" spans="1:28" ht="30" customHeight="1">
      <c r="A240" s="8" t="s">
        <v>2343</v>
      </c>
      <c r="B240" s="8" t="s">
        <v>2341</v>
      </c>
      <c r="C240" s="8" t="s">
        <v>2342</v>
      </c>
      <c r="D240" s="24" t="s">
        <v>221</v>
      </c>
      <c r="E240" s="25">
        <v>2070</v>
      </c>
      <c r="F240" s="8" t="s">
        <v>52</v>
      </c>
      <c r="G240" s="25">
        <v>0</v>
      </c>
      <c r="H240" s="8" t="s">
        <v>52</v>
      </c>
      <c r="I240" s="25">
        <v>0</v>
      </c>
      <c r="J240" s="8" t="s">
        <v>52</v>
      </c>
      <c r="K240" s="25">
        <v>0</v>
      </c>
      <c r="L240" s="8" t="s">
        <v>52</v>
      </c>
      <c r="M240" s="25">
        <v>0</v>
      </c>
      <c r="N240" s="8" t="s">
        <v>52</v>
      </c>
      <c r="O240" s="25">
        <f t="shared" si="7"/>
        <v>2070</v>
      </c>
      <c r="P240" s="25">
        <v>0</v>
      </c>
      <c r="Q240" s="25">
        <v>0</v>
      </c>
      <c r="R240" s="25">
        <v>0</v>
      </c>
      <c r="S240" s="25">
        <v>0</v>
      </c>
      <c r="T240" s="25">
        <v>0</v>
      </c>
      <c r="U240" s="25">
        <v>0</v>
      </c>
      <c r="V240" s="25">
        <v>0</v>
      </c>
      <c r="W240" s="8" t="s">
        <v>4390</v>
      </c>
      <c r="X240" s="8" t="s">
        <v>52</v>
      </c>
      <c r="Y240" s="2" t="s">
        <v>52</v>
      </c>
      <c r="Z240" s="2" t="s">
        <v>52</v>
      </c>
      <c r="AA240" s="26"/>
      <c r="AB240" s="2" t="s">
        <v>52</v>
      </c>
    </row>
    <row r="241" spans="1:28" ht="30" customHeight="1">
      <c r="A241" s="8" t="s">
        <v>1150</v>
      </c>
      <c r="B241" s="8" t="s">
        <v>1148</v>
      </c>
      <c r="C241" s="8" t="s">
        <v>1149</v>
      </c>
      <c r="D241" s="24" t="s">
        <v>221</v>
      </c>
      <c r="E241" s="25">
        <v>710</v>
      </c>
      <c r="F241" s="8" t="s">
        <v>52</v>
      </c>
      <c r="G241" s="25">
        <v>0</v>
      </c>
      <c r="H241" s="8" t="s">
        <v>52</v>
      </c>
      <c r="I241" s="25">
        <v>0</v>
      </c>
      <c r="J241" s="8" t="s">
        <v>52</v>
      </c>
      <c r="K241" s="25">
        <v>0</v>
      </c>
      <c r="L241" s="8" t="s">
        <v>52</v>
      </c>
      <c r="M241" s="25">
        <v>0</v>
      </c>
      <c r="N241" s="8" t="s">
        <v>52</v>
      </c>
      <c r="O241" s="25">
        <f t="shared" si="7"/>
        <v>710</v>
      </c>
      <c r="P241" s="25">
        <v>0</v>
      </c>
      <c r="Q241" s="25">
        <v>0</v>
      </c>
      <c r="R241" s="25">
        <v>0</v>
      </c>
      <c r="S241" s="25">
        <v>0</v>
      </c>
      <c r="T241" s="25">
        <v>0</v>
      </c>
      <c r="U241" s="25">
        <v>0</v>
      </c>
      <c r="V241" s="25">
        <v>0</v>
      </c>
      <c r="W241" s="8" t="s">
        <v>4391</v>
      </c>
      <c r="X241" s="8" t="s">
        <v>52</v>
      </c>
      <c r="Y241" s="2" t="s">
        <v>52</v>
      </c>
      <c r="Z241" s="2" t="s">
        <v>52</v>
      </c>
      <c r="AA241" s="26"/>
      <c r="AB241" s="2" t="s">
        <v>52</v>
      </c>
    </row>
    <row r="242" spans="1:28" ht="30" customHeight="1">
      <c r="A242" s="8" t="s">
        <v>3234</v>
      </c>
      <c r="B242" s="8" t="s">
        <v>3179</v>
      </c>
      <c r="C242" s="8" t="s">
        <v>3233</v>
      </c>
      <c r="D242" s="24" t="s">
        <v>221</v>
      </c>
      <c r="E242" s="25">
        <v>0</v>
      </c>
      <c r="F242" s="8" t="s">
        <v>52</v>
      </c>
      <c r="G242" s="25">
        <v>1044.44</v>
      </c>
      <c r="H242" s="8" t="s">
        <v>4392</v>
      </c>
      <c r="I242" s="25">
        <v>752</v>
      </c>
      <c r="J242" s="8" t="s">
        <v>4393</v>
      </c>
      <c r="K242" s="25">
        <v>0</v>
      </c>
      <c r="L242" s="8" t="s">
        <v>52</v>
      </c>
      <c r="M242" s="25">
        <v>0</v>
      </c>
      <c r="N242" s="8" t="s">
        <v>52</v>
      </c>
      <c r="O242" s="25">
        <f t="shared" si="7"/>
        <v>752</v>
      </c>
      <c r="P242" s="25">
        <v>0</v>
      </c>
      <c r="Q242" s="25">
        <v>0</v>
      </c>
      <c r="R242" s="25">
        <v>0</v>
      </c>
      <c r="S242" s="25">
        <v>0</v>
      </c>
      <c r="T242" s="25">
        <v>0</v>
      </c>
      <c r="U242" s="25">
        <v>0</v>
      </c>
      <c r="V242" s="25">
        <v>0</v>
      </c>
      <c r="W242" s="8" t="s">
        <v>4394</v>
      </c>
      <c r="X242" s="8" t="s">
        <v>52</v>
      </c>
      <c r="Y242" s="2" t="s">
        <v>52</v>
      </c>
      <c r="Z242" s="2" t="s">
        <v>52</v>
      </c>
      <c r="AA242" s="26"/>
      <c r="AB242" s="2" t="s">
        <v>52</v>
      </c>
    </row>
    <row r="243" spans="1:28" ht="30" customHeight="1">
      <c r="A243" s="8" t="s">
        <v>3198</v>
      </c>
      <c r="B243" s="8" t="s">
        <v>3179</v>
      </c>
      <c r="C243" s="8" t="s">
        <v>3197</v>
      </c>
      <c r="D243" s="24" t="s">
        <v>221</v>
      </c>
      <c r="E243" s="25">
        <v>1993.54</v>
      </c>
      <c r="F243" s="8" t="s">
        <v>52</v>
      </c>
      <c r="G243" s="25">
        <v>0</v>
      </c>
      <c r="H243" s="8" t="s">
        <v>52</v>
      </c>
      <c r="I243" s="25">
        <v>5941.66</v>
      </c>
      <c r="J243" s="8" t="s">
        <v>4393</v>
      </c>
      <c r="K243" s="25">
        <v>0</v>
      </c>
      <c r="L243" s="8" t="s">
        <v>52</v>
      </c>
      <c r="M243" s="25">
        <v>0</v>
      </c>
      <c r="N243" s="8" t="s">
        <v>52</v>
      </c>
      <c r="O243" s="25">
        <f t="shared" si="7"/>
        <v>1993.54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  <c r="V243" s="25">
        <v>0</v>
      </c>
      <c r="W243" s="8" t="s">
        <v>4395</v>
      </c>
      <c r="X243" s="8" t="s">
        <v>3181</v>
      </c>
      <c r="Y243" s="2" t="s">
        <v>52</v>
      </c>
      <c r="Z243" s="2" t="s">
        <v>52</v>
      </c>
      <c r="AA243" s="26"/>
      <c r="AB243" s="2" t="s">
        <v>52</v>
      </c>
    </row>
    <row r="244" spans="1:28" ht="30" customHeight="1">
      <c r="A244" s="8" t="s">
        <v>3182</v>
      </c>
      <c r="B244" s="8" t="s">
        <v>3179</v>
      </c>
      <c r="C244" s="8" t="s">
        <v>3180</v>
      </c>
      <c r="D244" s="24" t="s">
        <v>221</v>
      </c>
      <c r="E244" s="25">
        <v>0</v>
      </c>
      <c r="F244" s="8" t="s">
        <v>52</v>
      </c>
      <c r="G244" s="25">
        <v>2139.7800000000002</v>
      </c>
      <c r="H244" s="8" t="s">
        <v>4392</v>
      </c>
      <c r="I244" s="25">
        <v>0</v>
      </c>
      <c r="J244" s="8" t="s">
        <v>52</v>
      </c>
      <c r="K244" s="25">
        <v>0</v>
      </c>
      <c r="L244" s="8" t="s">
        <v>52</v>
      </c>
      <c r="M244" s="25">
        <v>0</v>
      </c>
      <c r="N244" s="8" t="s">
        <v>52</v>
      </c>
      <c r="O244" s="25">
        <f t="shared" si="7"/>
        <v>2139.7800000000002</v>
      </c>
      <c r="P244" s="25">
        <v>0</v>
      </c>
      <c r="Q244" s="25">
        <v>0</v>
      </c>
      <c r="R244" s="25">
        <v>0</v>
      </c>
      <c r="S244" s="25">
        <v>0</v>
      </c>
      <c r="T244" s="25">
        <v>0</v>
      </c>
      <c r="U244" s="25">
        <v>0</v>
      </c>
      <c r="V244" s="25">
        <v>0</v>
      </c>
      <c r="W244" s="8" t="s">
        <v>4396</v>
      </c>
      <c r="X244" s="8" t="s">
        <v>3181</v>
      </c>
      <c r="Y244" s="2" t="s">
        <v>52</v>
      </c>
      <c r="Z244" s="2" t="s">
        <v>52</v>
      </c>
      <c r="AA244" s="26"/>
      <c r="AB244" s="2" t="s">
        <v>52</v>
      </c>
    </row>
    <row r="245" spans="1:28" ht="30" customHeight="1">
      <c r="A245" s="8" t="s">
        <v>3209</v>
      </c>
      <c r="B245" s="8" t="s">
        <v>3207</v>
      </c>
      <c r="C245" s="8" t="s">
        <v>3208</v>
      </c>
      <c r="D245" s="24" t="s">
        <v>255</v>
      </c>
      <c r="E245" s="25">
        <v>0</v>
      </c>
      <c r="F245" s="8" t="s">
        <v>52</v>
      </c>
      <c r="G245" s="25">
        <v>0</v>
      </c>
      <c r="H245" s="8" t="s">
        <v>52</v>
      </c>
      <c r="I245" s="25">
        <v>0</v>
      </c>
      <c r="J245" s="8" t="s">
        <v>52</v>
      </c>
      <c r="K245" s="25">
        <v>0</v>
      </c>
      <c r="L245" s="8" t="s">
        <v>52</v>
      </c>
      <c r="M245" s="25">
        <v>73</v>
      </c>
      <c r="N245" s="8" t="s">
        <v>52</v>
      </c>
      <c r="O245" s="25">
        <f t="shared" si="7"/>
        <v>73</v>
      </c>
      <c r="P245" s="25">
        <v>0</v>
      </c>
      <c r="Q245" s="25">
        <v>0</v>
      </c>
      <c r="R245" s="25">
        <v>0</v>
      </c>
      <c r="S245" s="25">
        <v>0</v>
      </c>
      <c r="T245" s="25">
        <v>0</v>
      </c>
      <c r="U245" s="25">
        <v>0</v>
      </c>
      <c r="V245" s="25">
        <v>0</v>
      </c>
      <c r="W245" s="8" t="s">
        <v>4397</v>
      </c>
      <c r="X245" s="8" t="s">
        <v>52</v>
      </c>
      <c r="Y245" s="2" t="s">
        <v>52</v>
      </c>
      <c r="Z245" s="2" t="s">
        <v>52</v>
      </c>
      <c r="AA245" s="26"/>
      <c r="AB245" s="2" t="s">
        <v>52</v>
      </c>
    </row>
    <row r="246" spans="1:28" ht="30" customHeight="1">
      <c r="A246" s="8" t="s">
        <v>3212</v>
      </c>
      <c r="B246" s="8" t="s">
        <v>3211</v>
      </c>
      <c r="C246" s="8" t="s">
        <v>52</v>
      </c>
      <c r="D246" s="24" t="s">
        <v>221</v>
      </c>
      <c r="E246" s="25">
        <v>0</v>
      </c>
      <c r="F246" s="8" t="s">
        <v>52</v>
      </c>
      <c r="G246" s="25">
        <v>0</v>
      </c>
      <c r="H246" s="8" t="s">
        <v>52</v>
      </c>
      <c r="I246" s="25">
        <v>0</v>
      </c>
      <c r="J246" s="8" t="s">
        <v>52</v>
      </c>
      <c r="K246" s="25">
        <v>0</v>
      </c>
      <c r="L246" s="8" t="s">
        <v>52</v>
      </c>
      <c r="M246" s="25">
        <v>1150</v>
      </c>
      <c r="N246" s="8" t="s">
        <v>52</v>
      </c>
      <c r="O246" s="25">
        <f t="shared" si="7"/>
        <v>1150</v>
      </c>
      <c r="P246" s="25">
        <v>0</v>
      </c>
      <c r="Q246" s="25">
        <v>0</v>
      </c>
      <c r="R246" s="25">
        <v>0</v>
      </c>
      <c r="S246" s="25">
        <v>0</v>
      </c>
      <c r="T246" s="25">
        <v>0</v>
      </c>
      <c r="U246" s="25">
        <v>0</v>
      </c>
      <c r="V246" s="25">
        <v>0</v>
      </c>
      <c r="W246" s="8" t="s">
        <v>4398</v>
      </c>
      <c r="X246" s="8" t="s">
        <v>52</v>
      </c>
      <c r="Y246" s="2" t="s">
        <v>52</v>
      </c>
      <c r="Z246" s="2" t="s">
        <v>52</v>
      </c>
      <c r="AA246" s="26"/>
      <c r="AB246" s="2" t="s">
        <v>52</v>
      </c>
    </row>
    <row r="247" spans="1:28" ht="30" customHeight="1">
      <c r="A247" s="8" t="s">
        <v>3279</v>
      </c>
      <c r="B247" s="8" t="s">
        <v>3221</v>
      </c>
      <c r="C247" s="8" t="s">
        <v>3278</v>
      </c>
      <c r="D247" s="24" t="s">
        <v>1156</v>
      </c>
      <c r="E247" s="25">
        <v>0</v>
      </c>
      <c r="F247" s="8" t="s">
        <v>52</v>
      </c>
      <c r="G247" s="25">
        <v>0</v>
      </c>
      <c r="H247" s="8" t="s">
        <v>52</v>
      </c>
      <c r="I247" s="25">
        <v>0</v>
      </c>
      <c r="J247" s="8" t="s">
        <v>52</v>
      </c>
      <c r="K247" s="25">
        <v>0</v>
      </c>
      <c r="L247" s="8" t="s">
        <v>52</v>
      </c>
      <c r="M247" s="25">
        <v>3767</v>
      </c>
      <c r="N247" s="8" t="s">
        <v>52</v>
      </c>
      <c r="O247" s="25">
        <f t="shared" si="7"/>
        <v>3767</v>
      </c>
      <c r="P247" s="25">
        <v>0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  <c r="V247" s="25">
        <v>0</v>
      </c>
      <c r="W247" s="8" t="s">
        <v>4399</v>
      </c>
      <c r="X247" s="8" t="s">
        <v>52</v>
      </c>
      <c r="Y247" s="2" t="s">
        <v>52</v>
      </c>
      <c r="Z247" s="2" t="s">
        <v>52</v>
      </c>
      <c r="AA247" s="26"/>
      <c r="AB247" s="2" t="s">
        <v>52</v>
      </c>
    </row>
    <row r="248" spans="1:28" ht="30" customHeight="1">
      <c r="A248" s="8" t="s">
        <v>3242</v>
      </c>
      <c r="B248" s="8" t="s">
        <v>3221</v>
      </c>
      <c r="C248" s="8" t="s">
        <v>3241</v>
      </c>
      <c r="D248" s="24" t="s">
        <v>1156</v>
      </c>
      <c r="E248" s="25">
        <v>0</v>
      </c>
      <c r="F248" s="8" t="s">
        <v>52</v>
      </c>
      <c r="G248" s="25">
        <v>5583.33</v>
      </c>
      <c r="H248" s="8" t="s">
        <v>4400</v>
      </c>
      <c r="I248" s="25">
        <v>5875</v>
      </c>
      <c r="J248" s="8" t="s">
        <v>4401</v>
      </c>
      <c r="K248" s="25">
        <v>0</v>
      </c>
      <c r="L248" s="8" t="s">
        <v>52</v>
      </c>
      <c r="M248" s="25">
        <v>0</v>
      </c>
      <c r="N248" s="8" t="s">
        <v>52</v>
      </c>
      <c r="O248" s="25">
        <f t="shared" si="7"/>
        <v>5583.33</v>
      </c>
      <c r="P248" s="25">
        <v>0</v>
      </c>
      <c r="Q248" s="25">
        <v>0</v>
      </c>
      <c r="R248" s="25">
        <v>0</v>
      </c>
      <c r="S248" s="25">
        <v>0</v>
      </c>
      <c r="T248" s="25">
        <v>0</v>
      </c>
      <c r="U248" s="25">
        <v>0</v>
      </c>
      <c r="V248" s="25">
        <v>0</v>
      </c>
      <c r="W248" s="8" t="s">
        <v>4402</v>
      </c>
      <c r="X248" s="8" t="s">
        <v>52</v>
      </c>
      <c r="Y248" s="2" t="s">
        <v>52</v>
      </c>
      <c r="Z248" s="2" t="s">
        <v>52</v>
      </c>
      <c r="AA248" s="26"/>
      <c r="AB248" s="2" t="s">
        <v>52</v>
      </c>
    </row>
    <row r="249" spans="1:28" ht="30" customHeight="1">
      <c r="A249" s="8" t="s">
        <v>3223</v>
      </c>
      <c r="B249" s="8" t="s">
        <v>3221</v>
      </c>
      <c r="C249" s="8" t="s">
        <v>3222</v>
      </c>
      <c r="D249" s="24" t="s">
        <v>1156</v>
      </c>
      <c r="E249" s="25">
        <v>3380</v>
      </c>
      <c r="F249" s="8" t="s">
        <v>52</v>
      </c>
      <c r="G249" s="25">
        <v>4177.7700000000004</v>
      </c>
      <c r="H249" s="8" t="s">
        <v>4403</v>
      </c>
      <c r="I249" s="25">
        <v>5483.33</v>
      </c>
      <c r="J249" s="8" t="s">
        <v>4401</v>
      </c>
      <c r="K249" s="25">
        <v>0</v>
      </c>
      <c r="L249" s="8" t="s">
        <v>52</v>
      </c>
      <c r="M249" s="25">
        <v>0</v>
      </c>
      <c r="N249" s="8" t="s">
        <v>52</v>
      </c>
      <c r="O249" s="25">
        <f t="shared" si="7"/>
        <v>3380</v>
      </c>
      <c r="P249" s="25">
        <v>0</v>
      </c>
      <c r="Q249" s="25">
        <v>0</v>
      </c>
      <c r="R249" s="25">
        <v>0</v>
      </c>
      <c r="S249" s="25">
        <v>0</v>
      </c>
      <c r="T249" s="25">
        <v>0</v>
      </c>
      <c r="U249" s="25">
        <v>0</v>
      </c>
      <c r="V249" s="25">
        <v>0</v>
      </c>
      <c r="W249" s="8" t="s">
        <v>4404</v>
      </c>
      <c r="X249" s="8" t="s">
        <v>52</v>
      </c>
      <c r="Y249" s="2" t="s">
        <v>52</v>
      </c>
      <c r="Z249" s="2" t="s">
        <v>52</v>
      </c>
      <c r="AA249" s="26"/>
      <c r="AB249" s="2" t="s">
        <v>52</v>
      </c>
    </row>
    <row r="250" spans="1:28" ht="30" customHeight="1">
      <c r="A250" s="8" t="s">
        <v>3194</v>
      </c>
      <c r="B250" s="8" t="s">
        <v>3192</v>
      </c>
      <c r="C250" s="8" t="s">
        <v>3193</v>
      </c>
      <c r="D250" s="24" t="s">
        <v>1156</v>
      </c>
      <c r="E250" s="25">
        <v>4312</v>
      </c>
      <c r="F250" s="8" t="s">
        <v>52</v>
      </c>
      <c r="G250" s="25">
        <v>0</v>
      </c>
      <c r="H250" s="8" t="s">
        <v>52</v>
      </c>
      <c r="I250" s="25">
        <v>0</v>
      </c>
      <c r="J250" s="8" t="s">
        <v>52</v>
      </c>
      <c r="K250" s="25">
        <v>0</v>
      </c>
      <c r="L250" s="8" t="s">
        <v>52</v>
      </c>
      <c r="M250" s="25">
        <v>0</v>
      </c>
      <c r="N250" s="8" t="s">
        <v>52</v>
      </c>
      <c r="O250" s="25">
        <f t="shared" si="7"/>
        <v>4312</v>
      </c>
      <c r="P250" s="25">
        <v>0</v>
      </c>
      <c r="Q250" s="25">
        <v>0</v>
      </c>
      <c r="R250" s="25">
        <v>0</v>
      </c>
      <c r="S250" s="25">
        <v>0</v>
      </c>
      <c r="T250" s="25">
        <v>0</v>
      </c>
      <c r="U250" s="25">
        <v>0</v>
      </c>
      <c r="V250" s="25">
        <v>0</v>
      </c>
      <c r="W250" s="8" t="s">
        <v>4405</v>
      </c>
      <c r="X250" s="8" t="s">
        <v>52</v>
      </c>
      <c r="Y250" s="2" t="s">
        <v>52</v>
      </c>
      <c r="Z250" s="2" t="s">
        <v>52</v>
      </c>
      <c r="AA250" s="26"/>
      <c r="AB250" s="2" t="s">
        <v>52</v>
      </c>
    </row>
    <row r="251" spans="1:28" ht="30" customHeight="1">
      <c r="A251" s="8" t="s">
        <v>2261</v>
      </c>
      <c r="B251" s="8" t="s">
        <v>2260</v>
      </c>
      <c r="C251" s="8" t="s">
        <v>52</v>
      </c>
      <c r="D251" s="24" t="s">
        <v>1156</v>
      </c>
      <c r="E251" s="25">
        <v>0</v>
      </c>
      <c r="F251" s="8" t="s">
        <v>52</v>
      </c>
      <c r="G251" s="25">
        <v>0</v>
      </c>
      <c r="H251" s="8" t="s">
        <v>52</v>
      </c>
      <c r="I251" s="25">
        <v>0</v>
      </c>
      <c r="J251" s="8" t="s">
        <v>52</v>
      </c>
      <c r="K251" s="25">
        <v>3500</v>
      </c>
      <c r="L251" s="8" t="s">
        <v>4406</v>
      </c>
      <c r="M251" s="25">
        <v>0</v>
      </c>
      <c r="N251" s="8" t="s">
        <v>52</v>
      </c>
      <c r="O251" s="25">
        <f t="shared" si="7"/>
        <v>3500</v>
      </c>
      <c r="P251" s="25">
        <v>0</v>
      </c>
      <c r="Q251" s="25">
        <v>0</v>
      </c>
      <c r="R251" s="25">
        <v>0</v>
      </c>
      <c r="S251" s="25">
        <v>0</v>
      </c>
      <c r="T251" s="25">
        <v>0</v>
      </c>
      <c r="U251" s="25">
        <v>0</v>
      </c>
      <c r="V251" s="25">
        <v>0</v>
      </c>
      <c r="W251" s="8" t="s">
        <v>4407</v>
      </c>
      <c r="X251" s="8" t="s">
        <v>52</v>
      </c>
      <c r="Y251" s="2" t="s">
        <v>52</v>
      </c>
      <c r="Z251" s="2" t="s">
        <v>52</v>
      </c>
      <c r="AA251" s="26"/>
      <c r="AB251" s="2" t="s">
        <v>52</v>
      </c>
    </row>
    <row r="252" spans="1:28" ht="30" customHeight="1">
      <c r="A252" s="8" t="s">
        <v>2258</v>
      </c>
      <c r="B252" s="8" t="s">
        <v>2257</v>
      </c>
      <c r="C252" s="8" t="s">
        <v>52</v>
      </c>
      <c r="D252" s="24" t="s">
        <v>1156</v>
      </c>
      <c r="E252" s="25">
        <v>0</v>
      </c>
      <c r="F252" s="8" t="s">
        <v>52</v>
      </c>
      <c r="G252" s="25">
        <v>0</v>
      </c>
      <c r="H252" s="8" t="s">
        <v>52</v>
      </c>
      <c r="I252" s="25">
        <v>0</v>
      </c>
      <c r="J252" s="8" t="s">
        <v>52</v>
      </c>
      <c r="K252" s="25">
        <v>5488</v>
      </c>
      <c r="L252" s="8" t="s">
        <v>4408</v>
      </c>
      <c r="M252" s="25">
        <v>5488</v>
      </c>
      <c r="N252" s="8" t="s">
        <v>4409</v>
      </c>
      <c r="O252" s="25">
        <f t="shared" si="7"/>
        <v>5488</v>
      </c>
      <c r="P252" s="25">
        <v>0</v>
      </c>
      <c r="Q252" s="25">
        <v>0</v>
      </c>
      <c r="R252" s="25">
        <v>0</v>
      </c>
      <c r="S252" s="25">
        <v>0</v>
      </c>
      <c r="T252" s="25">
        <v>0</v>
      </c>
      <c r="U252" s="25">
        <v>0</v>
      </c>
      <c r="V252" s="25">
        <v>0</v>
      </c>
      <c r="W252" s="8" t="s">
        <v>4410</v>
      </c>
      <c r="X252" s="8" t="s">
        <v>52</v>
      </c>
      <c r="Y252" s="2" t="s">
        <v>52</v>
      </c>
      <c r="Z252" s="2" t="s">
        <v>52</v>
      </c>
      <c r="AA252" s="26"/>
      <c r="AB252" s="2" t="s">
        <v>52</v>
      </c>
    </row>
    <row r="253" spans="1:28" ht="30" customHeight="1">
      <c r="A253" s="8" t="s">
        <v>3164</v>
      </c>
      <c r="B253" s="8" t="s">
        <v>3162</v>
      </c>
      <c r="C253" s="8" t="s">
        <v>3163</v>
      </c>
      <c r="D253" s="24" t="s">
        <v>1156</v>
      </c>
      <c r="E253" s="25">
        <v>9492</v>
      </c>
      <c r="F253" s="8" t="s">
        <v>52</v>
      </c>
      <c r="G253" s="25">
        <v>17655.55</v>
      </c>
      <c r="H253" s="8" t="s">
        <v>4403</v>
      </c>
      <c r="I253" s="25">
        <v>22783.33</v>
      </c>
      <c r="J253" s="8" t="s">
        <v>4411</v>
      </c>
      <c r="K253" s="25">
        <v>0</v>
      </c>
      <c r="L253" s="8" t="s">
        <v>52</v>
      </c>
      <c r="M253" s="25">
        <v>0</v>
      </c>
      <c r="N253" s="8" t="s">
        <v>52</v>
      </c>
      <c r="O253" s="25">
        <f t="shared" si="7"/>
        <v>9492</v>
      </c>
      <c r="P253" s="25">
        <v>0</v>
      </c>
      <c r="Q253" s="25">
        <v>0</v>
      </c>
      <c r="R253" s="25">
        <v>0</v>
      </c>
      <c r="S253" s="25">
        <v>0</v>
      </c>
      <c r="T253" s="25">
        <v>0</v>
      </c>
      <c r="U253" s="25">
        <v>0</v>
      </c>
      <c r="V253" s="25">
        <v>0</v>
      </c>
      <c r="W253" s="8" t="s">
        <v>4412</v>
      </c>
      <c r="X253" s="8" t="s">
        <v>52</v>
      </c>
      <c r="Y253" s="2" t="s">
        <v>52</v>
      </c>
      <c r="Z253" s="2" t="s">
        <v>52</v>
      </c>
      <c r="AA253" s="26"/>
      <c r="AB253" s="2" t="s">
        <v>52</v>
      </c>
    </row>
    <row r="254" spans="1:28" ht="30" customHeight="1">
      <c r="A254" s="8" t="s">
        <v>3329</v>
      </c>
      <c r="B254" s="8" t="s">
        <v>3296</v>
      </c>
      <c r="C254" s="8" t="s">
        <v>3328</v>
      </c>
      <c r="D254" s="24" t="s">
        <v>1156</v>
      </c>
      <c r="E254" s="25">
        <v>0</v>
      </c>
      <c r="F254" s="8" t="s">
        <v>52</v>
      </c>
      <c r="G254" s="25">
        <v>8800</v>
      </c>
      <c r="H254" s="8" t="s">
        <v>4413</v>
      </c>
      <c r="I254" s="25">
        <v>5277.77</v>
      </c>
      <c r="J254" s="8" t="s">
        <v>4414</v>
      </c>
      <c r="K254" s="25">
        <v>0</v>
      </c>
      <c r="L254" s="8" t="s">
        <v>52</v>
      </c>
      <c r="M254" s="25">
        <v>0</v>
      </c>
      <c r="N254" s="8" t="s">
        <v>52</v>
      </c>
      <c r="O254" s="25">
        <f t="shared" si="7"/>
        <v>5277.77</v>
      </c>
      <c r="P254" s="25">
        <v>0</v>
      </c>
      <c r="Q254" s="25">
        <v>0</v>
      </c>
      <c r="R254" s="25">
        <v>0</v>
      </c>
      <c r="S254" s="25">
        <v>0</v>
      </c>
      <c r="T254" s="25">
        <v>0</v>
      </c>
      <c r="U254" s="25">
        <v>0</v>
      </c>
      <c r="V254" s="25">
        <v>0</v>
      </c>
      <c r="W254" s="8" t="s">
        <v>4415</v>
      </c>
      <c r="X254" s="8" t="s">
        <v>52</v>
      </c>
      <c r="Y254" s="2" t="s">
        <v>52</v>
      </c>
      <c r="Z254" s="2" t="s">
        <v>52</v>
      </c>
      <c r="AA254" s="26"/>
      <c r="AB254" s="2" t="s">
        <v>52</v>
      </c>
    </row>
    <row r="255" spans="1:28" ht="30" customHeight="1">
      <c r="A255" s="8" t="s">
        <v>3298</v>
      </c>
      <c r="B255" s="8" t="s">
        <v>3296</v>
      </c>
      <c r="C255" s="8" t="s">
        <v>3297</v>
      </c>
      <c r="D255" s="24" t="s">
        <v>1156</v>
      </c>
      <c r="E255" s="25">
        <v>0</v>
      </c>
      <c r="F255" s="8" t="s">
        <v>52</v>
      </c>
      <c r="G255" s="25">
        <v>9650</v>
      </c>
      <c r="H255" s="8" t="s">
        <v>4413</v>
      </c>
      <c r="I255" s="25">
        <v>5388.88</v>
      </c>
      <c r="J255" s="8" t="s">
        <v>4414</v>
      </c>
      <c r="K255" s="25">
        <v>0</v>
      </c>
      <c r="L255" s="8" t="s">
        <v>52</v>
      </c>
      <c r="M255" s="25">
        <v>0</v>
      </c>
      <c r="N255" s="8" t="s">
        <v>52</v>
      </c>
      <c r="O255" s="25">
        <f t="shared" si="7"/>
        <v>5388.88</v>
      </c>
      <c r="P255" s="25">
        <v>0</v>
      </c>
      <c r="Q255" s="25">
        <v>0</v>
      </c>
      <c r="R255" s="25">
        <v>0</v>
      </c>
      <c r="S255" s="25">
        <v>0</v>
      </c>
      <c r="T255" s="25">
        <v>0</v>
      </c>
      <c r="U255" s="25">
        <v>0</v>
      </c>
      <c r="V255" s="25">
        <v>0</v>
      </c>
      <c r="W255" s="8" t="s">
        <v>4416</v>
      </c>
      <c r="X255" s="8" t="s">
        <v>52</v>
      </c>
      <c r="Y255" s="2" t="s">
        <v>52</v>
      </c>
      <c r="Z255" s="2" t="s">
        <v>52</v>
      </c>
      <c r="AA255" s="26"/>
      <c r="AB255" s="2" t="s">
        <v>52</v>
      </c>
    </row>
    <row r="256" spans="1:28" ht="30" customHeight="1">
      <c r="A256" s="8" t="s">
        <v>3302</v>
      </c>
      <c r="B256" s="8" t="s">
        <v>3300</v>
      </c>
      <c r="C256" s="8" t="s">
        <v>3301</v>
      </c>
      <c r="D256" s="24" t="s">
        <v>221</v>
      </c>
      <c r="E256" s="25">
        <v>0</v>
      </c>
      <c r="F256" s="8" t="s">
        <v>52</v>
      </c>
      <c r="G256" s="25">
        <v>1700</v>
      </c>
      <c r="H256" s="8" t="s">
        <v>4417</v>
      </c>
      <c r="I256" s="25">
        <v>1700</v>
      </c>
      <c r="J256" s="8" t="s">
        <v>4414</v>
      </c>
      <c r="K256" s="25">
        <v>0</v>
      </c>
      <c r="L256" s="8" t="s">
        <v>52</v>
      </c>
      <c r="M256" s="25">
        <v>0</v>
      </c>
      <c r="N256" s="8" t="s">
        <v>52</v>
      </c>
      <c r="O256" s="25">
        <f t="shared" si="7"/>
        <v>1700</v>
      </c>
      <c r="P256" s="25">
        <v>0</v>
      </c>
      <c r="Q256" s="25">
        <v>0</v>
      </c>
      <c r="R256" s="25">
        <v>0</v>
      </c>
      <c r="S256" s="25">
        <v>0</v>
      </c>
      <c r="T256" s="25">
        <v>0</v>
      </c>
      <c r="U256" s="25">
        <v>0</v>
      </c>
      <c r="V256" s="25">
        <v>0</v>
      </c>
      <c r="W256" s="8" t="s">
        <v>4418</v>
      </c>
      <c r="X256" s="8" t="s">
        <v>52</v>
      </c>
      <c r="Y256" s="2" t="s">
        <v>52</v>
      </c>
      <c r="Z256" s="2" t="s">
        <v>52</v>
      </c>
      <c r="AA256" s="26"/>
      <c r="AB256" s="2" t="s">
        <v>52</v>
      </c>
    </row>
    <row r="257" spans="1:28" ht="30" customHeight="1">
      <c r="A257" s="8" t="s">
        <v>1548</v>
      </c>
      <c r="B257" s="8" t="s">
        <v>1546</v>
      </c>
      <c r="C257" s="8" t="s">
        <v>1547</v>
      </c>
      <c r="D257" s="24" t="s">
        <v>1156</v>
      </c>
      <c r="E257" s="25">
        <v>9433</v>
      </c>
      <c r="F257" s="8" t="s">
        <v>52</v>
      </c>
      <c r="G257" s="25">
        <v>0</v>
      </c>
      <c r="H257" s="8" t="s">
        <v>52</v>
      </c>
      <c r="I257" s="25">
        <v>10000</v>
      </c>
      <c r="J257" s="8" t="s">
        <v>4419</v>
      </c>
      <c r="K257" s="25">
        <v>0</v>
      </c>
      <c r="L257" s="8" t="s">
        <v>52</v>
      </c>
      <c r="M257" s="25">
        <v>0</v>
      </c>
      <c r="N257" s="8" t="s">
        <v>52</v>
      </c>
      <c r="O257" s="25">
        <f t="shared" si="7"/>
        <v>9433</v>
      </c>
      <c r="P257" s="25">
        <v>0</v>
      </c>
      <c r="Q257" s="25">
        <v>0</v>
      </c>
      <c r="R257" s="25">
        <v>0</v>
      </c>
      <c r="S257" s="25">
        <v>0</v>
      </c>
      <c r="T257" s="25">
        <v>0</v>
      </c>
      <c r="U257" s="25">
        <v>0</v>
      </c>
      <c r="V257" s="25">
        <v>0</v>
      </c>
      <c r="W257" s="8" t="s">
        <v>4420</v>
      </c>
      <c r="X257" s="8" t="s">
        <v>52</v>
      </c>
      <c r="Y257" s="2" t="s">
        <v>52</v>
      </c>
      <c r="Z257" s="2" t="s">
        <v>52</v>
      </c>
      <c r="AA257" s="26"/>
      <c r="AB257" s="2" t="s">
        <v>52</v>
      </c>
    </row>
    <row r="258" spans="1:28" ht="30" customHeight="1">
      <c r="A258" s="8" t="s">
        <v>2198</v>
      </c>
      <c r="B258" s="8" t="s">
        <v>1546</v>
      </c>
      <c r="C258" s="8" t="s">
        <v>2197</v>
      </c>
      <c r="D258" s="24" t="s">
        <v>1156</v>
      </c>
      <c r="E258" s="25">
        <v>12444</v>
      </c>
      <c r="F258" s="8" t="s">
        <v>52</v>
      </c>
      <c r="G258" s="25">
        <v>0</v>
      </c>
      <c r="H258" s="8" t="s">
        <v>52</v>
      </c>
      <c r="I258" s="25">
        <v>0</v>
      </c>
      <c r="J258" s="8" t="s">
        <v>52</v>
      </c>
      <c r="K258" s="25">
        <v>0</v>
      </c>
      <c r="L258" s="8" t="s">
        <v>52</v>
      </c>
      <c r="M258" s="25">
        <v>0</v>
      </c>
      <c r="N258" s="8" t="s">
        <v>52</v>
      </c>
      <c r="O258" s="25">
        <f t="shared" si="7"/>
        <v>12444</v>
      </c>
      <c r="P258" s="25">
        <v>0</v>
      </c>
      <c r="Q258" s="25">
        <v>0</v>
      </c>
      <c r="R258" s="25">
        <v>0</v>
      </c>
      <c r="S258" s="25">
        <v>0</v>
      </c>
      <c r="T258" s="25">
        <v>0</v>
      </c>
      <c r="U258" s="25">
        <v>0</v>
      </c>
      <c r="V258" s="25">
        <v>0</v>
      </c>
      <c r="W258" s="8" t="s">
        <v>4421</v>
      </c>
      <c r="X258" s="8" t="s">
        <v>52</v>
      </c>
      <c r="Y258" s="2" t="s">
        <v>52</v>
      </c>
      <c r="Z258" s="2" t="s">
        <v>52</v>
      </c>
      <c r="AA258" s="26"/>
      <c r="AB258" s="2" t="s">
        <v>52</v>
      </c>
    </row>
    <row r="259" spans="1:28" ht="30" customHeight="1">
      <c r="A259" s="8" t="s">
        <v>2882</v>
      </c>
      <c r="B259" s="8" t="s">
        <v>1546</v>
      </c>
      <c r="C259" s="8" t="s">
        <v>2881</v>
      </c>
      <c r="D259" s="24" t="s">
        <v>1156</v>
      </c>
      <c r="E259" s="25">
        <v>4338</v>
      </c>
      <c r="F259" s="8" t="s">
        <v>52</v>
      </c>
      <c r="G259" s="25">
        <v>0</v>
      </c>
      <c r="H259" s="8" t="s">
        <v>52</v>
      </c>
      <c r="I259" s="25">
        <v>0</v>
      </c>
      <c r="J259" s="8" t="s">
        <v>52</v>
      </c>
      <c r="K259" s="25">
        <v>0</v>
      </c>
      <c r="L259" s="8" t="s">
        <v>52</v>
      </c>
      <c r="M259" s="25">
        <v>0</v>
      </c>
      <c r="N259" s="8" t="s">
        <v>52</v>
      </c>
      <c r="O259" s="25">
        <f t="shared" si="7"/>
        <v>4338</v>
      </c>
      <c r="P259" s="25">
        <v>0</v>
      </c>
      <c r="Q259" s="25">
        <v>0</v>
      </c>
      <c r="R259" s="25">
        <v>0</v>
      </c>
      <c r="S259" s="25">
        <v>0</v>
      </c>
      <c r="T259" s="25">
        <v>0</v>
      </c>
      <c r="U259" s="25">
        <v>0</v>
      </c>
      <c r="V259" s="25">
        <v>0</v>
      </c>
      <c r="W259" s="8" t="s">
        <v>4422</v>
      </c>
      <c r="X259" s="8" t="s">
        <v>52</v>
      </c>
      <c r="Y259" s="2" t="s">
        <v>52</v>
      </c>
      <c r="Z259" s="2" t="s">
        <v>52</v>
      </c>
      <c r="AA259" s="26"/>
      <c r="AB259" s="2" t="s">
        <v>52</v>
      </c>
    </row>
    <row r="260" spans="1:28" ht="30" customHeight="1">
      <c r="A260" s="8" t="s">
        <v>2202</v>
      </c>
      <c r="B260" s="8" t="s">
        <v>708</v>
      </c>
      <c r="C260" s="8" t="s">
        <v>52</v>
      </c>
      <c r="D260" s="24" t="s">
        <v>255</v>
      </c>
      <c r="E260" s="25">
        <v>0</v>
      </c>
      <c r="F260" s="8" t="s">
        <v>52</v>
      </c>
      <c r="G260" s="25">
        <v>0</v>
      </c>
      <c r="H260" s="8" t="s">
        <v>52</v>
      </c>
      <c r="I260" s="25">
        <v>0</v>
      </c>
      <c r="J260" s="8" t="s">
        <v>52</v>
      </c>
      <c r="K260" s="25">
        <v>0</v>
      </c>
      <c r="L260" s="8" t="s">
        <v>52</v>
      </c>
      <c r="M260" s="25">
        <v>750</v>
      </c>
      <c r="N260" s="8" t="s">
        <v>52</v>
      </c>
      <c r="O260" s="25">
        <f t="shared" ref="O260:O276" si="8">SMALL(E260:M260,COUNTIF(E260:M260,0)+1)</f>
        <v>750</v>
      </c>
      <c r="P260" s="25">
        <v>0</v>
      </c>
      <c r="Q260" s="25">
        <v>0</v>
      </c>
      <c r="R260" s="25">
        <v>0</v>
      </c>
      <c r="S260" s="25">
        <v>0</v>
      </c>
      <c r="T260" s="25">
        <v>0</v>
      </c>
      <c r="U260" s="25">
        <v>0</v>
      </c>
      <c r="V260" s="25">
        <v>0</v>
      </c>
      <c r="W260" s="8" t="s">
        <v>4423</v>
      </c>
      <c r="X260" s="8" t="s">
        <v>52</v>
      </c>
      <c r="Y260" s="2" t="s">
        <v>52</v>
      </c>
      <c r="Z260" s="2" t="s">
        <v>52</v>
      </c>
      <c r="AA260" s="26"/>
      <c r="AB260" s="2" t="s">
        <v>52</v>
      </c>
    </row>
    <row r="261" spans="1:28" ht="30" customHeight="1">
      <c r="A261" s="8" t="s">
        <v>3168</v>
      </c>
      <c r="B261" s="8" t="s">
        <v>3166</v>
      </c>
      <c r="C261" s="8" t="s">
        <v>3167</v>
      </c>
      <c r="D261" s="24" t="s">
        <v>1156</v>
      </c>
      <c r="E261" s="25">
        <v>0</v>
      </c>
      <c r="F261" s="8" t="s">
        <v>52</v>
      </c>
      <c r="G261" s="25">
        <v>3483.33</v>
      </c>
      <c r="H261" s="8" t="s">
        <v>4403</v>
      </c>
      <c r="I261" s="25">
        <v>2766.66</v>
      </c>
      <c r="J261" s="8" t="s">
        <v>4411</v>
      </c>
      <c r="K261" s="25">
        <v>0</v>
      </c>
      <c r="L261" s="8" t="s">
        <v>52</v>
      </c>
      <c r="M261" s="25">
        <v>0</v>
      </c>
      <c r="N261" s="8" t="s">
        <v>52</v>
      </c>
      <c r="O261" s="25">
        <f t="shared" si="8"/>
        <v>2766.66</v>
      </c>
      <c r="P261" s="25">
        <v>0</v>
      </c>
      <c r="Q261" s="25">
        <v>0</v>
      </c>
      <c r="R261" s="25">
        <v>0</v>
      </c>
      <c r="S261" s="25">
        <v>0</v>
      </c>
      <c r="T261" s="25">
        <v>0</v>
      </c>
      <c r="U261" s="25">
        <v>0</v>
      </c>
      <c r="V261" s="25">
        <v>0</v>
      </c>
      <c r="W261" s="8" t="s">
        <v>4424</v>
      </c>
      <c r="X261" s="8" t="s">
        <v>52</v>
      </c>
      <c r="Y261" s="2" t="s">
        <v>52</v>
      </c>
      <c r="Z261" s="2" t="s">
        <v>52</v>
      </c>
      <c r="AA261" s="26"/>
      <c r="AB261" s="2" t="s">
        <v>52</v>
      </c>
    </row>
    <row r="262" spans="1:28" ht="30" customHeight="1">
      <c r="A262" s="8" t="s">
        <v>2492</v>
      </c>
      <c r="B262" s="8" t="s">
        <v>2490</v>
      </c>
      <c r="C262" s="8" t="s">
        <v>2491</v>
      </c>
      <c r="D262" s="24" t="s">
        <v>614</v>
      </c>
      <c r="E262" s="25">
        <v>0</v>
      </c>
      <c r="F262" s="8" t="s">
        <v>52</v>
      </c>
      <c r="G262" s="25">
        <v>0</v>
      </c>
      <c r="H262" s="8" t="s">
        <v>52</v>
      </c>
      <c r="I262" s="25">
        <v>1960</v>
      </c>
      <c r="J262" s="8" t="s">
        <v>4049</v>
      </c>
      <c r="K262" s="25">
        <v>0</v>
      </c>
      <c r="L262" s="8" t="s">
        <v>52</v>
      </c>
      <c r="M262" s="25">
        <v>0</v>
      </c>
      <c r="N262" s="8" t="s">
        <v>52</v>
      </c>
      <c r="O262" s="25">
        <f t="shared" si="8"/>
        <v>1960</v>
      </c>
      <c r="P262" s="25">
        <v>0</v>
      </c>
      <c r="Q262" s="25">
        <v>0</v>
      </c>
      <c r="R262" s="25">
        <v>0</v>
      </c>
      <c r="S262" s="25">
        <v>0</v>
      </c>
      <c r="T262" s="25">
        <v>0</v>
      </c>
      <c r="U262" s="25">
        <v>0</v>
      </c>
      <c r="V262" s="25">
        <v>0</v>
      </c>
      <c r="W262" s="8" t="s">
        <v>4425</v>
      </c>
      <c r="X262" s="8" t="s">
        <v>52</v>
      </c>
      <c r="Y262" s="2" t="s">
        <v>52</v>
      </c>
      <c r="Z262" s="2" t="s">
        <v>52</v>
      </c>
      <c r="AA262" s="26"/>
      <c r="AB262" s="2" t="s">
        <v>52</v>
      </c>
    </row>
    <row r="263" spans="1:28" ht="30" customHeight="1">
      <c r="A263" s="8" t="s">
        <v>1864</v>
      </c>
      <c r="B263" s="8" t="s">
        <v>1862</v>
      </c>
      <c r="C263" s="8" t="s">
        <v>1863</v>
      </c>
      <c r="D263" s="24" t="s">
        <v>255</v>
      </c>
      <c r="E263" s="25">
        <v>2280</v>
      </c>
      <c r="F263" s="8" t="s">
        <v>52</v>
      </c>
      <c r="G263" s="25">
        <v>0</v>
      </c>
      <c r="H263" s="8" t="s">
        <v>52</v>
      </c>
      <c r="I263" s="25">
        <v>0</v>
      </c>
      <c r="J263" s="8" t="s">
        <v>52</v>
      </c>
      <c r="K263" s="25">
        <v>0</v>
      </c>
      <c r="L263" s="8" t="s">
        <v>52</v>
      </c>
      <c r="M263" s="25">
        <v>0</v>
      </c>
      <c r="N263" s="8" t="s">
        <v>52</v>
      </c>
      <c r="O263" s="25">
        <f t="shared" si="8"/>
        <v>2280</v>
      </c>
      <c r="P263" s="25">
        <v>0</v>
      </c>
      <c r="Q263" s="25">
        <v>0</v>
      </c>
      <c r="R263" s="25">
        <v>0</v>
      </c>
      <c r="S263" s="25">
        <v>0</v>
      </c>
      <c r="T263" s="25">
        <v>0</v>
      </c>
      <c r="U263" s="25">
        <v>0</v>
      </c>
      <c r="V263" s="25">
        <v>0</v>
      </c>
      <c r="W263" s="8" t="s">
        <v>4426</v>
      </c>
      <c r="X263" s="8" t="s">
        <v>52</v>
      </c>
      <c r="Y263" s="2" t="s">
        <v>52</v>
      </c>
      <c r="Z263" s="2" t="s">
        <v>52</v>
      </c>
      <c r="AA263" s="26"/>
      <c r="AB263" s="2" t="s">
        <v>52</v>
      </c>
    </row>
    <row r="264" spans="1:28" ht="30" customHeight="1">
      <c r="A264" s="8" t="s">
        <v>1617</v>
      </c>
      <c r="B264" s="8" t="s">
        <v>1555</v>
      </c>
      <c r="C264" s="8" t="s">
        <v>1616</v>
      </c>
      <c r="D264" s="24" t="s">
        <v>255</v>
      </c>
      <c r="E264" s="25">
        <v>2700</v>
      </c>
      <c r="F264" s="8" t="s">
        <v>52</v>
      </c>
      <c r="G264" s="25">
        <v>3020</v>
      </c>
      <c r="H264" s="8" t="s">
        <v>4427</v>
      </c>
      <c r="I264" s="25">
        <v>3360</v>
      </c>
      <c r="J264" s="8" t="s">
        <v>4428</v>
      </c>
      <c r="K264" s="25">
        <v>0</v>
      </c>
      <c r="L264" s="8" t="s">
        <v>52</v>
      </c>
      <c r="M264" s="25">
        <v>0</v>
      </c>
      <c r="N264" s="8" t="s">
        <v>52</v>
      </c>
      <c r="O264" s="25">
        <f t="shared" si="8"/>
        <v>2700</v>
      </c>
      <c r="P264" s="25">
        <v>0</v>
      </c>
      <c r="Q264" s="25">
        <v>0</v>
      </c>
      <c r="R264" s="25">
        <v>0</v>
      </c>
      <c r="S264" s="25">
        <v>0</v>
      </c>
      <c r="T264" s="25">
        <v>0</v>
      </c>
      <c r="U264" s="25">
        <v>0</v>
      </c>
      <c r="V264" s="25">
        <v>0</v>
      </c>
      <c r="W264" s="8" t="s">
        <v>4429</v>
      </c>
      <c r="X264" s="8" t="s">
        <v>52</v>
      </c>
      <c r="Y264" s="2" t="s">
        <v>52</v>
      </c>
      <c r="Z264" s="2" t="s">
        <v>52</v>
      </c>
      <c r="AA264" s="26"/>
      <c r="AB264" s="2" t="s">
        <v>52</v>
      </c>
    </row>
    <row r="265" spans="1:28" ht="30" customHeight="1">
      <c r="A265" s="8" t="s">
        <v>1637</v>
      </c>
      <c r="B265" s="8" t="s">
        <v>1555</v>
      </c>
      <c r="C265" s="8" t="s">
        <v>1636</v>
      </c>
      <c r="D265" s="24" t="s">
        <v>255</v>
      </c>
      <c r="E265" s="25">
        <v>2580</v>
      </c>
      <c r="F265" s="8" t="s">
        <v>52</v>
      </c>
      <c r="G265" s="25">
        <v>2670</v>
      </c>
      <c r="H265" s="8" t="s">
        <v>4427</v>
      </c>
      <c r="I265" s="25">
        <v>2980</v>
      </c>
      <c r="J265" s="8" t="s">
        <v>4428</v>
      </c>
      <c r="K265" s="25">
        <v>0</v>
      </c>
      <c r="L265" s="8" t="s">
        <v>52</v>
      </c>
      <c r="M265" s="25">
        <v>0</v>
      </c>
      <c r="N265" s="8" t="s">
        <v>52</v>
      </c>
      <c r="O265" s="25">
        <f t="shared" si="8"/>
        <v>2580</v>
      </c>
      <c r="P265" s="25">
        <v>0</v>
      </c>
      <c r="Q265" s="25">
        <v>0</v>
      </c>
      <c r="R265" s="25">
        <v>0</v>
      </c>
      <c r="S265" s="25">
        <v>0</v>
      </c>
      <c r="T265" s="25">
        <v>0</v>
      </c>
      <c r="U265" s="25">
        <v>0</v>
      </c>
      <c r="V265" s="25">
        <v>0</v>
      </c>
      <c r="W265" s="8" t="s">
        <v>4430</v>
      </c>
      <c r="X265" s="8" t="s">
        <v>52</v>
      </c>
      <c r="Y265" s="2" t="s">
        <v>52</v>
      </c>
      <c r="Z265" s="2" t="s">
        <v>52</v>
      </c>
      <c r="AA265" s="26"/>
      <c r="AB265" s="2" t="s">
        <v>52</v>
      </c>
    </row>
    <row r="266" spans="1:28" ht="30" customHeight="1">
      <c r="A266" s="8" t="s">
        <v>1658</v>
      </c>
      <c r="B266" s="8" t="s">
        <v>1555</v>
      </c>
      <c r="C266" s="8" t="s">
        <v>1657</v>
      </c>
      <c r="D266" s="24" t="s">
        <v>255</v>
      </c>
      <c r="E266" s="25">
        <v>3140</v>
      </c>
      <c r="F266" s="8" t="s">
        <v>52</v>
      </c>
      <c r="G266" s="25">
        <v>3340</v>
      </c>
      <c r="H266" s="8" t="s">
        <v>4427</v>
      </c>
      <c r="I266" s="25">
        <v>3720</v>
      </c>
      <c r="J266" s="8" t="s">
        <v>4428</v>
      </c>
      <c r="K266" s="25">
        <v>0</v>
      </c>
      <c r="L266" s="8" t="s">
        <v>52</v>
      </c>
      <c r="M266" s="25">
        <v>0</v>
      </c>
      <c r="N266" s="8" t="s">
        <v>52</v>
      </c>
      <c r="O266" s="25">
        <f t="shared" si="8"/>
        <v>3140</v>
      </c>
      <c r="P266" s="25">
        <v>0</v>
      </c>
      <c r="Q266" s="25">
        <v>0</v>
      </c>
      <c r="R266" s="25">
        <v>0</v>
      </c>
      <c r="S266" s="25">
        <v>0</v>
      </c>
      <c r="T266" s="25">
        <v>0</v>
      </c>
      <c r="U266" s="25">
        <v>0</v>
      </c>
      <c r="V266" s="25">
        <v>0</v>
      </c>
      <c r="W266" s="8" t="s">
        <v>4431</v>
      </c>
      <c r="X266" s="8" t="s">
        <v>52</v>
      </c>
      <c r="Y266" s="2" t="s">
        <v>52</v>
      </c>
      <c r="Z266" s="2" t="s">
        <v>52</v>
      </c>
      <c r="AA266" s="26"/>
      <c r="AB266" s="2" t="s">
        <v>52</v>
      </c>
    </row>
    <row r="267" spans="1:28" ht="30" customHeight="1">
      <c r="A267" s="8" t="s">
        <v>1689</v>
      </c>
      <c r="B267" s="8" t="s">
        <v>1555</v>
      </c>
      <c r="C267" s="8" t="s">
        <v>1688</v>
      </c>
      <c r="D267" s="24" t="s">
        <v>255</v>
      </c>
      <c r="E267" s="25">
        <v>6430</v>
      </c>
      <c r="F267" s="8" t="s">
        <v>52</v>
      </c>
      <c r="G267" s="25">
        <v>6790</v>
      </c>
      <c r="H267" s="8" t="s">
        <v>4432</v>
      </c>
      <c r="I267" s="25">
        <v>7600</v>
      </c>
      <c r="J267" s="8" t="s">
        <v>4428</v>
      </c>
      <c r="K267" s="25">
        <v>0</v>
      </c>
      <c r="L267" s="8" t="s">
        <v>52</v>
      </c>
      <c r="M267" s="25">
        <v>0</v>
      </c>
      <c r="N267" s="8" t="s">
        <v>52</v>
      </c>
      <c r="O267" s="25">
        <f t="shared" si="8"/>
        <v>6430</v>
      </c>
      <c r="P267" s="25">
        <v>0</v>
      </c>
      <c r="Q267" s="25">
        <v>0</v>
      </c>
      <c r="R267" s="25">
        <v>0</v>
      </c>
      <c r="S267" s="25">
        <v>0</v>
      </c>
      <c r="T267" s="25">
        <v>0</v>
      </c>
      <c r="U267" s="25">
        <v>0</v>
      </c>
      <c r="V267" s="25">
        <v>0</v>
      </c>
      <c r="W267" s="8" t="s">
        <v>4433</v>
      </c>
      <c r="X267" s="8" t="s">
        <v>52</v>
      </c>
      <c r="Y267" s="2" t="s">
        <v>52</v>
      </c>
      <c r="Z267" s="2" t="s">
        <v>52</v>
      </c>
      <c r="AA267" s="26"/>
      <c r="AB267" s="2" t="s">
        <v>52</v>
      </c>
    </row>
    <row r="268" spans="1:28" ht="30" customHeight="1">
      <c r="A268" s="8" t="s">
        <v>1655</v>
      </c>
      <c r="B268" s="8" t="s">
        <v>1555</v>
      </c>
      <c r="C268" s="8" t="s">
        <v>1654</v>
      </c>
      <c r="D268" s="24" t="s">
        <v>255</v>
      </c>
      <c r="E268" s="25">
        <v>8110</v>
      </c>
      <c r="F268" s="8" t="s">
        <v>52</v>
      </c>
      <c r="G268" s="25">
        <v>8540</v>
      </c>
      <c r="H268" s="8" t="s">
        <v>4432</v>
      </c>
      <c r="I268" s="25">
        <v>9560</v>
      </c>
      <c r="J268" s="8" t="s">
        <v>4428</v>
      </c>
      <c r="K268" s="25">
        <v>0</v>
      </c>
      <c r="L268" s="8" t="s">
        <v>52</v>
      </c>
      <c r="M268" s="25">
        <v>0</v>
      </c>
      <c r="N268" s="8" t="s">
        <v>52</v>
      </c>
      <c r="O268" s="25">
        <f t="shared" si="8"/>
        <v>8110</v>
      </c>
      <c r="P268" s="25">
        <v>0</v>
      </c>
      <c r="Q268" s="25">
        <v>0</v>
      </c>
      <c r="R268" s="25">
        <v>0</v>
      </c>
      <c r="S268" s="25">
        <v>0</v>
      </c>
      <c r="T268" s="25">
        <v>0</v>
      </c>
      <c r="U268" s="25">
        <v>0</v>
      </c>
      <c r="V268" s="25">
        <v>0</v>
      </c>
      <c r="W268" s="8" t="s">
        <v>4434</v>
      </c>
      <c r="X268" s="8" t="s">
        <v>52</v>
      </c>
      <c r="Y268" s="2" t="s">
        <v>52</v>
      </c>
      <c r="Z268" s="2" t="s">
        <v>52</v>
      </c>
      <c r="AA268" s="26"/>
      <c r="AB268" s="2" t="s">
        <v>52</v>
      </c>
    </row>
    <row r="269" spans="1:28" ht="30" customHeight="1">
      <c r="A269" s="8" t="s">
        <v>1557</v>
      </c>
      <c r="B269" s="8" t="s">
        <v>1555</v>
      </c>
      <c r="C269" s="8" t="s">
        <v>1556</v>
      </c>
      <c r="D269" s="24" t="s">
        <v>255</v>
      </c>
      <c r="E269" s="25">
        <v>10810</v>
      </c>
      <c r="F269" s="8" t="s">
        <v>52</v>
      </c>
      <c r="G269" s="25">
        <v>12170</v>
      </c>
      <c r="H269" s="8" t="s">
        <v>4432</v>
      </c>
      <c r="I269" s="25">
        <v>12490</v>
      </c>
      <c r="J269" s="8" t="s">
        <v>4428</v>
      </c>
      <c r="K269" s="25">
        <v>0</v>
      </c>
      <c r="L269" s="8" t="s">
        <v>52</v>
      </c>
      <c r="M269" s="25">
        <v>0</v>
      </c>
      <c r="N269" s="8" t="s">
        <v>52</v>
      </c>
      <c r="O269" s="25">
        <f t="shared" si="8"/>
        <v>10810</v>
      </c>
      <c r="P269" s="25">
        <v>0</v>
      </c>
      <c r="Q269" s="25">
        <v>0</v>
      </c>
      <c r="R269" s="25">
        <v>0</v>
      </c>
      <c r="S269" s="25">
        <v>0</v>
      </c>
      <c r="T269" s="25">
        <v>0</v>
      </c>
      <c r="U269" s="25">
        <v>0</v>
      </c>
      <c r="V269" s="25">
        <v>0</v>
      </c>
      <c r="W269" s="8" t="s">
        <v>4435</v>
      </c>
      <c r="X269" s="8" t="s">
        <v>52</v>
      </c>
      <c r="Y269" s="2" t="s">
        <v>52</v>
      </c>
      <c r="Z269" s="2" t="s">
        <v>52</v>
      </c>
      <c r="AA269" s="26"/>
      <c r="AB269" s="2" t="s">
        <v>52</v>
      </c>
    </row>
    <row r="270" spans="1:28" ht="30" customHeight="1">
      <c r="A270" s="8" t="s">
        <v>1666</v>
      </c>
      <c r="B270" s="8" t="s">
        <v>1555</v>
      </c>
      <c r="C270" s="8" t="s">
        <v>1665</v>
      </c>
      <c r="D270" s="24" t="s">
        <v>255</v>
      </c>
      <c r="E270" s="25">
        <v>10410</v>
      </c>
      <c r="F270" s="8" t="s">
        <v>52</v>
      </c>
      <c r="G270" s="25">
        <v>11080</v>
      </c>
      <c r="H270" s="8" t="s">
        <v>4436</v>
      </c>
      <c r="I270" s="25">
        <v>11330</v>
      </c>
      <c r="J270" s="8" t="s">
        <v>4437</v>
      </c>
      <c r="K270" s="25">
        <v>0</v>
      </c>
      <c r="L270" s="8" t="s">
        <v>52</v>
      </c>
      <c r="M270" s="25">
        <v>0</v>
      </c>
      <c r="N270" s="8" t="s">
        <v>52</v>
      </c>
      <c r="O270" s="25">
        <f t="shared" si="8"/>
        <v>10410</v>
      </c>
      <c r="P270" s="25">
        <v>0</v>
      </c>
      <c r="Q270" s="25">
        <v>0</v>
      </c>
      <c r="R270" s="25">
        <v>0</v>
      </c>
      <c r="S270" s="25">
        <v>0</v>
      </c>
      <c r="T270" s="25">
        <v>0</v>
      </c>
      <c r="U270" s="25">
        <v>0</v>
      </c>
      <c r="V270" s="25">
        <v>0</v>
      </c>
      <c r="W270" s="8" t="s">
        <v>4438</v>
      </c>
      <c r="X270" s="8" t="s">
        <v>52</v>
      </c>
      <c r="Y270" s="2" t="s">
        <v>52</v>
      </c>
      <c r="Z270" s="2" t="s">
        <v>52</v>
      </c>
      <c r="AA270" s="26"/>
      <c r="AB270" s="2" t="s">
        <v>52</v>
      </c>
    </row>
    <row r="271" spans="1:28" ht="30" customHeight="1">
      <c r="A271" s="8" t="s">
        <v>1634</v>
      </c>
      <c r="B271" s="8" t="s">
        <v>1555</v>
      </c>
      <c r="C271" s="8" t="s">
        <v>1633</v>
      </c>
      <c r="D271" s="24" t="s">
        <v>255</v>
      </c>
      <c r="E271" s="25">
        <v>0</v>
      </c>
      <c r="F271" s="8" t="s">
        <v>52</v>
      </c>
      <c r="G271" s="25">
        <v>5050</v>
      </c>
      <c r="H271" s="8" t="s">
        <v>4432</v>
      </c>
      <c r="I271" s="25">
        <v>5680</v>
      </c>
      <c r="J271" s="8" t="s">
        <v>4428</v>
      </c>
      <c r="K271" s="25">
        <v>0</v>
      </c>
      <c r="L271" s="8" t="s">
        <v>52</v>
      </c>
      <c r="M271" s="25">
        <v>0</v>
      </c>
      <c r="N271" s="8" t="s">
        <v>52</v>
      </c>
      <c r="O271" s="25">
        <f t="shared" si="8"/>
        <v>5050</v>
      </c>
      <c r="P271" s="25">
        <v>0</v>
      </c>
      <c r="Q271" s="25">
        <v>0</v>
      </c>
      <c r="R271" s="25">
        <v>0</v>
      </c>
      <c r="S271" s="25">
        <v>0</v>
      </c>
      <c r="T271" s="25">
        <v>0</v>
      </c>
      <c r="U271" s="25">
        <v>0</v>
      </c>
      <c r="V271" s="25">
        <v>0</v>
      </c>
      <c r="W271" s="8" t="s">
        <v>4439</v>
      </c>
      <c r="X271" s="8" t="s">
        <v>52</v>
      </c>
      <c r="Y271" s="2" t="s">
        <v>52</v>
      </c>
      <c r="Z271" s="2" t="s">
        <v>52</v>
      </c>
      <c r="AA271" s="26"/>
      <c r="AB271" s="2" t="s">
        <v>52</v>
      </c>
    </row>
    <row r="272" spans="1:28" ht="30" customHeight="1">
      <c r="A272" s="8" t="s">
        <v>1614</v>
      </c>
      <c r="B272" s="8" t="s">
        <v>1555</v>
      </c>
      <c r="C272" s="8" t="s">
        <v>1613</v>
      </c>
      <c r="D272" s="24" t="s">
        <v>255</v>
      </c>
      <c r="E272" s="25">
        <v>0</v>
      </c>
      <c r="F272" s="8" t="s">
        <v>52</v>
      </c>
      <c r="G272" s="25">
        <v>6560</v>
      </c>
      <c r="H272" s="8" t="s">
        <v>4432</v>
      </c>
      <c r="I272" s="25">
        <v>7360</v>
      </c>
      <c r="J272" s="8" t="s">
        <v>4428</v>
      </c>
      <c r="K272" s="25">
        <v>0</v>
      </c>
      <c r="L272" s="8" t="s">
        <v>52</v>
      </c>
      <c r="M272" s="25">
        <v>0</v>
      </c>
      <c r="N272" s="8" t="s">
        <v>52</v>
      </c>
      <c r="O272" s="25">
        <f t="shared" si="8"/>
        <v>6560</v>
      </c>
      <c r="P272" s="25">
        <v>0</v>
      </c>
      <c r="Q272" s="25">
        <v>0</v>
      </c>
      <c r="R272" s="25">
        <v>0</v>
      </c>
      <c r="S272" s="25">
        <v>0</v>
      </c>
      <c r="T272" s="25">
        <v>0</v>
      </c>
      <c r="U272" s="25">
        <v>0</v>
      </c>
      <c r="V272" s="25">
        <v>0</v>
      </c>
      <c r="W272" s="8" t="s">
        <v>4440</v>
      </c>
      <c r="X272" s="8" t="s">
        <v>52</v>
      </c>
      <c r="Y272" s="2" t="s">
        <v>52</v>
      </c>
      <c r="Z272" s="2" t="s">
        <v>52</v>
      </c>
      <c r="AA272" s="26"/>
      <c r="AB272" s="2" t="s">
        <v>52</v>
      </c>
    </row>
    <row r="273" spans="1:28" ht="30" customHeight="1">
      <c r="A273" s="8" t="s">
        <v>858</v>
      </c>
      <c r="B273" s="8" t="s">
        <v>856</v>
      </c>
      <c r="C273" s="8" t="s">
        <v>857</v>
      </c>
      <c r="D273" s="24" t="s">
        <v>359</v>
      </c>
      <c r="E273" s="25">
        <v>0</v>
      </c>
      <c r="F273" s="8" t="s">
        <v>52</v>
      </c>
      <c r="G273" s="25">
        <v>0</v>
      </c>
      <c r="H273" s="8" t="s">
        <v>52</v>
      </c>
      <c r="I273" s="25">
        <v>0</v>
      </c>
      <c r="J273" s="8" t="s">
        <v>52</v>
      </c>
      <c r="K273" s="25">
        <v>180000</v>
      </c>
      <c r="L273" s="8" t="s">
        <v>4441</v>
      </c>
      <c r="M273" s="25">
        <v>0</v>
      </c>
      <c r="N273" s="8" t="s">
        <v>52</v>
      </c>
      <c r="O273" s="25">
        <f t="shared" si="8"/>
        <v>180000</v>
      </c>
      <c r="P273" s="25">
        <v>0</v>
      </c>
      <c r="Q273" s="25">
        <v>0</v>
      </c>
      <c r="R273" s="25">
        <v>0</v>
      </c>
      <c r="S273" s="25">
        <v>0</v>
      </c>
      <c r="T273" s="25">
        <v>0</v>
      </c>
      <c r="U273" s="25">
        <v>0</v>
      </c>
      <c r="V273" s="25">
        <v>0</v>
      </c>
      <c r="W273" s="8" t="s">
        <v>4442</v>
      </c>
      <c r="X273" s="8" t="s">
        <v>52</v>
      </c>
      <c r="Y273" s="2" t="s">
        <v>52</v>
      </c>
      <c r="Z273" s="2" t="s">
        <v>52</v>
      </c>
      <c r="AA273" s="26"/>
      <c r="AB273" s="2" t="s">
        <v>52</v>
      </c>
    </row>
    <row r="274" spans="1:28" ht="30" customHeight="1">
      <c r="A274" s="8" t="s">
        <v>861</v>
      </c>
      <c r="B274" s="8" t="s">
        <v>856</v>
      </c>
      <c r="C274" s="8" t="s">
        <v>860</v>
      </c>
      <c r="D274" s="24" t="s">
        <v>359</v>
      </c>
      <c r="E274" s="25">
        <v>0</v>
      </c>
      <c r="F274" s="8" t="s">
        <v>52</v>
      </c>
      <c r="G274" s="25">
        <v>0</v>
      </c>
      <c r="H274" s="8" t="s">
        <v>52</v>
      </c>
      <c r="I274" s="25">
        <v>0</v>
      </c>
      <c r="J274" s="8" t="s">
        <v>52</v>
      </c>
      <c r="K274" s="25">
        <v>350000</v>
      </c>
      <c r="L274" s="8" t="s">
        <v>4441</v>
      </c>
      <c r="M274" s="25">
        <v>0</v>
      </c>
      <c r="N274" s="8" t="s">
        <v>52</v>
      </c>
      <c r="O274" s="25">
        <f t="shared" si="8"/>
        <v>350000</v>
      </c>
      <c r="P274" s="25">
        <v>0</v>
      </c>
      <c r="Q274" s="25">
        <v>0</v>
      </c>
      <c r="R274" s="25">
        <v>0</v>
      </c>
      <c r="S274" s="25">
        <v>0</v>
      </c>
      <c r="T274" s="25">
        <v>0</v>
      </c>
      <c r="U274" s="25">
        <v>0</v>
      </c>
      <c r="V274" s="25">
        <v>0</v>
      </c>
      <c r="W274" s="8" t="s">
        <v>4443</v>
      </c>
      <c r="X274" s="8" t="s">
        <v>52</v>
      </c>
      <c r="Y274" s="2" t="s">
        <v>52</v>
      </c>
      <c r="Z274" s="2" t="s">
        <v>52</v>
      </c>
      <c r="AA274" s="26"/>
      <c r="AB274" s="2" t="s">
        <v>52</v>
      </c>
    </row>
    <row r="275" spans="1:28" ht="30" customHeight="1">
      <c r="A275" s="8" t="s">
        <v>2075</v>
      </c>
      <c r="B275" s="8" t="s">
        <v>2045</v>
      </c>
      <c r="C275" s="8" t="s">
        <v>2074</v>
      </c>
      <c r="D275" s="24" t="s">
        <v>2047</v>
      </c>
      <c r="E275" s="25">
        <v>88900</v>
      </c>
      <c r="F275" s="8" t="s">
        <v>52</v>
      </c>
      <c r="G275" s="25">
        <v>0</v>
      </c>
      <c r="H275" s="8" t="s">
        <v>52</v>
      </c>
      <c r="I275" s="25">
        <v>0</v>
      </c>
      <c r="J275" s="8" t="s">
        <v>52</v>
      </c>
      <c r="K275" s="25">
        <v>0</v>
      </c>
      <c r="L275" s="8" t="s">
        <v>52</v>
      </c>
      <c r="M275" s="25">
        <v>0</v>
      </c>
      <c r="N275" s="8" t="s">
        <v>52</v>
      </c>
      <c r="O275" s="25">
        <f t="shared" si="8"/>
        <v>88900</v>
      </c>
      <c r="P275" s="25">
        <v>48400</v>
      </c>
      <c r="Q275" s="25">
        <v>0</v>
      </c>
      <c r="R275" s="25">
        <v>0</v>
      </c>
      <c r="S275" s="25">
        <v>0</v>
      </c>
      <c r="T275" s="25">
        <v>0</v>
      </c>
      <c r="U275" s="25">
        <v>0</v>
      </c>
      <c r="V275" s="25">
        <v>0</v>
      </c>
      <c r="W275" s="8" t="s">
        <v>4444</v>
      </c>
      <c r="X275" s="8" t="s">
        <v>52</v>
      </c>
      <c r="Y275" s="2" t="s">
        <v>4445</v>
      </c>
      <c r="Z275" s="2" t="s">
        <v>52</v>
      </c>
      <c r="AA275" s="26"/>
      <c r="AB275" s="2" t="s">
        <v>52</v>
      </c>
    </row>
    <row r="276" spans="1:28" ht="30" customHeight="1">
      <c r="A276" s="8" t="s">
        <v>2048</v>
      </c>
      <c r="B276" s="8" t="s">
        <v>2045</v>
      </c>
      <c r="C276" s="8" t="s">
        <v>2046</v>
      </c>
      <c r="D276" s="24" t="s">
        <v>2047</v>
      </c>
      <c r="E276" s="25">
        <v>85000</v>
      </c>
      <c r="F276" s="8" t="s">
        <v>52</v>
      </c>
      <c r="G276" s="25">
        <v>0</v>
      </c>
      <c r="H276" s="8" t="s">
        <v>52</v>
      </c>
      <c r="I276" s="25">
        <v>0</v>
      </c>
      <c r="J276" s="8" t="s">
        <v>52</v>
      </c>
      <c r="K276" s="25">
        <v>0</v>
      </c>
      <c r="L276" s="8" t="s">
        <v>52</v>
      </c>
      <c r="M276" s="25">
        <v>0</v>
      </c>
      <c r="N276" s="8" t="s">
        <v>52</v>
      </c>
      <c r="O276" s="25">
        <f t="shared" si="8"/>
        <v>85000</v>
      </c>
      <c r="P276" s="25">
        <v>46000</v>
      </c>
      <c r="Q276" s="25">
        <v>0</v>
      </c>
      <c r="R276" s="25">
        <v>0</v>
      </c>
      <c r="S276" s="25">
        <v>0</v>
      </c>
      <c r="T276" s="25">
        <v>0</v>
      </c>
      <c r="U276" s="25">
        <v>0</v>
      </c>
      <c r="V276" s="25">
        <v>0</v>
      </c>
      <c r="W276" s="8" t="s">
        <v>4446</v>
      </c>
      <c r="X276" s="8" t="s">
        <v>52</v>
      </c>
      <c r="Y276" s="2" t="s">
        <v>4445</v>
      </c>
      <c r="Z276" s="2" t="s">
        <v>52</v>
      </c>
      <c r="AA276" s="26"/>
      <c r="AB276" s="2" t="s">
        <v>52</v>
      </c>
    </row>
    <row r="277" spans="1:28" ht="30" customHeight="1">
      <c r="A277" s="8" t="s">
        <v>1212</v>
      </c>
      <c r="B277" s="8" t="s">
        <v>1209</v>
      </c>
      <c r="C277" s="8" t="s">
        <v>1210</v>
      </c>
      <c r="D277" s="24" t="s">
        <v>1211</v>
      </c>
      <c r="E277" s="25">
        <v>0</v>
      </c>
      <c r="F277" s="8" t="s">
        <v>52</v>
      </c>
      <c r="G277" s="25">
        <v>0</v>
      </c>
      <c r="H277" s="8" t="s">
        <v>52</v>
      </c>
      <c r="I277" s="25">
        <v>0</v>
      </c>
      <c r="J277" s="8" t="s">
        <v>52</v>
      </c>
      <c r="K277" s="25">
        <v>0</v>
      </c>
      <c r="L277" s="8" t="s">
        <v>52</v>
      </c>
      <c r="M277" s="25">
        <v>0</v>
      </c>
      <c r="N277" s="8" t="s">
        <v>52</v>
      </c>
      <c r="O277" s="25">
        <v>0</v>
      </c>
      <c r="P277" s="25">
        <v>0</v>
      </c>
      <c r="Q277" s="25">
        <v>87</v>
      </c>
      <c r="R277" s="25">
        <v>0</v>
      </c>
      <c r="S277" s="25">
        <v>0</v>
      </c>
      <c r="T277" s="25">
        <v>0</v>
      </c>
      <c r="U277" s="25">
        <v>0</v>
      </c>
      <c r="V277" s="25">
        <f>SMALL(Q277:U277,COUNTIF(Q277:U277,0)+1)</f>
        <v>87</v>
      </c>
      <c r="W277" s="8" t="s">
        <v>4447</v>
      </c>
      <c r="X277" s="8" t="s">
        <v>52</v>
      </c>
      <c r="Y277" s="2" t="s">
        <v>52</v>
      </c>
      <c r="Z277" s="2" t="s">
        <v>52</v>
      </c>
      <c r="AA277" s="26"/>
      <c r="AB277" s="2" t="s">
        <v>52</v>
      </c>
    </row>
    <row r="278" spans="1:28" ht="30" customHeight="1">
      <c r="A278" s="8" t="s">
        <v>1101</v>
      </c>
      <c r="B278" s="8" t="s">
        <v>1100</v>
      </c>
      <c r="C278" s="8" t="s">
        <v>1096</v>
      </c>
      <c r="D278" s="24" t="s">
        <v>1097</v>
      </c>
      <c r="E278" s="25">
        <v>0</v>
      </c>
      <c r="F278" s="8" t="s">
        <v>52</v>
      </c>
      <c r="G278" s="25">
        <v>0</v>
      </c>
      <c r="H278" s="8" t="s">
        <v>52</v>
      </c>
      <c r="I278" s="25">
        <v>0</v>
      </c>
      <c r="J278" s="8" t="s">
        <v>52</v>
      </c>
      <c r="K278" s="25">
        <v>0</v>
      </c>
      <c r="L278" s="8" t="s">
        <v>52</v>
      </c>
      <c r="M278" s="25">
        <v>0</v>
      </c>
      <c r="N278" s="8" t="s">
        <v>52</v>
      </c>
      <c r="O278" s="25">
        <v>0</v>
      </c>
      <c r="P278" s="25">
        <v>125427</v>
      </c>
      <c r="Q278" s="25">
        <v>0</v>
      </c>
      <c r="R278" s="25">
        <v>0</v>
      </c>
      <c r="S278" s="25">
        <v>0</v>
      </c>
      <c r="T278" s="25">
        <v>0</v>
      </c>
      <c r="U278" s="25">
        <v>0</v>
      </c>
      <c r="V278" s="25">
        <v>0</v>
      </c>
      <c r="W278" s="8" t="s">
        <v>4448</v>
      </c>
      <c r="X278" s="8" t="s">
        <v>52</v>
      </c>
      <c r="Y278" s="2" t="s">
        <v>4449</v>
      </c>
      <c r="Z278" s="2" t="s">
        <v>52</v>
      </c>
      <c r="AA278" s="26"/>
      <c r="AB278" s="2" t="s">
        <v>52</v>
      </c>
    </row>
    <row r="279" spans="1:28" ht="30" customHeight="1">
      <c r="A279" s="8" t="s">
        <v>2421</v>
      </c>
      <c r="B279" s="8" t="s">
        <v>2420</v>
      </c>
      <c r="C279" s="8" t="s">
        <v>1096</v>
      </c>
      <c r="D279" s="24" t="s">
        <v>1097</v>
      </c>
      <c r="E279" s="25">
        <v>0</v>
      </c>
      <c r="F279" s="8" t="s">
        <v>52</v>
      </c>
      <c r="G279" s="25">
        <v>0</v>
      </c>
      <c r="H279" s="8" t="s">
        <v>52</v>
      </c>
      <c r="I279" s="25">
        <v>0</v>
      </c>
      <c r="J279" s="8" t="s">
        <v>52</v>
      </c>
      <c r="K279" s="25">
        <v>0</v>
      </c>
      <c r="L279" s="8" t="s">
        <v>52</v>
      </c>
      <c r="M279" s="25">
        <v>0</v>
      </c>
      <c r="N279" s="8" t="s">
        <v>52</v>
      </c>
      <c r="O279" s="25">
        <v>0</v>
      </c>
      <c r="P279" s="25">
        <v>152019</v>
      </c>
      <c r="Q279" s="25">
        <v>0</v>
      </c>
      <c r="R279" s="25">
        <v>0</v>
      </c>
      <c r="S279" s="25">
        <v>0</v>
      </c>
      <c r="T279" s="25">
        <v>0</v>
      </c>
      <c r="U279" s="25">
        <v>0</v>
      </c>
      <c r="V279" s="25">
        <v>0</v>
      </c>
      <c r="W279" s="8" t="s">
        <v>4450</v>
      </c>
      <c r="X279" s="8" t="s">
        <v>52</v>
      </c>
      <c r="Y279" s="2" t="s">
        <v>4449</v>
      </c>
      <c r="Z279" s="2" t="s">
        <v>52</v>
      </c>
      <c r="AA279" s="26"/>
      <c r="AB279" s="2" t="s">
        <v>52</v>
      </c>
    </row>
    <row r="280" spans="1:28" ht="30" customHeight="1">
      <c r="A280" s="8" t="s">
        <v>2503</v>
      </c>
      <c r="B280" s="8" t="s">
        <v>2502</v>
      </c>
      <c r="C280" s="8" t="s">
        <v>1096</v>
      </c>
      <c r="D280" s="24" t="s">
        <v>1097</v>
      </c>
      <c r="E280" s="25">
        <v>0</v>
      </c>
      <c r="F280" s="8" t="s">
        <v>52</v>
      </c>
      <c r="G280" s="25">
        <v>0</v>
      </c>
      <c r="H280" s="8" t="s">
        <v>52</v>
      </c>
      <c r="I280" s="25">
        <v>0</v>
      </c>
      <c r="J280" s="8" t="s">
        <v>52</v>
      </c>
      <c r="K280" s="25">
        <v>0</v>
      </c>
      <c r="L280" s="8" t="s">
        <v>52</v>
      </c>
      <c r="M280" s="25">
        <v>0</v>
      </c>
      <c r="N280" s="8" t="s">
        <v>52</v>
      </c>
      <c r="O280" s="25">
        <v>0</v>
      </c>
      <c r="P280" s="25">
        <v>224359</v>
      </c>
      <c r="Q280" s="25">
        <v>0</v>
      </c>
      <c r="R280" s="25">
        <v>0</v>
      </c>
      <c r="S280" s="25">
        <v>0</v>
      </c>
      <c r="T280" s="25">
        <v>0</v>
      </c>
      <c r="U280" s="25">
        <v>0</v>
      </c>
      <c r="V280" s="25">
        <v>0</v>
      </c>
      <c r="W280" s="8" t="s">
        <v>4451</v>
      </c>
      <c r="X280" s="8" t="s">
        <v>52</v>
      </c>
      <c r="Y280" s="2" t="s">
        <v>4449</v>
      </c>
      <c r="Z280" s="2" t="s">
        <v>52</v>
      </c>
      <c r="AA280" s="26"/>
      <c r="AB280" s="2" t="s">
        <v>52</v>
      </c>
    </row>
    <row r="281" spans="1:28" ht="30" customHeight="1">
      <c r="A281" s="8" t="s">
        <v>2554</v>
      </c>
      <c r="B281" s="8" t="s">
        <v>2553</v>
      </c>
      <c r="C281" s="8" t="s">
        <v>1096</v>
      </c>
      <c r="D281" s="24" t="s">
        <v>1097</v>
      </c>
      <c r="E281" s="25">
        <v>0</v>
      </c>
      <c r="F281" s="8" t="s">
        <v>52</v>
      </c>
      <c r="G281" s="25">
        <v>0</v>
      </c>
      <c r="H281" s="8" t="s">
        <v>52</v>
      </c>
      <c r="I281" s="25">
        <v>0</v>
      </c>
      <c r="J281" s="8" t="s">
        <v>52</v>
      </c>
      <c r="K281" s="25">
        <v>0</v>
      </c>
      <c r="L281" s="8" t="s">
        <v>52</v>
      </c>
      <c r="M281" s="25">
        <v>0</v>
      </c>
      <c r="N281" s="8" t="s">
        <v>52</v>
      </c>
      <c r="O281" s="25">
        <v>0</v>
      </c>
      <c r="P281" s="25">
        <v>201951</v>
      </c>
      <c r="Q281" s="25">
        <v>0</v>
      </c>
      <c r="R281" s="25">
        <v>0</v>
      </c>
      <c r="S281" s="25">
        <v>0</v>
      </c>
      <c r="T281" s="25">
        <v>0</v>
      </c>
      <c r="U281" s="25">
        <v>0</v>
      </c>
      <c r="V281" s="25">
        <v>0</v>
      </c>
      <c r="W281" s="8" t="s">
        <v>4452</v>
      </c>
      <c r="X281" s="8" t="s">
        <v>52</v>
      </c>
      <c r="Y281" s="2" t="s">
        <v>4449</v>
      </c>
      <c r="Z281" s="2" t="s">
        <v>52</v>
      </c>
      <c r="AA281" s="26"/>
      <c r="AB281" s="2" t="s">
        <v>52</v>
      </c>
    </row>
    <row r="282" spans="1:28" ht="30" customHeight="1">
      <c r="A282" s="8" t="s">
        <v>1252</v>
      </c>
      <c r="B282" s="8" t="s">
        <v>1251</v>
      </c>
      <c r="C282" s="8" t="s">
        <v>1096</v>
      </c>
      <c r="D282" s="24" t="s">
        <v>1097</v>
      </c>
      <c r="E282" s="25">
        <v>0</v>
      </c>
      <c r="F282" s="8" t="s">
        <v>52</v>
      </c>
      <c r="G282" s="25">
        <v>0</v>
      </c>
      <c r="H282" s="8" t="s">
        <v>52</v>
      </c>
      <c r="I282" s="25">
        <v>0</v>
      </c>
      <c r="J282" s="8" t="s">
        <v>52</v>
      </c>
      <c r="K282" s="25">
        <v>0</v>
      </c>
      <c r="L282" s="8" t="s">
        <v>52</v>
      </c>
      <c r="M282" s="25">
        <v>0</v>
      </c>
      <c r="N282" s="8" t="s">
        <v>52</v>
      </c>
      <c r="O282" s="25">
        <v>0</v>
      </c>
      <c r="P282" s="25">
        <v>210096</v>
      </c>
      <c r="Q282" s="25">
        <v>0</v>
      </c>
      <c r="R282" s="25">
        <v>0</v>
      </c>
      <c r="S282" s="25">
        <v>0</v>
      </c>
      <c r="T282" s="25">
        <v>0</v>
      </c>
      <c r="U282" s="25">
        <v>0</v>
      </c>
      <c r="V282" s="25">
        <v>0</v>
      </c>
      <c r="W282" s="8" t="s">
        <v>4453</v>
      </c>
      <c r="X282" s="8" t="s">
        <v>52</v>
      </c>
      <c r="Y282" s="2" t="s">
        <v>4449</v>
      </c>
      <c r="Z282" s="2" t="s">
        <v>52</v>
      </c>
      <c r="AA282" s="26"/>
      <c r="AB282" s="2" t="s">
        <v>52</v>
      </c>
    </row>
    <row r="283" spans="1:28" ht="30" customHeight="1">
      <c r="A283" s="8" t="s">
        <v>2405</v>
      </c>
      <c r="B283" s="8" t="s">
        <v>2404</v>
      </c>
      <c r="C283" s="8" t="s">
        <v>1096</v>
      </c>
      <c r="D283" s="24" t="s">
        <v>1097</v>
      </c>
      <c r="E283" s="25">
        <v>0</v>
      </c>
      <c r="F283" s="8" t="s">
        <v>52</v>
      </c>
      <c r="G283" s="25">
        <v>0</v>
      </c>
      <c r="H283" s="8" t="s">
        <v>52</v>
      </c>
      <c r="I283" s="25">
        <v>0</v>
      </c>
      <c r="J283" s="8" t="s">
        <v>52</v>
      </c>
      <c r="K283" s="25">
        <v>0</v>
      </c>
      <c r="L283" s="8" t="s">
        <v>52</v>
      </c>
      <c r="M283" s="25">
        <v>0</v>
      </c>
      <c r="N283" s="8" t="s">
        <v>52</v>
      </c>
      <c r="O283" s="25">
        <v>0</v>
      </c>
      <c r="P283" s="25">
        <v>178249</v>
      </c>
      <c r="Q283" s="25">
        <v>0</v>
      </c>
      <c r="R283" s="25">
        <v>0</v>
      </c>
      <c r="S283" s="25">
        <v>0</v>
      </c>
      <c r="T283" s="25">
        <v>0</v>
      </c>
      <c r="U283" s="25">
        <v>0</v>
      </c>
      <c r="V283" s="25">
        <v>0</v>
      </c>
      <c r="W283" s="8" t="s">
        <v>4454</v>
      </c>
      <c r="X283" s="8" t="s">
        <v>52</v>
      </c>
      <c r="Y283" s="2" t="s">
        <v>4449</v>
      </c>
      <c r="Z283" s="2" t="s">
        <v>52</v>
      </c>
      <c r="AA283" s="26"/>
      <c r="AB283" s="2" t="s">
        <v>52</v>
      </c>
    </row>
    <row r="284" spans="1:28" ht="30" customHeight="1">
      <c r="A284" s="8" t="s">
        <v>3036</v>
      </c>
      <c r="B284" s="8" t="s">
        <v>3035</v>
      </c>
      <c r="C284" s="8" t="s">
        <v>1096</v>
      </c>
      <c r="D284" s="24" t="s">
        <v>1097</v>
      </c>
      <c r="E284" s="25">
        <v>0</v>
      </c>
      <c r="F284" s="8" t="s">
        <v>52</v>
      </c>
      <c r="G284" s="25">
        <v>0</v>
      </c>
      <c r="H284" s="8" t="s">
        <v>52</v>
      </c>
      <c r="I284" s="25">
        <v>0</v>
      </c>
      <c r="J284" s="8" t="s">
        <v>52</v>
      </c>
      <c r="K284" s="25">
        <v>0</v>
      </c>
      <c r="L284" s="8" t="s">
        <v>52</v>
      </c>
      <c r="M284" s="25">
        <v>0</v>
      </c>
      <c r="N284" s="8" t="s">
        <v>52</v>
      </c>
      <c r="O284" s="25">
        <v>0</v>
      </c>
      <c r="P284" s="25">
        <v>164550</v>
      </c>
      <c r="Q284" s="25">
        <v>0</v>
      </c>
      <c r="R284" s="25">
        <v>0</v>
      </c>
      <c r="S284" s="25">
        <v>0</v>
      </c>
      <c r="T284" s="25">
        <v>0</v>
      </c>
      <c r="U284" s="25">
        <v>0</v>
      </c>
      <c r="V284" s="25">
        <v>0</v>
      </c>
      <c r="W284" s="8" t="s">
        <v>4455</v>
      </c>
      <c r="X284" s="8" t="s">
        <v>52</v>
      </c>
      <c r="Y284" s="2" t="s">
        <v>4449</v>
      </c>
      <c r="Z284" s="2" t="s">
        <v>52</v>
      </c>
      <c r="AA284" s="26"/>
      <c r="AB284" s="2" t="s">
        <v>52</v>
      </c>
    </row>
    <row r="285" spans="1:28" ht="30" customHeight="1">
      <c r="A285" s="8" t="s">
        <v>3009</v>
      </c>
      <c r="B285" s="8" t="s">
        <v>3008</v>
      </c>
      <c r="C285" s="8" t="s">
        <v>1096</v>
      </c>
      <c r="D285" s="24" t="s">
        <v>1097</v>
      </c>
      <c r="E285" s="25">
        <v>0</v>
      </c>
      <c r="F285" s="8" t="s">
        <v>52</v>
      </c>
      <c r="G285" s="25">
        <v>0</v>
      </c>
      <c r="H285" s="8" t="s">
        <v>52</v>
      </c>
      <c r="I285" s="25">
        <v>0</v>
      </c>
      <c r="J285" s="8" t="s">
        <v>52</v>
      </c>
      <c r="K285" s="25">
        <v>0</v>
      </c>
      <c r="L285" s="8" t="s">
        <v>52</v>
      </c>
      <c r="M285" s="25">
        <v>0</v>
      </c>
      <c r="N285" s="8" t="s">
        <v>52</v>
      </c>
      <c r="O285" s="25">
        <v>0</v>
      </c>
      <c r="P285" s="25">
        <v>195321</v>
      </c>
      <c r="Q285" s="25">
        <v>0</v>
      </c>
      <c r="R285" s="25">
        <v>0</v>
      </c>
      <c r="S285" s="25">
        <v>0</v>
      </c>
      <c r="T285" s="25">
        <v>0</v>
      </c>
      <c r="U285" s="25">
        <v>0</v>
      </c>
      <c r="V285" s="25">
        <v>0</v>
      </c>
      <c r="W285" s="8" t="s">
        <v>4456</v>
      </c>
      <c r="X285" s="8" t="s">
        <v>52</v>
      </c>
      <c r="Y285" s="2" t="s">
        <v>4449</v>
      </c>
      <c r="Z285" s="2" t="s">
        <v>52</v>
      </c>
      <c r="AA285" s="26"/>
      <c r="AB285" s="2" t="s">
        <v>52</v>
      </c>
    </row>
    <row r="286" spans="1:28" ht="30" customHeight="1">
      <c r="A286" s="8" t="s">
        <v>2960</v>
      </c>
      <c r="B286" s="8" t="s">
        <v>2959</v>
      </c>
      <c r="C286" s="8" t="s">
        <v>1096</v>
      </c>
      <c r="D286" s="24" t="s">
        <v>1097</v>
      </c>
      <c r="E286" s="25">
        <v>0</v>
      </c>
      <c r="F286" s="8" t="s">
        <v>52</v>
      </c>
      <c r="G286" s="25">
        <v>0</v>
      </c>
      <c r="H286" s="8" t="s">
        <v>52</v>
      </c>
      <c r="I286" s="25">
        <v>0</v>
      </c>
      <c r="J286" s="8" t="s">
        <v>52</v>
      </c>
      <c r="K286" s="25">
        <v>0</v>
      </c>
      <c r="L286" s="8" t="s">
        <v>52</v>
      </c>
      <c r="M286" s="25">
        <v>0</v>
      </c>
      <c r="N286" s="8" t="s">
        <v>52</v>
      </c>
      <c r="O286" s="25">
        <v>0</v>
      </c>
      <c r="P286" s="25">
        <v>198711</v>
      </c>
      <c r="Q286" s="25">
        <v>0</v>
      </c>
      <c r="R286" s="25">
        <v>0</v>
      </c>
      <c r="S286" s="25">
        <v>0</v>
      </c>
      <c r="T286" s="25">
        <v>0</v>
      </c>
      <c r="U286" s="25">
        <v>0</v>
      </c>
      <c r="V286" s="25">
        <v>0</v>
      </c>
      <c r="W286" s="8" t="s">
        <v>4457</v>
      </c>
      <c r="X286" s="8" t="s">
        <v>52</v>
      </c>
      <c r="Y286" s="2" t="s">
        <v>4449</v>
      </c>
      <c r="Z286" s="2" t="s">
        <v>52</v>
      </c>
      <c r="AA286" s="26"/>
      <c r="AB286" s="2" t="s">
        <v>52</v>
      </c>
    </row>
    <row r="287" spans="1:28" ht="30" customHeight="1">
      <c r="A287" s="8" t="s">
        <v>1190</v>
      </c>
      <c r="B287" s="8" t="s">
        <v>1189</v>
      </c>
      <c r="C287" s="8" t="s">
        <v>1096</v>
      </c>
      <c r="D287" s="24" t="s">
        <v>1097</v>
      </c>
      <c r="E287" s="25">
        <v>0</v>
      </c>
      <c r="F287" s="8" t="s">
        <v>52</v>
      </c>
      <c r="G287" s="25">
        <v>0</v>
      </c>
      <c r="H287" s="8" t="s">
        <v>52</v>
      </c>
      <c r="I287" s="25">
        <v>0</v>
      </c>
      <c r="J287" s="8" t="s">
        <v>52</v>
      </c>
      <c r="K287" s="25">
        <v>0</v>
      </c>
      <c r="L287" s="8" t="s">
        <v>52</v>
      </c>
      <c r="M287" s="25">
        <v>0</v>
      </c>
      <c r="N287" s="8" t="s">
        <v>52</v>
      </c>
      <c r="O287" s="25">
        <v>0</v>
      </c>
      <c r="P287" s="25">
        <v>198242</v>
      </c>
      <c r="Q287" s="25">
        <v>0</v>
      </c>
      <c r="R287" s="25">
        <v>0</v>
      </c>
      <c r="S287" s="25">
        <v>0</v>
      </c>
      <c r="T287" s="25">
        <v>0</v>
      </c>
      <c r="U287" s="25">
        <v>0</v>
      </c>
      <c r="V287" s="25">
        <v>0</v>
      </c>
      <c r="W287" s="8" t="s">
        <v>4458</v>
      </c>
      <c r="X287" s="8" t="s">
        <v>52</v>
      </c>
      <c r="Y287" s="2" t="s">
        <v>4449</v>
      </c>
      <c r="Z287" s="2" t="s">
        <v>52</v>
      </c>
      <c r="AA287" s="26"/>
      <c r="AB287" s="2" t="s">
        <v>52</v>
      </c>
    </row>
    <row r="288" spans="1:28" ht="30" customHeight="1">
      <c r="A288" s="8" t="s">
        <v>1269</v>
      </c>
      <c r="B288" s="8" t="s">
        <v>1268</v>
      </c>
      <c r="C288" s="8" t="s">
        <v>1096</v>
      </c>
      <c r="D288" s="24" t="s">
        <v>1097</v>
      </c>
      <c r="E288" s="25">
        <v>0</v>
      </c>
      <c r="F288" s="8" t="s">
        <v>52</v>
      </c>
      <c r="G288" s="25">
        <v>0</v>
      </c>
      <c r="H288" s="8" t="s">
        <v>52</v>
      </c>
      <c r="I288" s="25">
        <v>0</v>
      </c>
      <c r="J288" s="8" t="s">
        <v>52</v>
      </c>
      <c r="K288" s="25">
        <v>0</v>
      </c>
      <c r="L288" s="8" t="s">
        <v>52</v>
      </c>
      <c r="M288" s="25">
        <v>0</v>
      </c>
      <c r="N288" s="8" t="s">
        <v>52</v>
      </c>
      <c r="O288" s="25">
        <v>0</v>
      </c>
      <c r="P288" s="25">
        <v>185725</v>
      </c>
      <c r="Q288" s="25">
        <v>0</v>
      </c>
      <c r="R288" s="25">
        <v>0</v>
      </c>
      <c r="S288" s="25">
        <v>0</v>
      </c>
      <c r="T288" s="25">
        <v>0</v>
      </c>
      <c r="U288" s="25">
        <v>0</v>
      </c>
      <c r="V288" s="25">
        <v>0</v>
      </c>
      <c r="W288" s="8" t="s">
        <v>4459</v>
      </c>
      <c r="X288" s="8" t="s">
        <v>52</v>
      </c>
      <c r="Y288" s="2" t="s">
        <v>4449</v>
      </c>
      <c r="Z288" s="2" t="s">
        <v>52</v>
      </c>
      <c r="AA288" s="26"/>
      <c r="AB288" s="2" t="s">
        <v>52</v>
      </c>
    </row>
    <row r="289" spans="1:28" ht="30" customHeight="1">
      <c r="A289" s="8" t="s">
        <v>1933</v>
      </c>
      <c r="B289" s="8" t="s">
        <v>1932</v>
      </c>
      <c r="C289" s="8" t="s">
        <v>1096</v>
      </c>
      <c r="D289" s="24" t="s">
        <v>1097</v>
      </c>
      <c r="E289" s="25">
        <v>0</v>
      </c>
      <c r="F289" s="8" t="s">
        <v>52</v>
      </c>
      <c r="G289" s="25">
        <v>0</v>
      </c>
      <c r="H289" s="8" t="s">
        <v>52</v>
      </c>
      <c r="I289" s="25">
        <v>0</v>
      </c>
      <c r="J289" s="8" t="s">
        <v>52</v>
      </c>
      <c r="K289" s="25">
        <v>0</v>
      </c>
      <c r="L289" s="8" t="s">
        <v>52</v>
      </c>
      <c r="M289" s="25">
        <v>0</v>
      </c>
      <c r="N289" s="8" t="s">
        <v>52</v>
      </c>
      <c r="O289" s="25">
        <v>0</v>
      </c>
      <c r="P289" s="25">
        <v>182686</v>
      </c>
      <c r="Q289" s="25">
        <v>0</v>
      </c>
      <c r="R289" s="25">
        <v>0</v>
      </c>
      <c r="S289" s="25">
        <v>0</v>
      </c>
      <c r="T289" s="25">
        <v>0</v>
      </c>
      <c r="U289" s="25">
        <v>0</v>
      </c>
      <c r="V289" s="25">
        <v>0</v>
      </c>
      <c r="W289" s="8" t="s">
        <v>4460</v>
      </c>
      <c r="X289" s="8" t="s">
        <v>52</v>
      </c>
      <c r="Y289" s="2" t="s">
        <v>4449</v>
      </c>
      <c r="Z289" s="2" t="s">
        <v>52</v>
      </c>
      <c r="AA289" s="26"/>
      <c r="AB289" s="2" t="s">
        <v>52</v>
      </c>
    </row>
    <row r="290" spans="1:28" ht="30" customHeight="1">
      <c r="A290" s="8" t="s">
        <v>1098</v>
      </c>
      <c r="B290" s="8" t="s">
        <v>1095</v>
      </c>
      <c r="C290" s="8" t="s">
        <v>1096</v>
      </c>
      <c r="D290" s="24" t="s">
        <v>1097</v>
      </c>
      <c r="E290" s="25">
        <v>0</v>
      </c>
      <c r="F290" s="8" t="s">
        <v>52</v>
      </c>
      <c r="G290" s="25">
        <v>0</v>
      </c>
      <c r="H290" s="8" t="s">
        <v>52</v>
      </c>
      <c r="I290" s="25">
        <v>0</v>
      </c>
      <c r="J290" s="8" t="s">
        <v>52</v>
      </c>
      <c r="K290" s="25">
        <v>0</v>
      </c>
      <c r="L290" s="8" t="s">
        <v>52</v>
      </c>
      <c r="M290" s="25">
        <v>0</v>
      </c>
      <c r="N290" s="8" t="s">
        <v>52</v>
      </c>
      <c r="O290" s="25">
        <v>0</v>
      </c>
      <c r="P290" s="25">
        <v>200925</v>
      </c>
      <c r="Q290" s="25">
        <v>0</v>
      </c>
      <c r="R290" s="25">
        <v>0</v>
      </c>
      <c r="S290" s="25">
        <v>0</v>
      </c>
      <c r="T290" s="25">
        <v>0</v>
      </c>
      <c r="U290" s="25">
        <v>0</v>
      </c>
      <c r="V290" s="25">
        <v>0</v>
      </c>
      <c r="W290" s="8" t="s">
        <v>4461</v>
      </c>
      <c r="X290" s="8" t="s">
        <v>52</v>
      </c>
      <c r="Y290" s="2" t="s">
        <v>4449</v>
      </c>
      <c r="Z290" s="2" t="s">
        <v>52</v>
      </c>
      <c r="AA290" s="26"/>
      <c r="AB290" s="2" t="s">
        <v>52</v>
      </c>
    </row>
    <row r="291" spans="1:28" ht="30" customHeight="1">
      <c r="A291" s="8" t="s">
        <v>2125</v>
      </c>
      <c r="B291" s="8" t="s">
        <v>2124</v>
      </c>
      <c r="C291" s="8" t="s">
        <v>1096</v>
      </c>
      <c r="D291" s="24" t="s">
        <v>1097</v>
      </c>
      <c r="E291" s="25">
        <v>0</v>
      </c>
      <c r="F291" s="8" t="s">
        <v>52</v>
      </c>
      <c r="G291" s="25">
        <v>0</v>
      </c>
      <c r="H291" s="8" t="s">
        <v>52</v>
      </c>
      <c r="I291" s="25">
        <v>0</v>
      </c>
      <c r="J291" s="8" t="s">
        <v>52</v>
      </c>
      <c r="K291" s="25">
        <v>0</v>
      </c>
      <c r="L291" s="8" t="s">
        <v>52</v>
      </c>
      <c r="M291" s="25">
        <v>0</v>
      </c>
      <c r="N291" s="8" t="s">
        <v>52</v>
      </c>
      <c r="O291" s="25">
        <v>0</v>
      </c>
      <c r="P291" s="25">
        <v>187530</v>
      </c>
      <c r="Q291" s="25">
        <v>0</v>
      </c>
      <c r="R291" s="25">
        <v>0</v>
      </c>
      <c r="S291" s="25">
        <v>0</v>
      </c>
      <c r="T291" s="25">
        <v>0</v>
      </c>
      <c r="U291" s="25">
        <v>0</v>
      </c>
      <c r="V291" s="25">
        <v>0</v>
      </c>
      <c r="W291" s="8" t="s">
        <v>4462</v>
      </c>
      <c r="X291" s="8" t="s">
        <v>52</v>
      </c>
      <c r="Y291" s="2" t="s">
        <v>4449</v>
      </c>
      <c r="Z291" s="2" t="s">
        <v>52</v>
      </c>
      <c r="AA291" s="26"/>
      <c r="AB291" s="2" t="s">
        <v>52</v>
      </c>
    </row>
    <row r="292" spans="1:28" ht="30" customHeight="1">
      <c r="A292" s="8" t="s">
        <v>2178</v>
      </c>
      <c r="B292" s="8" t="s">
        <v>2177</v>
      </c>
      <c r="C292" s="8" t="s">
        <v>1096</v>
      </c>
      <c r="D292" s="24" t="s">
        <v>1097</v>
      </c>
      <c r="E292" s="25">
        <v>0</v>
      </c>
      <c r="F292" s="8" t="s">
        <v>52</v>
      </c>
      <c r="G292" s="25">
        <v>0</v>
      </c>
      <c r="H292" s="8" t="s">
        <v>52</v>
      </c>
      <c r="I292" s="25">
        <v>0</v>
      </c>
      <c r="J292" s="8" t="s">
        <v>52</v>
      </c>
      <c r="K292" s="25">
        <v>0</v>
      </c>
      <c r="L292" s="8" t="s">
        <v>52</v>
      </c>
      <c r="M292" s="25">
        <v>0</v>
      </c>
      <c r="N292" s="8" t="s">
        <v>52</v>
      </c>
      <c r="O292" s="25">
        <v>0</v>
      </c>
      <c r="P292" s="25">
        <v>181240</v>
      </c>
      <c r="Q292" s="25">
        <v>0</v>
      </c>
      <c r="R292" s="25">
        <v>0</v>
      </c>
      <c r="S292" s="25">
        <v>0</v>
      </c>
      <c r="T292" s="25">
        <v>0</v>
      </c>
      <c r="U292" s="25">
        <v>0</v>
      </c>
      <c r="V292" s="25">
        <v>0</v>
      </c>
      <c r="W292" s="8" t="s">
        <v>4463</v>
      </c>
      <c r="X292" s="8" t="s">
        <v>52</v>
      </c>
      <c r="Y292" s="2" t="s">
        <v>4449</v>
      </c>
      <c r="Z292" s="2" t="s">
        <v>52</v>
      </c>
      <c r="AA292" s="26"/>
      <c r="AB292" s="2" t="s">
        <v>52</v>
      </c>
    </row>
    <row r="293" spans="1:28" ht="30" customHeight="1">
      <c r="A293" s="8" t="s">
        <v>2861</v>
      </c>
      <c r="B293" s="8" t="s">
        <v>2860</v>
      </c>
      <c r="C293" s="8" t="s">
        <v>1096</v>
      </c>
      <c r="D293" s="24" t="s">
        <v>1097</v>
      </c>
      <c r="E293" s="25">
        <v>0</v>
      </c>
      <c r="F293" s="8" t="s">
        <v>52</v>
      </c>
      <c r="G293" s="25">
        <v>0</v>
      </c>
      <c r="H293" s="8" t="s">
        <v>52</v>
      </c>
      <c r="I293" s="25">
        <v>0</v>
      </c>
      <c r="J293" s="8" t="s">
        <v>52</v>
      </c>
      <c r="K293" s="25">
        <v>0</v>
      </c>
      <c r="L293" s="8" t="s">
        <v>52</v>
      </c>
      <c r="M293" s="25">
        <v>0</v>
      </c>
      <c r="N293" s="8" t="s">
        <v>52</v>
      </c>
      <c r="O293" s="25">
        <v>0</v>
      </c>
      <c r="P293" s="25">
        <v>148971</v>
      </c>
      <c r="Q293" s="25">
        <v>0</v>
      </c>
      <c r="R293" s="25">
        <v>0</v>
      </c>
      <c r="S293" s="25">
        <v>0</v>
      </c>
      <c r="T293" s="25">
        <v>0</v>
      </c>
      <c r="U293" s="25">
        <v>0</v>
      </c>
      <c r="V293" s="25">
        <v>0</v>
      </c>
      <c r="W293" s="8" t="s">
        <v>4464</v>
      </c>
      <c r="X293" s="8" t="s">
        <v>52</v>
      </c>
      <c r="Y293" s="2" t="s">
        <v>4449</v>
      </c>
      <c r="Z293" s="2" t="s">
        <v>52</v>
      </c>
      <c r="AA293" s="26"/>
      <c r="AB293" s="2" t="s">
        <v>52</v>
      </c>
    </row>
    <row r="294" spans="1:28" ht="30" customHeight="1">
      <c r="A294" s="8" t="s">
        <v>1949</v>
      </c>
      <c r="B294" s="8" t="s">
        <v>1948</v>
      </c>
      <c r="C294" s="8" t="s">
        <v>1096</v>
      </c>
      <c r="D294" s="24" t="s">
        <v>1097</v>
      </c>
      <c r="E294" s="25">
        <v>0</v>
      </c>
      <c r="F294" s="8" t="s">
        <v>52</v>
      </c>
      <c r="G294" s="25">
        <v>0</v>
      </c>
      <c r="H294" s="8" t="s">
        <v>52</v>
      </c>
      <c r="I294" s="25">
        <v>0</v>
      </c>
      <c r="J294" s="8" t="s">
        <v>52</v>
      </c>
      <c r="K294" s="25">
        <v>0</v>
      </c>
      <c r="L294" s="8" t="s">
        <v>52</v>
      </c>
      <c r="M294" s="25">
        <v>0</v>
      </c>
      <c r="N294" s="8" t="s">
        <v>52</v>
      </c>
      <c r="O294" s="25">
        <v>0</v>
      </c>
      <c r="P294" s="25">
        <v>209611</v>
      </c>
      <c r="Q294" s="25">
        <v>0</v>
      </c>
      <c r="R294" s="25">
        <v>0</v>
      </c>
      <c r="S294" s="25">
        <v>0</v>
      </c>
      <c r="T294" s="25">
        <v>0</v>
      </c>
      <c r="U294" s="25">
        <v>0</v>
      </c>
      <c r="V294" s="25">
        <v>0</v>
      </c>
      <c r="W294" s="8" t="s">
        <v>4465</v>
      </c>
      <c r="X294" s="8" t="s">
        <v>52</v>
      </c>
      <c r="Y294" s="2" t="s">
        <v>4449</v>
      </c>
      <c r="Z294" s="2" t="s">
        <v>52</v>
      </c>
      <c r="AA294" s="26"/>
      <c r="AB294" s="2" t="s">
        <v>52</v>
      </c>
    </row>
    <row r="295" spans="1:28" ht="30" customHeight="1">
      <c r="A295" s="8" t="s">
        <v>2819</v>
      </c>
      <c r="B295" s="8" t="s">
        <v>2818</v>
      </c>
      <c r="C295" s="8" t="s">
        <v>1096</v>
      </c>
      <c r="D295" s="24" t="s">
        <v>1097</v>
      </c>
      <c r="E295" s="25">
        <v>0</v>
      </c>
      <c r="F295" s="8" t="s">
        <v>52</v>
      </c>
      <c r="G295" s="25">
        <v>0</v>
      </c>
      <c r="H295" s="8" t="s">
        <v>52</v>
      </c>
      <c r="I295" s="25">
        <v>0</v>
      </c>
      <c r="J295" s="8" t="s">
        <v>52</v>
      </c>
      <c r="K295" s="25">
        <v>0</v>
      </c>
      <c r="L295" s="8" t="s">
        <v>52</v>
      </c>
      <c r="M295" s="25">
        <v>0</v>
      </c>
      <c r="N295" s="8" t="s">
        <v>52</v>
      </c>
      <c r="O295" s="25">
        <v>0</v>
      </c>
      <c r="P295" s="25">
        <v>199848</v>
      </c>
      <c r="Q295" s="25">
        <v>0</v>
      </c>
      <c r="R295" s="25">
        <v>0</v>
      </c>
      <c r="S295" s="25">
        <v>0</v>
      </c>
      <c r="T295" s="25">
        <v>0</v>
      </c>
      <c r="U295" s="25">
        <v>0</v>
      </c>
      <c r="V295" s="25">
        <v>0</v>
      </c>
      <c r="W295" s="8" t="s">
        <v>4466</v>
      </c>
      <c r="X295" s="8" t="s">
        <v>52</v>
      </c>
      <c r="Y295" s="2" t="s">
        <v>4449</v>
      </c>
      <c r="Z295" s="2" t="s">
        <v>52</v>
      </c>
      <c r="AA295" s="26"/>
      <c r="AB295" s="2" t="s">
        <v>52</v>
      </c>
    </row>
    <row r="296" spans="1:28" ht="30" customHeight="1">
      <c r="A296" s="8" t="s">
        <v>3174</v>
      </c>
      <c r="B296" s="8" t="s">
        <v>3173</v>
      </c>
      <c r="C296" s="8" t="s">
        <v>1096</v>
      </c>
      <c r="D296" s="24" t="s">
        <v>1097</v>
      </c>
      <c r="E296" s="25">
        <v>0</v>
      </c>
      <c r="F296" s="8" t="s">
        <v>52</v>
      </c>
      <c r="G296" s="25">
        <v>0</v>
      </c>
      <c r="H296" s="8" t="s">
        <v>52</v>
      </c>
      <c r="I296" s="25">
        <v>0</v>
      </c>
      <c r="J296" s="8" t="s">
        <v>52</v>
      </c>
      <c r="K296" s="25">
        <v>0</v>
      </c>
      <c r="L296" s="8" t="s">
        <v>52</v>
      </c>
      <c r="M296" s="25">
        <v>0</v>
      </c>
      <c r="N296" s="8" t="s">
        <v>52</v>
      </c>
      <c r="O296" s="25">
        <v>0</v>
      </c>
      <c r="P296" s="25">
        <v>184508</v>
      </c>
      <c r="Q296" s="25">
        <v>0</v>
      </c>
      <c r="R296" s="25">
        <v>0</v>
      </c>
      <c r="S296" s="25">
        <v>0</v>
      </c>
      <c r="T296" s="25">
        <v>0</v>
      </c>
      <c r="U296" s="25">
        <v>0</v>
      </c>
      <c r="V296" s="25">
        <v>0</v>
      </c>
      <c r="W296" s="8" t="s">
        <v>4467</v>
      </c>
      <c r="X296" s="8" t="s">
        <v>52</v>
      </c>
      <c r="Y296" s="2" t="s">
        <v>4449</v>
      </c>
      <c r="Z296" s="2" t="s">
        <v>52</v>
      </c>
      <c r="AA296" s="26"/>
      <c r="AB296" s="2" t="s">
        <v>52</v>
      </c>
    </row>
    <row r="297" spans="1:28" ht="30" customHeight="1">
      <c r="A297" s="8" t="s">
        <v>2409</v>
      </c>
      <c r="B297" s="8" t="s">
        <v>2407</v>
      </c>
      <c r="C297" s="8" t="s">
        <v>1096</v>
      </c>
      <c r="D297" s="24" t="s">
        <v>1097</v>
      </c>
      <c r="E297" s="25">
        <v>0</v>
      </c>
      <c r="F297" s="8" t="s">
        <v>52</v>
      </c>
      <c r="G297" s="25">
        <v>0</v>
      </c>
      <c r="H297" s="8" t="s">
        <v>52</v>
      </c>
      <c r="I297" s="25">
        <v>0</v>
      </c>
      <c r="J297" s="8" t="s">
        <v>52</v>
      </c>
      <c r="K297" s="25">
        <v>0</v>
      </c>
      <c r="L297" s="8" t="s">
        <v>52</v>
      </c>
      <c r="M297" s="25">
        <v>0</v>
      </c>
      <c r="N297" s="8" t="s">
        <v>52</v>
      </c>
      <c r="O297" s="25">
        <v>0</v>
      </c>
      <c r="P297" s="25">
        <v>189600</v>
      </c>
      <c r="Q297" s="25">
        <v>0</v>
      </c>
      <c r="R297" s="25">
        <v>0</v>
      </c>
      <c r="S297" s="25">
        <v>0</v>
      </c>
      <c r="T297" s="25">
        <v>0</v>
      </c>
      <c r="U297" s="25">
        <v>0</v>
      </c>
      <c r="V297" s="25">
        <v>0</v>
      </c>
      <c r="W297" s="8" t="s">
        <v>4468</v>
      </c>
      <c r="X297" s="8" t="s">
        <v>52</v>
      </c>
      <c r="Y297" s="2" t="s">
        <v>4449</v>
      </c>
      <c r="Z297" s="2" t="s">
        <v>52</v>
      </c>
      <c r="AA297" s="26"/>
      <c r="AB297" s="2" t="s">
        <v>52</v>
      </c>
    </row>
    <row r="298" spans="1:28" ht="30" customHeight="1">
      <c r="A298" s="8" t="s">
        <v>2768</v>
      </c>
      <c r="B298" s="8" t="s">
        <v>2767</v>
      </c>
      <c r="C298" s="8" t="s">
        <v>1096</v>
      </c>
      <c r="D298" s="24" t="s">
        <v>1097</v>
      </c>
      <c r="E298" s="25">
        <v>0</v>
      </c>
      <c r="F298" s="8" t="s">
        <v>52</v>
      </c>
      <c r="G298" s="25">
        <v>0</v>
      </c>
      <c r="H298" s="8" t="s">
        <v>52</v>
      </c>
      <c r="I298" s="25">
        <v>0</v>
      </c>
      <c r="J298" s="8" t="s">
        <v>52</v>
      </c>
      <c r="K298" s="25">
        <v>0</v>
      </c>
      <c r="L298" s="8" t="s">
        <v>52</v>
      </c>
      <c r="M298" s="25">
        <v>0</v>
      </c>
      <c r="N298" s="8" t="s">
        <v>52</v>
      </c>
      <c r="O298" s="25">
        <v>0</v>
      </c>
      <c r="P298" s="25">
        <v>204601</v>
      </c>
      <c r="Q298" s="25">
        <v>0</v>
      </c>
      <c r="R298" s="25">
        <v>0</v>
      </c>
      <c r="S298" s="25">
        <v>0</v>
      </c>
      <c r="T298" s="25">
        <v>0</v>
      </c>
      <c r="U298" s="25">
        <v>0</v>
      </c>
      <c r="V298" s="25">
        <v>0</v>
      </c>
      <c r="W298" s="8" t="s">
        <v>4469</v>
      </c>
      <c r="X298" s="8" t="s">
        <v>52</v>
      </c>
      <c r="Y298" s="2" t="s">
        <v>4449</v>
      </c>
      <c r="Z298" s="2" t="s">
        <v>52</v>
      </c>
      <c r="AA298" s="26"/>
      <c r="AB298" s="2" t="s">
        <v>52</v>
      </c>
    </row>
    <row r="299" spans="1:28" ht="30" customHeight="1">
      <c r="A299" s="8" t="s">
        <v>2826</v>
      </c>
      <c r="B299" s="8" t="s">
        <v>2825</v>
      </c>
      <c r="C299" s="8" t="s">
        <v>1096</v>
      </c>
      <c r="D299" s="24" t="s">
        <v>1097</v>
      </c>
      <c r="E299" s="25">
        <v>0</v>
      </c>
      <c r="F299" s="8" t="s">
        <v>52</v>
      </c>
      <c r="G299" s="25">
        <v>0</v>
      </c>
      <c r="H299" s="8" t="s">
        <v>52</v>
      </c>
      <c r="I299" s="25">
        <v>0</v>
      </c>
      <c r="J299" s="8" t="s">
        <v>52</v>
      </c>
      <c r="K299" s="25">
        <v>0</v>
      </c>
      <c r="L299" s="8" t="s">
        <v>52</v>
      </c>
      <c r="M299" s="25">
        <v>0</v>
      </c>
      <c r="N299" s="8" t="s">
        <v>52</v>
      </c>
      <c r="O299" s="25">
        <v>0</v>
      </c>
      <c r="P299" s="25">
        <v>146786</v>
      </c>
      <c r="Q299" s="25">
        <v>0</v>
      </c>
      <c r="R299" s="25">
        <v>0</v>
      </c>
      <c r="S299" s="25">
        <v>0</v>
      </c>
      <c r="T299" s="25">
        <v>0</v>
      </c>
      <c r="U299" s="25">
        <v>0</v>
      </c>
      <c r="V299" s="25">
        <v>0</v>
      </c>
      <c r="W299" s="8" t="s">
        <v>4470</v>
      </c>
      <c r="X299" s="8" t="s">
        <v>52</v>
      </c>
      <c r="Y299" s="2" t="s">
        <v>4449</v>
      </c>
      <c r="Z299" s="2" t="s">
        <v>52</v>
      </c>
      <c r="AA299" s="26"/>
      <c r="AB299" s="2" t="s">
        <v>52</v>
      </c>
    </row>
    <row r="300" spans="1:28" ht="30" customHeight="1">
      <c r="A300" s="8" t="s">
        <v>2925</v>
      </c>
      <c r="B300" s="8" t="s">
        <v>2924</v>
      </c>
      <c r="C300" s="8" t="s">
        <v>1096</v>
      </c>
      <c r="D300" s="24" t="s">
        <v>1097</v>
      </c>
      <c r="E300" s="25">
        <v>0</v>
      </c>
      <c r="F300" s="8" t="s">
        <v>52</v>
      </c>
      <c r="G300" s="25">
        <v>0</v>
      </c>
      <c r="H300" s="8" t="s">
        <v>52</v>
      </c>
      <c r="I300" s="25">
        <v>0</v>
      </c>
      <c r="J300" s="8" t="s">
        <v>52</v>
      </c>
      <c r="K300" s="25">
        <v>0</v>
      </c>
      <c r="L300" s="8" t="s">
        <v>52</v>
      </c>
      <c r="M300" s="25">
        <v>0</v>
      </c>
      <c r="N300" s="8" t="s">
        <v>52</v>
      </c>
      <c r="O300" s="25">
        <v>0</v>
      </c>
      <c r="P300" s="25">
        <v>176011</v>
      </c>
      <c r="Q300" s="25">
        <v>0</v>
      </c>
      <c r="R300" s="25">
        <v>0</v>
      </c>
      <c r="S300" s="25">
        <v>0</v>
      </c>
      <c r="T300" s="25">
        <v>0</v>
      </c>
      <c r="U300" s="25">
        <v>0</v>
      </c>
      <c r="V300" s="25">
        <v>0</v>
      </c>
      <c r="W300" s="8" t="s">
        <v>4471</v>
      </c>
      <c r="X300" s="8" t="s">
        <v>52</v>
      </c>
      <c r="Y300" s="2" t="s">
        <v>4449</v>
      </c>
      <c r="Z300" s="2" t="s">
        <v>52</v>
      </c>
      <c r="AA300" s="26"/>
      <c r="AB300" s="2" t="s">
        <v>52</v>
      </c>
    </row>
    <row r="301" spans="1:28" ht="30" customHeight="1">
      <c r="A301" s="8" t="s">
        <v>2530</v>
      </c>
      <c r="B301" s="8" t="s">
        <v>2529</v>
      </c>
      <c r="C301" s="8" t="s">
        <v>1096</v>
      </c>
      <c r="D301" s="24" t="s">
        <v>1097</v>
      </c>
      <c r="E301" s="25">
        <v>0</v>
      </c>
      <c r="F301" s="8" t="s">
        <v>52</v>
      </c>
      <c r="G301" s="25">
        <v>0</v>
      </c>
      <c r="H301" s="8" t="s">
        <v>52</v>
      </c>
      <c r="I301" s="25">
        <v>0</v>
      </c>
      <c r="J301" s="8" t="s">
        <v>52</v>
      </c>
      <c r="K301" s="25">
        <v>0</v>
      </c>
      <c r="L301" s="8" t="s">
        <v>52</v>
      </c>
      <c r="M301" s="25">
        <v>0</v>
      </c>
      <c r="N301" s="8" t="s">
        <v>52</v>
      </c>
      <c r="O301" s="25">
        <v>0</v>
      </c>
      <c r="P301" s="25">
        <v>187069</v>
      </c>
      <c r="Q301" s="25">
        <v>0</v>
      </c>
      <c r="R301" s="25">
        <v>0</v>
      </c>
      <c r="S301" s="25">
        <v>0</v>
      </c>
      <c r="T301" s="25">
        <v>0</v>
      </c>
      <c r="U301" s="25">
        <v>0</v>
      </c>
      <c r="V301" s="25">
        <v>0</v>
      </c>
      <c r="W301" s="8" t="s">
        <v>4472</v>
      </c>
      <c r="X301" s="8" t="s">
        <v>52</v>
      </c>
      <c r="Y301" s="2" t="s">
        <v>4449</v>
      </c>
      <c r="Z301" s="2" t="s">
        <v>52</v>
      </c>
      <c r="AA301" s="26"/>
      <c r="AB301" s="2" t="s">
        <v>52</v>
      </c>
    </row>
    <row r="302" spans="1:28" ht="30" customHeight="1">
      <c r="A302" s="8" t="s">
        <v>3319</v>
      </c>
      <c r="B302" s="8" t="s">
        <v>3318</v>
      </c>
      <c r="C302" s="8" t="s">
        <v>1096</v>
      </c>
      <c r="D302" s="24" t="s">
        <v>1097</v>
      </c>
      <c r="E302" s="25">
        <v>0</v>
      </c>
      <c r="F302" s="8" t="s">
        <v>52</v>
      </c>
      <c r="G302" s="25">
        <v>0</v>
      </c>
      <c r="H302" s="8" t="s">
        <v>52</v>
      </c>
      <c r="I302" s="25">
        <v>0</v>
      </c>
      <c r="J302" s="8" t="s">
        <v>52</v>
      </c>
      <c r="K302" s="25">
        <v>0</v>
      </c>
      <c r="L302" s="8" t="s">
        <v>52</v>
      </c>
      <c r="M302" s="25">
        <v>0</v>
      </c>
      <c r="N302" s="8" t="s">
        <v>52</v>
      </c>
      <c r="O302" s="25">
        <v>0</v>
      </c>
      <c r="P302" s="25">
        <v>158708</v>
      </c>
      <c r="Q302" s="25">
        <v>0</v>
      </c>
      <c r="R302" s="25">
        <v>0</v>
      </c>
      <c r="S302" s="25">
        <v>0</v>
      </c>
      <c r="T302" s="25">
        <v>0</v>
      </c>
      <c r="U302" s="25">
        <v>0</v>
      </c>
      <c r="V302" s="25">
        <v>0</v>
      </c>
      <c r="W302" s="8" t="s">
        <v>4473</v>
      </c>
      <c r="X302" s="8" t="s">
        <v>52</v>
      </c>
      <c r="Y302" s="2" t="s">
        <v>4449</v>
      </c>
      <c r="Z302" s="2" t="s">
        <v>52</v>
      </c>
      <c r="AA302" s="26"/>
      <c r="AB302" s="2" t="s">
        <v>52</v>
      </c>
    </row>
    <row r="303" spans="1:28" ht="30" customHeight="1">
      <c r="A303" s="8" t="s">
        <v>2608</v>
      </c>
      <c r="B303" s="8" t="s">
        <v>2607</v>
      </c>
      <c r="C303" s="8" t="s">
        <v>1096</v>
      </c>
      <c r="D303" s="24" t="s">
        <v>1097</v>
      </c>
      <c r="E303" s="25">
        <v>0</v>
      </c>
      <c r="F303" s="8" t="s">
        <v>52</v>
      </c>
      <c r="G303" s="25">
        <v>0</v>
      </c>
      <c r="H303" s="8" t="s">
        <v>52</v>
      </c>
      <c r="I303" s="25">
        <v>0</v>
      </c>
      <c r="J303" s="8" t="s">
        <v>52</v>
      </c>
      <c r="K303" s="25">
        <v>0</v>
      </c>
      <c r="L303" s="8" t="s">
        <v>52</v>
      </c>
      <c r="M303" s="25">
        <v>0</v>
      </c>
      <c r="N303" s="8" t="s">
        <v>52</v>
      </c>
      <c r="O303" s="25">
        <v>0</v>
      </c>
      <c r="P303" s="25">
        <v>123282</v>
      </c>
      <c r="Q303" s="25">
        <v>0</v>
      </c>
      <c r="R303" s="25">
        <v>0</v>
      </c>
      <c r="S303" s="25">
        <v>0</v>
      </c>
      <c r="T303" s="25">
        <v>0</v>
      </c>
      <c r="U303" s="25">
        <v>0</v>
      </c>
      <c r="V303" s="25">
        <v>0</v>
      </c>
      <c r="W303" s="8" t="s">
        <v>4474</v>
      </c>
      <c r="X303" s="8" t="s">
        <v>52</v>
      </c>
      <c r="Y303" s="2" t="s">
        <v>4449</v>
      </c>
      <c r="Z303" s="2" t="s">
        <v>52</v>
      </c>
      <c r="AA303" s="26"/>
      <c r="AB303" s="2" t="s">
        <v>52</v>
      </c>
    </row>
    <row r="304" spans="1:28" ht="30" customHeight="1">
      <c r="A304" s="8" t="s">
        <v>2896</v>
      </c>
      <c r="B304" s="8" t="s">
        <v>2894</v>
      </c>
      <c r="C304" s="8" t="s">
        <v>2895</v>
      </c>
      <c r="D304" s="24" t="s">
        <v>1097</v>
      </c>
      <c r="E304" s="25">
        <v>0</v>
      </c>
      <c r="F304" s="8" t="s">
        <v>52</v>
      </c>
      <c r="G304" s="25">
        <v>0</v>
      </c>
      <c r="H304" s="8" t="s">
        <v>52</v>
      </c>
      <c r="I304" s="25">
        <v>0</v>
      </c>
      <c r="J304" s="8" t="s">
        <v>52</v>
      </c>
      <c r="K304" s="25">
        <v>0</v>
      </c>
      <c r="L304" s="8" t="s">
        <v>52</v>
      </c>
      <c r="M304" s="25">
        <v>0</v>
      </c>
      <c r="N304" s="8" t="s">
        <v>52</v>
      </c>
      <c r="O304" s="25">
        <v>0</v>
      </c>
      <c r="P304" s="25">
        <v>167882</v>
      </c>
      <c r="Q304" s="25">
        <v>0</v>
      </c>
      <c r="R304" s="25">
        <v>0</v>
      </c>
      <c r="S304" s="25">
        <v>0</v>
      </c>
      <c r="T304" s="25">
        <v>0</v>
      </c>
      <c r="U304" s="25">
        <v>0</v>
      </c>
      <c r="V304" s="25">
        <v>0</v>
      </c>
      <c r="W304" s="8" t="s">
        <v>4475</v>
      </c>
      <c r="X304" s="8" t="s">
        <v>52</v>
      </c>
      <c r="Y304" s="2" t="s">
        <v>4449</v>
      </c>
      <c r="Z304" s="2" t="s">
        <v>52</v>
      </c>
      <c r="AA304" s="26"/>
      <c r="AB304" s="2" t="s">
        <v>52</v>
      </c>
    </row>
    <row r="305" spans="1:28" ht="30" customHeight="1">
      <c r="A305" s="8" t="s">
        <v>500</v>
      </c>
      <c r="B305" s="8" t="s">
        <v>498</v>
      </c>
      <c r="C305" s="8" t="s">
        <v>499</v>
      </c>
      <c r="D305" s="24" t="s">
        <v>359</v>
      </c>
      <c r="E305" s="25">
        <v>0</v>
      </c>
      <c r="F305" s="8" t="s">
        <v>52</v>
      </c>
      <c r="G305" s="25">
        <v>0</v>
      </c>
      <c r="H305" s="8" t="s">
        <v>52</v>
      </c>
      <c r="I305" s="25">
        <v>0</v>
      </c>
      <c r="J305" s="8" t="s">
        <v>52</v>
      </c>
      <c r="K305" s="25">
        <v>0</v>
      </c>
      <c r="L305" s="8" t="s">
        <v>52</v>
      </c>
      <c r="M305" s="25">
        <v>0</v>
      </c>
      <c r="N305" s="8" t="s">
        <v>52</v>
      </c>
      <c r="O305" s="25">
        <v>0</v>
      </c>
      <c r="P305" s="25">
        <v>0</v>
      </c>
      <c r="Q305" s="25">
        <v>0</v>
      </c>
      <c r="R305" s="25">
        <v>0</v>
      </c>
      <c r="S305" s="25">
        <v>0</v>
      </c>
      <c r="T305" s="25">
        <v>0</v>
      </c>
      <c r="U305" s="25">
        <v>0</v>
      </c>
      <c r="V305" s="25">
        <v>0</v>
      </c>
      <c r="W305" s="8" t="s">
        <v>4476</v>
      </c>
      <c r="X305" s="8" t="s">
        <v>52</v>
      </c>
      <c r="Y305" s="2" t="s">
        <v>52</v>
      </c>
      <c r="Z305" s="2" t="s">
        <v>52</v>
      </c>
      <c r="AA305" s="26"/>
      <c r="AB305" s="2" t="s">
        <v>52</v>
      </c>
    </row>
    <row r="306" spans="1:28" ht="30" customHeight="1">
      <c r="A306" s="8" t="s">
        <v>504</v>
      </c>
      <c r="B306" s="8" t="s">
        <v>502</v>
      </c>
      <c r="C306" s="8" t="s">
        <v>503</v>
      </c>
      <c r="D306" s="24" t="s">
        <v>359</v>
      </c>
      <c r="E306" s="25">
        <v>0</v>
      </c>
      <c r="F306" s="8" t="s">
        <v>52</v>
      </c>
      <c r="G306" s="25">
        <v>0</v>
      </c>
      <c r="H306" s="8" t="s">
        <v>52</v>
      </c>
      <c r="I306" s="25">
        <v>0</v>
      </c>
      <c r="J306" s="8" t="s">
        <v>52</v>
      </c>
      <c r="K306" s="25">
        <v>0</v>
      </c>
      <c r="L306" s="8" t="s">
        <v>52</v>
      </c>
      <c r="M306" s="25">
        <v>0</v>
      </c>
      <c r="N306" s="8" t="s">
        <v>52</v>
      </c>
      <c r="O306" s="25">
        <v>0</v>
      </c>
      <c r="P306" s="25">
        <v>0</v>
      </c>
      <c r="Q306" s="25">
        <v>0</v>
      </c>
      <c r="R306" s="25">
        <v>0</v>
      </c>
      <c r="S306" s="25">
        <v>0</v>
      </c>
      <c r="T306" s="25">
        <v>0</v>
      </c>
      <c r="U306" s="25">
        <v>0</v>
      </c>
      <c r="V306" s="25">
        <v>0</v>
      </c>
      <c r="W306" s="8" t="s">
        <v>4477</v>
      </c>
      <c r="X306" s="8" t="s">
        <v>52</v>
      </c>
      <c r="Y306" s="2" t="s">
        <v>52</v>
      </c>
      <c r="Z306" s="2" t="s">
        <v>52</v>
      </c>
      <c r="AA306" s="26"/>
      <c r="AB306" s="2" t="s">
        <v>52</v>
      </c>
    </row>
    <row r="307" spans="1:28" ht="30" customHeight="1">
      <c r="A307" s="8" t="s">
        <v>508</v>
      </c>
      <c r="B307" s="8" t="s">
        <v>506</v>
      </c>
      <c r="C307" s="8" t="s">
        <v>507</v>
      </c>
      <c r="D307" s="24" t="s">
        <v>359</v>
      </c>
      <c r="E307" s="25">
        <v>0</v>
      </c>
      <c r="F307" s="8" t="s">
        <v>52</v>
      </c>
      <c r="G307" s="25">
        <v>0</v>
      </c>
      <c r="H307" s="8" t="s">
        <v>52</v>
      </c>
      <c r="I307" s="25">
        <v>0</v>
      </c>
      <c r="J307" s="8" t="s">
        <v>52</v>
      </c>
      <c r="K307" s="25">
        <v>0</v>
      </c>
      <c r="L307" s="8" t="s">
        <v>52</v>
      </c>
      <c r="M307" s="25">
        <v>0</v>
      </c>
      <c r="N307" s="8" t="s">
        <v>52</v>
      </c>
      <c r="O307" s="25">
        <v>0</v>
      </c>
      <c r="P307" s="25">
        <v>0</v>
      </c>
      <c r="Q307" s="25">
        <v>0</v>
      </c>
      <c r="R307" s="25">
        <v>0</v>
      </c>
      <c r="S307" s="25">
        <v>0</v>
      </c>
      <c r="T307" s="25">
        <v>0</v>
      </c>
      <c r="U307" s="25">
        <v>0</v>
      </c>
      <c r="V307" s="25">
        <v>0</v>
      </c>
      <c r="W307" s="8" t="s">
        <v>4478</v>
      </c>
      <c r="X307" s="8" t="s">
        <v>52</v>
      </c>
      <c r="Y307" s="2" t="s">
        <v>52</v>
      </c>
      <c r="Z307" s="2" t="s">
        <v>52</v>
      </c>
      <c r="AA307" s="26"/>
      <c r="AB307" s="2" t="s">
        <v>52</v>
      </c>
    </row>
    <row r="308" spans="1:28" ht="30" customHeight="1">
      <c r="A308" s="8" t="s">
        <v>512</v>
      </c>
      <c r="B308" s="8" t="s">
        <v>510</v>
      </c>
      <c r="C308" s="8" t="s">
        <v>511</v>
      </c>
      <c r="D308" s="24" t="s">
        <v>359</v>
      </c>
      <c r="E308" s="25">
        <v>0</v>
      </c>
      <c r="F308" s="8" t="s">
        <v>52</v>
      </c>
      <c r="G308" s="25">
        <v>0</v>
      </c>
      <c r="H308" s="8" t="s">
        <v>52</v>
      </c>
      <c r="I308" s="25">
        <v>0</v>
      </c>
      <c r="J308" s="8" t="s">
        <v>52</v>
      </c>
      <c r="K308" s="25">
        <v>0</v>
      </c>
      <c r="L308" s="8" t="s">
        <v>52</v>
      </c>
      <c r="M308" s="25">
        <v>0</v>
      </c>
      <c r="N308" s="8" t="s">
        <v>52</v>
      </c>
      <c r="O308" s="25">
        <v>0</v>
      </c>
      <c r="P308" s="25">
        <v>0</v>
      </c>
      <c r="Q308" s="25">
        <v>0</v>
      </c>
      <c r="R308" s="25">
        <v>0</v>
      </c>
      <c r="S308" s="25">
        <v>0</v>
      </c>
      <c r="T308" s="25">
        <v>0</v>
      </c>
      <c r="U308" s="25">
        <v>0</v>
      </c>
      <c r="V308" s="25">
        <v>0</v>
      </c>
      <c r="W308" s="8" t="s">
        <v>4479</v>
      </c>
      <c r="X308" s="8" t="s">
        <v>52</v>
      </c>
      <c r="Y308" s="2" t="s">
        <v>52</v>
      </c>
      <c r="Z308" s="2" t="s">
        <v>52</v>
      </c>
      <c r="AA308" s="26"/>
      <c r="AB308" s="2" t="s">
        <v>52</v>
      </c>
    </row>
    <row r="309" spans="1:28" ht="30" customHeight="1">
      <c r="A309" s="8" t="s">
        <v>516</v>
      </c>
      <c r="B309" s="8" t="s">
        <v>514</v>
      </c>
      <c r="C309" s="8" t="s">
        <v>515</v>
      </c>
      <c r="D309" s="24" t="s">
        <v>359</v>
      </c>
      <c r="E309" s="25">
        <v>0</v>
      </c>
      <c r="F309" s="8" t="s">
        <v>52</v>
      </c>
      <c r="G309" s="25">
        <v>0</v>
      </c>
      <c r="H309" s="8" t="s">
        <v>52</v>
      </c>
      <c r="I309" s="25">
        <v>0</v>
      </c>
      <c r="J309" s="8" t="s">
        <v>52</v>
      </c>
      <c r="K309" s="25">
        <v>0</v>
      </c>
      <c r="L309" s="8" t="s">
        <v>52</v>
      </c>
      <c r="M309" s="25">
        <v>0</v>
      </c>
      <c r="N309" s="8" t="s">
        <v>52</v>
      </c>
      <c r="O309" s="25">
        <v>0</v>
      </c>
      <c r="P309" s="25">
        <v>0</v>
      </c>
      <c r="Q309" s="25">
        <v>0</v>
      </c>
      <c r="R309" s="25">
        <v>0</v>
      </c>
      <c r="S309" s="25">
        <v>0</v>
      </c>
      <c r="T309" s="25">
        <v>0</v>
      </c>
      <c r="U309" s="25">
        <v>0</v>
      </c>
      <c r="V309" s="25">
        <v>0</v>
      </c>
      <c r="W309" s="8" t="s">
        <v>4480</v>
      </c>
      <c r="X309" s="8" t="s">
        <v>52</v>
      </c>
      <c r="Y309" s="2" t="s">
        <v>52</v>
      </c>
      <c r="Z309" s="2" t="s">
        <v>52</v>
      </c>
      <c r="AA309" s="26"/>
      <c r="AB309" s="2" t="s">
        <v>52</v>
      </c>
    </row>
    <row r="310" spans="1:28" ht="30" customHeight="1">
      <c r="A310" s="8" t="s">
        <v>520</v>
      </c>
      <c r="B310" s="8" t="s">
        <v>518</v>
      </c>
      <c r="C310" s="8" t="s">
        <v>519</v>
      </c>
      <c r="D310" s="24" t="s">
        <v>359</v>
      </c>
      <c r="E310" s="25">
        <v>0</v>
      </c>
      <c r="F310" s="8" t="s">
        <v>52</v>
      </c>
      <c r="G310" s="25">
        <v>0</v>
      </c>
      <c r="H310" s="8" t="s">
        <v>52</v>
      </c>
      <c r="I310" s="25">
        <v>0</v>
      </c>
      <c r="J310" s="8" t="s">
        <v>52</v>
      </c>
      <c r="K310" s="25">
        <v>0</v>
      </c>
      <c r="L310" s="8" t="s">
        <v>52</v>
      </c>
      <c r="M310" s="25">
        <v>0</v>
      </c>
      <c r="N310" s="8" t="s">
        <v>52</v>
      </c>
      <c r="O310" s="25">
        <v>0</v>
      </c>
      <c r="P310" s="25">
        <v>0</v>
      </c>
      <c r="Q310" s="25">
        <v>0</v>
      </c>
      <c r="R310" s="25">
        <v>0</v>
      </c>
      <c r="S310" s="25">
        <v>0</v>
      </c>
      <c r="T310" s="25">
        <v>0</v>
      </c>
      <c r="U310" s="25">
        <v>0</v>
      </c>
      <c r="V310" s="25">
        <v>0</v>
      </c>
      <c r="W310" s="8" t="s">
        <v>4481</v>
      </c>
      <c r="X310" s="8" t="s">
        <v>52</v>
      </c>
      <c r="Y310" s="2" t="s">
        <v>52</v>
      </c>
      <c r="Z310" s="2" t="s">
        <v>52</v>
      </c>
      <c r="AA310" s="26"/>
      <c r="AB310" s="2" t="s">
        <v>52</v>
      </c>
    </row>
    <row r="311" spans="1:28" ht="30" customHeight="1">
      <c r="A311" s="8" t="s">
        <v>524</v>
      </c>
      <c r="B311" s="8" t="s">
        <v>522</v>
      </c>
      <c r="C311" s="8" t="s">
        <v>523</v>
      </c>
      <c r="D311" s="24" t="s">
        <v>359</v>
      </c>
      <c r="E311" s="25">
        <v>0</v>
      </c>
      <c r="F311" s="8" t="s">
        <v>52</v>
      </c>
      <c r="G311" s="25">
        <v>0</v>
      </c>
      <c r="H311" s="8" t="s">
        <v>52</v>
      </c>
      <c r="I311" s="25">
        <v>0</v>
      </c>
      <c r="J311" s="8" t="s">
        <v>52</v>
      </c>
      <c r="K311" s="25">
        <v>0</v>
      </c>
      <c r="L311" s="8" t="s">
        <v>52</v>
      </c>
      <c r="M311" s="25">
        <v>0</v>
      </c>
      <c r="N311" s="8" t="s">
        <v>52</v>
      </c>
      <c r="O311" s="25">
        <v>0</v>
      </c>
      <c r="P311" s="25">
        <v>0</v>
      </c>
      <c r="Q311" s="25">
        <v>0</v>
      </c>
      <c r="R311" s="25">
        <v>0</v>
      </c>
      <c r="S311" s="25">
        <v>0</v>
      </c>
      <c r="T311" s="25">
        <v>0</v>
      </c>
      <c r="U311" s="25">
        <v>0</v>
      </c>
      <c r="V311" s="25">
        <v>0</v>
      </c>
      <c r="W311" s="8" t="s">
        <v>4482</v>
      </c>
      <c r="X311" s="8" t="s">
        <v>52</v>
      </c>
      <c r="Y311" s="2" t="s">
        <v>52</v>
      </c>
      <c r="Z311" s="2" t="s">
        <v>52</v>
      </c>
      <c r="AA311" s="26"/>
      <c r="AB311" s="2" t="s">
        <v>52</v>
      </c>
    </row>
    <row r="312" spans="1:28" ht="30" customHeight="1">
      <c r="A312" s="8" t="s">
        <v>528</v>
      </c>
      <c r="B312" s="8" t="s">
        <v>526</v>
      </c>
      <c r="C312" s="8" t="s">
        <v>527</v>
      </c>
      <c r="D312" s="24" t="s">
        <v>359</v>
      </c>
      <c r="E312" s="25">
        <v>0</v>
      </c>
      <c r="F312" s="8" t="s">
        <v>52</v>
      </c>
      <c r="G312" s="25">
        <v>0</v>
      </c>
      <c r="H312" s="8" t="s">
        <v>52</v>
      </c>
      <c r="I312" s="25">
        <v>0</v>
      </c>
      <c r="J312" s="8" t="s">
        <v>52</v>
      </c>
      <c r="K312" s="25">
        <v>0</v>
      </c>
      <c r="L312" s="8" t="s">
        <v>52</v>
      </c>
      <c r="M312" s="25">
        <v>0</v>
      </c>
      <c r="N312" s="8" t="s">
        <v>52</v>
      </c>
      <c r="O312" s="25">
        <v>0</v>
      </c>
      <c r="P312" s="25">
        <v>0</v>
      </c>
      <c r="Q312" s="25">
        <v>0</v>
      </c>
      <c r="R312" s="25">
        <v>0</v>
      </c>
      <c r="S312" s="25">
        <v>0</v>
      </c>
      <c r="T312" s="25">
        <v>0</v>
      </c>
      <c r="U312" s="25">
        <v>0</v>
      </c>
      <c r="V312" s="25">
        <v>0</v>
      </c>
      <c r="W312" s="8" t="s">
        <v>4483</v>
      </c>
      <c r="X312" s="8" t="s">
        <v>52</v>
      </c>
      <c r="Y312" s="2" t="s">
        <v>52</v>
      </c>
      <c r="Z312" s="2" t="s">
        <v>52</v>
      </c>
      <c r="AA312" s="26"/>
      <c r="AB312" s="2" t="s">
        <v>52</v>
      </c>
    </row>
    <row r="313" spans="1:28" ht="30" customHeight="1">
      <c r="A313" s="8" t="s">
        <v>532</v>
      </c>
      <c r="B313" s="8" t="s">
        <v>530</v>
      </c>
      <c r="C313" s="8" t="s">
        <v>531</v>
      </c>
      <c r="D313" s="24" t="s">
        <v>359</v>
      </c>
      <c r="E313" s="25">
        <v>0</v>
      </c>
      <c r="F313" s="8" t="s">
        <v>52</v>
      </c>
      <c r="G313" s="25">
        <v>0</v>
      </c>
      <c r="H313" s="8" t="s">
        <v>52</v>
      </c>
      <c r="I313" s="25">
        <v>0</v>
      </c>
      <c r="J313" s="8" t="s">
        <v>52</v>
      </c>
      <c r="K313" s="25">
        <v>0</v>
      </c>
      <c r="L313" s="8" t="s">
        <v>52</v>
      </c>
      <c r="M313" s="25">
        <v>0</v>
      </c>
      <c r="N313" s="8" t="s">
        <v>52</v>
      </c>
      <c r="O313" s="25">
        <v>0</v>
      </c>
      <c r="P313" s="25">
        <v>0</v>
      </c>
      <c r="Q313" s="25">
        <v>0</v>
      </c>
      <c r="R313" s="25">
        <v>0</v>
      </c>
      <c r="S313" s="25">
        <v>0</v>
      </c>
      <c r="T313" s="25">
        <v>0</v>
      </c>
      <c r="U313" s="25">
        <v>0</v>
      </c>
      <c r="V313" s="25">
        <v>0</v>
      </c>
      <c r="W313" s="8" t="s">
        <v>4484</v>
      </c>
      <c r="X313" s="8" t="s">
        <v>52</v>
      </c>
      <c r="Y313" s="2" t="s">
        <v>52</v>
      </c>
      <c r="Z313" s="2" t="s">
        <v>52</v>
      </c>
      <c r="AA313" s="26"/>
      <c r="AB313" s="2" t="s">
        <v>52</v>
      </c>
    </row>
    <row r="314" spans="1:28" ht="30" customHeight="1">
      <c r="A314" s="8" t="s">
        <v>536</v>
      </c>
      <c r="B314" s="8" t="s">
        <v>534</v>
      </c>
      <c r="C314" s="8" t="s">
        <v>535</v>
      </c>
      <c r="D314" s="24" t="s">
        <v>359</v>
      </c>
      <c r="E314" s="25">
        <v>0</v>
      </c>
      <c r="F314" s="8" t="s">
        <v>52</v>
      </c>
      <c r="G314" s="25">
        <v>0</v>
      </c>
      <c r="H314" s="8" t="s">
        <v>52</v>
      </c>
      <c r="I314" s="25">
        <v>0</v>
      </c>
      <c r="J314" s="8" t="s">
        <v>52</v>
      </c>
      <c r="K314" s="25">
        <v>0</v>
      </c>
      <c r="L314" s="8" t="s">
        <v>52</v>
      </c>
      <c r="M314" s="25">
        <v>0</v>
      </c>
      <c r="N314" s="8" t="s">
        <v>52</v>
      </c>
      <c r="O314" s="25">
        <v>0</v>
      </c>
      <c r="P314" s="25">
        <v>0</v>
      </c>
      <c r="Q314" s="25">
        <v>0</v>
      </c>
      <c r="R314" s="25">
        <v>0</v>
      </c>
      <c r="S314" s="25">
        <v>0</v>
      </c>
      <c r="T314" s="25">
        <v>0</v>
      </c>
      <c r="U314" s="25">
        <v>0</v>
      </c>
      <c r="V314" s="25">
        <v>0</v>
      </c>
      <c r="W314" s="8" t="s">
        <v>4485</v>
      </c>
      <c r="X314" s="8" t="s">
        <v>52</v>
      </c>
      <c r="Y314" s="2" t="s">
        <v>52</v>
      </c>
      <c r="Z314" s="2" t="s">
        <v>52</v>
      </c>
      <c r="AA314" s="26"/>
      <c r="AB314" s="2" t="s">
        <v>52</v>
      </c>
    </row>
    <row r="315" spans="1:28" ht="30" customHeight="1">
      <c r="A315" s="8" t="s">
        <v>539</v>
      </c>
      <c r="B315" s="8" t="s">
        <v>538</v>
      </c>
      <c r="C315" s="8" t="s">
        <v>523</v>
      </c>
      <c r="D315" s="24" t="s">
        <v>359</v>
      </c>
      <c r="E315" s="25">
        <v>0</v>
      </c>
      <c r="F315" s="8" t="s">
        <v>52</v>
      </c>
      <c r="G315" s="25">
        <v>0</v>
      </c>
      <c r="H315" s="8" t="s">
        <v>52</v>
      </c>
      <c r="I315" s="25">
        <v>0</v>
      </c>
      <c r="J315" s="8" t="s">
        <v>52</v>
      </c>
      <c r="K315" s="25">
        <v>0</v>
      </c>
      <c r="L315" s="8" t="s">
        <v>52</v>
      </c>
      <c r="M315" s="25">
        <v>0</v>
      </c>
      <c r="N315" s="8" t="s">
        <v>52</v>
      </c>
      <c r="O315" s="25">
        <v>0</v>
      </c>
      <c r="P315" s="25">
        <v>0</v>
      </c>
      <c r="Q315" s="25">
        <v>0</v>
      </c>
      <c r="R315" s="25">
        <v>0</v>
      </c>
      <c r="S315" s="25">
        <v>0</v>
      </c>
      <c r="T315" s="25">
        <v>0</v>
      </c>
      <c r="U315" s="25">
        <v>0</v>
      </c>
      <c r="V315" s="25">
        <v>0</v>
      </c>
      <c r="W315" s="8" t="s">
        <v>4486</v>
      </c>
      <c r="X315" s="8" t="s">
        <v>52</v>
      </c>
      <c r="Y315" s="2" t="s">
        <v>52</v>
      </c>
      <c r="Z315" s="2" t="s">
        <v>52</v>
      </c>
      <c r="AA315" s="26"/>
      <c r="AB315" s="2" t="s">
        <v>52</v>
      </c>
    </row>
    <row r="316" spans="1:28" ht="30" customHeight="1">
      <c r="A316" s="8" t="s">
        <v>543</v>
      </c>
      <c r="B316" s="8" t="s">
        <v>541</v>
      </c>
      <c r="C316" s="8" t="s">
        <v>542</v>
      </c>
      <c r="D316" s="24" t="s">
        <v>359</v>
      </c>
      <c r="E316" s="25">
        <v>0</v>
      </c>
      <c r="F316" s="8" t="s">
        <v>52</v>
      </c>
      <c r="G316" s="25">
        <v>0</v>
      </c>
      <c r="H316" s="8" t="s">
        <v>52</v>
      </c>
      <c r="I316" s="25">
        <v>0</v>
      </c>
      <c r="J316" s="8" t="s">
        <v>52</v>
      </c>
      <c r="K316" s="25">
        <v>0</v>
      </c>
      <c r="L316" s="8" t="s">
        <v>52</v>
      </c>
      <c r="M316" s="25">
        <v>0</v>
      </c>
      <c r="N316" s="8" t="s">
        <v>52</v>
      </c>
      <c r="O316" s="25">
        <v>0</v>
      </c>
      <c r="P316" s="25">
        <v>0</v>
      </c>
      <c r="Q316" s="25">
        <v>0</v>
      </c>
      <c r="R316" s="25">
        <v>0</v>
      </c>
      <c r="S316" s="25">
        <v>0</v>
      </c>
      <c r="T316" s="25">
        <v>0</v>
      </c>
      <c r="U316" s="25">
        <v>0</v>
      </c>
      <c r="V316" s="25">
        <v>0</v>
      </c>
      <c r="W316" s="8" t="s">
        <v>4487</v>
      </c>
      <c r="X316" s="8" t="s">
        <v>52</v>
      </c>
      <c r="Y316" s="2" t="s">
        <v>52</v>
      </c>
      <c r="Z316" s="2" t="s">
        <v>52</v>
      </c>
      <c r="AA316" s="26"/>
      <c r="AB316" s="2" t="s">
        <v>52</v>
      </c>
    </row>
    <row r="317" spans="1:28" ht="30" customHeight="1">
      <c r="A317" s="8" t="s">
        <v>547</v>
      </c>
      <c r="B317" s="8" t="s">
        <v>545</v>
      </c>
      <c r="C317" s="8" t="s">
        <v>546</v>
      </c>
      <c r="D317" s="24" t="s">
        <v>359</v>
      </c>
      <c r="E317" s="25">
        <v>0</v>
      </c>
      <c r="F317" s="8" t="s">
        <v>52</v>
      </c>
      <c r="G317" s="25">
        <v>0</v>
      </c>
      <c r="H317" s="8" t="s">
        <v>52</v>
      </c>
      <c r="I317" s="25">
        <v>0</v>
      </c>
      <c r="J317" s="8" t="s">
        <v>52</v>
      </c>
      <c r="K317" s="25">
        <v>0</v>
      </c>
      <c r="L317" s="8" t="s">
        <v>52</v>
      </c>
      <c r="M317" s="25">
        <v>0</v>
      </c>
      <c r="N317" s="8" t="s">
        <v>52</v>
      </c>
      <c r="O317" s="25">
        <v>0</v>
      </c>
      <c r="P317" s="25">
        <v>0</v>
      </c>
      <c r="Q317" s="25">
        <v>0</v>
      </c>
      <c r="R317" s="25">
        <v>0</v>
      </c>
      <c r="S317" s="25">
        <v>0</v>
      </c>
      <c r="T317" s="25">
        <v>0</v>
      </c>
      <c r="U317" s="25">
        <v>0</v>
      </c>
      <c r="V317" s="25">
        <v>0</v>
      </c>
      <c r="W317" s="8" t="s">
        <v>4488</v>
      </c>
      <c r="X317" s="8" t="s">
        <v>52</v>
      </c>
      <c r="Y317" s="2" t="s">
        <v>52</v>
      </c>
      <c r="Z317" s="2" t="s">
        <v>52</v>
      </c>
      <c r="AA317" s="26"/>
      <c r="AB317" s="2" t="s">
        <v>52</v>
      </c>
    </row>
  </sheetData>
  <mergeCells count="15">
    <mergeCell ref="A1:X1"/>
    <mergeCell ref="A2:X2"/>
    <mergeCell ref="A3:A4"/>
    <mergeCell ref="B3:B4"/>
    <mergeCell ref="C3:C4"/>
    <mergeCell ref="D3:D4"/>
    <mergeCell ref="E3:O3"/>
    <mergeCell ref="P3:P4"/>
    <mergeCell ref="Q3:V3"/>
    <mergeCell ref="W3:W4"/>
    <mergeCell ref="X3:X4"/>
    <mergeCell ref="Y3:Y4"/>
    <mergeCell ref="Z3:Z4"/>
    <mergeCell ref="AA3:AA4"/>
    <mergeCell ref="AB3:AB4"/>
  </mergeCells>
  <phoneticPr fontId="3" type="noConversion"/>
  <pageMargins left="0.78740157480314954" right="0" top="0.39370078740157477" bottom="0.39370078740157477" header="0" footer="0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14</vt:i4>
      </vt:variant>
    </vt:vector>
  </HeadingPairs>
  <TitlesOfParts>
    <vt:vector size="21" baseType="lpstr">
      <vt:lpstr>공종별집계표</vt:lpstr>
      <vt:lpstr>공종별내역서</vt:lpstr>
      <vt:lpstr>일위대가목록</vt:lpstr>
      <vt:lpstr>일위대가</vt:lpstr>
      <vt:lpstr>중기단가목록</vt:lpstr>
      <vt:lpstr>중기단가산출서</vt:lpstr>
      <vt:lpstr>단가대비표</vt:lpstr>
      <vt:lpstr>공종별내역서!Print_Area</vt:lpstr>
      <vt:lpstr>공종별집계표!Print_Area</vt:lpstr>
      <vt:lpstr>단가대비표!Print_Area</vt:lpstr>
      <vt:lpstr>일위대가!Print_Area</vt:lpstr>
      <vt:lpstr>일위대가목록!Print_Area</vt:lpstr>
      <vt:lpstr>중기단가목록!Print_Area</vt:lpstr>
      <vt:lpstr>중기단가산출서!Print_Area</vt:lpstr>
      <vt:lpstr>공종별내역서!Print_Titles</vt:lpstr>
      <vt:lpstr>공종별집계표!Print_Titles</vt:lpstr>
      <vt:lpstr>단가대비표!Print_Titles</vt:lpstr>
      <vt:lpstr>일위대가!Print_Titles</vt:lpstr>
      <vt:lpstr>일위대가목록!Print_Titles</vt:lpstr>
      <vt:lpstr>중기단가목록!Print_Titles</vt:lpstr>
      <vt:lpstr>중기단가산출서!Print_Titles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2019-04-03T05:42:06Z</dcterms:created>
  <dcterms:modified xsi:type="dcterms:W3CDTF">2019-04-03T05:47:54Z</dcterms:modified>
</cp:coreProperties>
</file>