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4120" windowHeight="12555" activeTab="7"/>
  </bookViews>
  <sheets>
    <sheet name="재정" sheetId="12" r:id="rId1"/>
    <sheet name="1. 예산규모, 2. 예산결산총괄" sheetId="2" r:id="rId2"/>
    <sheet name="3. 일반회계 세입결산" sheetId="9" r:id="rId3"/>
    <sheet name="4. 일반회계 세출결산" sheetId="4" r:id="rId4"/>
    <sheet name="5. 특별회계 예산결산" sheetId="5" r:id="rId5"/>
    <sheet name="6. 지방세 징수" sheetId="10" r:id="rId6"/>
    <sheet name="7. 세외수입징수" sheetId="11" r:id="rId7"/>
    <sheet name="8. 공유재산" sheetId="8" r:id="rId8"/>
  </sheets>
  <definedNames>
    <definedName name="_xlnm.Print_Area" localSheetId="2">'3. 일반회계 세입결산'!$A$1:$F$22</definedName>
    <definedName name="_xlnm.Print_Area" localSheetId="3">'4. 일반회계 세출결산'!$A$1:$G$26</definedName>
    <definedName name="_xlnm.Print_Area" localSheetId="4">'5. 특별회계 예산결산'!$A$1:$E$23</definedName>
    <definedName name="_xlnm.Print_Area" localSheetId="6">'7. 세외수입징수'!$A$1:$D$30</definedName>
    <definedName name="_xlnm.Print_Area" localSheetId="7">'8. 공유재산'!$A$1:$G$20</definedName>
  </definedNames>
  <calcPr calcId="125725"/>
</workbook>
</file>

<file path=xl/calcChain.xml><?xml version="1.0" encoding="utf-8"?>
<calcChain xmlns="http://schemas.openxmlformats.org/spreadsheetml/2006/main">
  <c r="C19" i="8"/>
  <c r="C11" s="1"/>
  <c r="B19"/>
  <c r="C18"/>
  <c r="B18"/>
  <c r="C17"/>
  <c r="B17"/>
  <c r="C15"/>
  <c r="B15"/>
  <c r="C13"/>
  <c r="B13"/>
  <c r="C12"/>
  <c r="B12"/>
  <c r="G11"/>
  <c r="F11"/>
  <c r="E11"/>
  <c r="D11"/>
  <c r="B11" l="1"/>
  <c r="E10" i="5" l="1"/>
  <c r="E20" i="9"/>
  <c r="E14"/>
  <c r="E15"/>
  <c r="E16"/>
  <c r="E18"/>
  <c r="E13"/>
  <c r="B10" i="11"/>
  <c r="C10"/>
  <c r="D10"/>
  <c r="D11"/>
  <c r="D12"/>
  <c r="D13"/>
  <c r="D14"/>
  <c r="D15"/>
  <c r="D16"/>
  <c r="B17"/>
  <c r="B9" s="1"/>
  <c r="C17"/>
  <c r="D17" s="1"/>
  <c r="D18"/>
  <c r="D19"/>
  <c r="D20"/>
  <c r="D21"/>
  <c r="D22"/>
  <c r="B23"/>
  <c r="C23"/>
  <c r="D23" s="1"/>
  <c r="D24"/>
  <c r="D25"/>
  <c r="D26"/>
  <c r="D27"/>
  <c r="C7" i="10"/>
  <c r="B7" s="1"/>
  <c r="D7"/>
  <c r="B12" i="9"/>
  <c r="C12"/>
  <c r="D12"/>
  <c r="F12" s="1"/>
  <c r="C13"/>
  <c r="F13"/>
  <c r="C14"/>
  <c r="F14"/>
  <c r="C15"/>
  <c r="F15"/>
  <c r="C16"/>
  <c r="F16"/>
  <c r="C18"/>
  <c r="F18"/>
  <c r="C20"/>
  <c r="F20"/>
  <c r="C10" i="5"/>
  <c r="B10"/>
  <c r="G35" i="2"/>
  <c r="F35"/>
  <c r="C9" i="11" l="1"/>
  <c r="D9" s="1"/>
  <c r="E12" i="9"/>
  <c r="D10" i="5"/>
  <c r="G25" i="4"/>
  <c r="G24"/>
  <c r="G22"/>
  <c r="G21"/>
  <c r="G20"/>
  <c r="G19"/>
  <c r="G18"/>
  <c r="G17"/>
  <c r="G16"/>
  <c r="G15"/>
  <c r="G14"/>
  <c r="G13"/>
  <c r="G12"/>
  <c r="F24"/>
  <c r="D23"/>
  <c r="F13" l="1"/>
  <c r="F17"/>
  <c r="F20"/>
  <c r="G11"/>
  <c r="F21"/>
  <c r="D11"/>
  <c r="D16"/>
  <c r="D12"/>
  <c r="D20"/>
  <c r="D13"/>
  <c r="F14"/>
  <c r="D17"/>
  <c r="F18"/>
  <c r="D21"/>
  <c r="F22"/>
  <c r="D24"/>
  <c r="F25"/>
  <c r="F11"/>
  <c r="D14"/>
  <c r="F15"/>
  <c r="D18"/>
  <c r="F19"/>
  <c r="D22"/>
  <c r="F23"/>
  <c r="D25"/>
  <c r="F12"/>
  <c r="D15"/>
  <c r="F16"/>
  <c r="D19"/>
  <c r="G36" i="2" l="1"/>
  <c r="F36"/>
  <c r="B36"/>
  <c r="E27"/>
  <c r="B27"/>
  <c r="E36" l="1"/>
</calcChain>
</file>

<file path=xl/sharedStrings.xml><?xml version="1.0" encoding="utf-8"?>
<sst xmlns="http://schemas.openxmlformats.org/spreadsheetml/2006/main" count="349" uniqueCount="212">
  <si>
    <r>
      <t xml:space="preserve">1. </t>
    </r>
    <r>
      <rPr>
        <sz val="20"/>
        <color rgb="FF000000"/>
        <rFont val="한양신명조"/>
        <family val="3"/>
        <charset val="129"/>
      </rPr>
      <t>예 산 규 모</t>
    </r>
  </si>
  <si>
    <t>Budget</t>
  </si>
  <si>
    <r>
      <t>(</t>
    </r>
    <r>
      <rPr>
        <sz val="10"/>
        <color rgb="FF000000"/>
        <rFont val="맑은 고딕"/>
        <family val="3"/>
        <charset val="129"/>
        <scheme val="minor"/>
      </rPr>
      <t xml:space="preserve">단위 </t>
    </r>
    <r>
      <rPr>
        <sz val="10"/>
        <color rgb="FF000000"/>
        <rFont val="휴먼명조"/>
        <family val="3"/>
        <charset val="129"/>
      </rPr>
      <t xml:space="preserve">: </t>
    </r>
    <r>
      <rPr>
        <sz val="10"/>
        <color rgb="FF000000"/>
        <rFont val="맑은 고딕"/>
        <family val="3"/>
        <charset val="129"/>
        <scheme val="minor"/>
      </rPr>
      <t>천원</t>
    </r>
    <r>
      <rPr>
        <sz val="10"/>
        <color rgb="FF000000"/>
        <rFont val="휴먼명조"/>
        <family val="3"/>
        <charset val="129"/>
      </rPr>
      <t>, %)</t>
    </r>
  </si>
  <si>
    <t>(Unit : 1,000won, %)</t>
  </si>
  <si>
    <t xml:space="preserve">  </t>
  </si>
  <si>
    <t>총 예 산</t>
  </si>
  <si>
    <t>Total amount of budget</t>
  </si>
  <si>
    <t>일 반 회 계</t>
  </si>
  <si>
    <t>General account</t>
  </si>
  <si>
    <t>특 별 회 계</t>
  </si>
  <si>
    <t>Special account</t>
  </si>
  <si>
    <t>금 액</t>
  </si>
  <si>
    <t>Amount</t>
  </si>
  <si>
    <r>
      <t>증가율</t>
    </r>
    <r>
      <rPr>
        <sz val="10"/>
        <color rgb="FF000000"/>
        <rFont val="휴먼명조"/>
        <family val="3"/>
        <charset val="129"/>
      </rPr>
      <t>(100%)</t>
    </r>
  </si>
  <si>
    <t>Rate of increase</t>
  </si>
  <si>
    <t>2 0 1 2</t>
  </si>
  <si>
    <t>2 0 1 3</t>
  </si>
  <si>
    <t>2 0 1 4</t>
  </si>
  <si>
    <r>
      <t xml:space="preserve">자료 </t>
    </r>
    <r>
      <rPr>
        <sz val="10"/>
        <color rgb="FF000000"/>
        <rFont val="휴먼명조"/>
        <family val="3"/>
        <charset val="129"/>
      </rPr>
      <t xml:space="preserve">: </t>
    </r>
    <r>
      <rPr>
        <sz val="10"/>
        <color rgb="FF000000"/>
        <rFont val="맑은 고딕"/>
        <family val="3"/>
        <charset val="129"/>
        <scheme val="minor"/>
      </rPr>
      <t>기획청렴실</t>
    </r>
  </si>
  <si>
    <r>
      <t xml:space="preserve">주 </t>
    </r>
    <r>
      <rPr>
        <sz val="10"/>
        <color rgb="FF000000"/>
        <rFont val="휴먼명조"/>
        <family val="3"/>
        <charset val="129"/>
      </rPr>
      <t xml:space="preserve">: </t>
    </r>
    <r>
      <rPr>
        <sz val="10"/>
        <color rgb="FF000000"/>
        <rFont val="맑은 고딕"/>
        <family val="3"/>
        <charset val="129"/>
        <scheme val="minor"/>
      </rPr>
      <t>증감율은 전년대비임</t>
    </r>
  </si>
  <si>
    <r>
      <t xml:space="preserve">2. </t>
    </r>
    <r>
      <rPr>
        <sz val="20"/>
        <color rgb="FF000000"/>
        <rFont val="한양신명조"/>
        <family val="3"/>
        <charset val="129"/>
      </rPr>
      <t>예 산 결 산 총 괄</t>
    </r>
  </si>
  <si>
    <t>Summary of Budget and Settlement</t>
  </si>
  <si>
    <r>
      <t>(</t>
    </r>
    <r>
      <rPr>
        <sz val="10"/>
        <color rgb="FF000000"/>
        <rFont val="맑은 고딕"/>
        <family val="3"/>
        <charset val="129"/>
        <scheme val="minor"/>
      </rPr>
      <t xml:space="preserve">단위 </t>
    </r>
    <r>
      <rPr>
        <sz val="10"/>
        <color rgb="FF000000"/>
        <rFont val="휴먼명조"/>
        <family val="3"/>
        <charset val="129"/>
      </rPr>
      <t xml:space="preserve">: </t>
    </r>
    <r>
      <rPr>
        <sz val="10"/>
        <color rgb="FF000000"/>
        <rFont val="맑은 고딕"/>
        <family val="3"/>
        <charset val="129"/>
        <scheme val="minor"/>
      </rPr>
      <t>천원</t>
    </r>
    <r>
      <rPr>
        <sz val="10"/>
        <color rgb="FF000000"/>
        <rFont val="휴먼명조"/>
        <family val="3"/>
        <charset val="129"/>
      </rPr>
      <t>)</t>
    </r>
  </si>
  <si>
    <t>(Unit : 1,000won)</t>
  </si>
  <si>
    <t>일 반</t>
  </si>
  <si>
    <t>General</t>
  </si>
  <si>
    <t>accounts</t>
  </si>
  <si>
    <t>특 별</t>
  </si>
  <si>
    <t>Special</t>
  </si>
  <si>
    <t>General accounts</t>
  </si>
  <si>
    <r>
      <t xml:space="preserve">자료 </t>
    </r>
    <r>
      <rPr>
        <sz val="10"/>
        <color rgb="FF000000"/>
        <rFont val="휴먼명조"/>
        <family val="3"/>
        <charset val="129"/>
      </rPr>
      <t xml:space="preserve">: </t>
    </r>
    <r>
      <rPr>
        <sz val="10"/>
        <color rgb="FF000000"/>
        <rFont val="맑은 고딕"/>
        <family val="3"/>
        <charset val="129"/>
        <scheme val="minor"/>
      </rPr>
      <t>행정지원과</t>
    </r>
  </si>
  <si>
    <r>
      <t xml:space="preserve">주 </t>
    </r>
    <r>
      <rPr>
        <sz val="10"/>
        <color rgb="FF000000"/>
        <rFont val="휴먼명조"/>
        <family val="3"/>
        <charset val="129"/>
      </rPr>
      <t xml:space="preserve">: 1) </t>
    </r>
    <r>
      <rPr>
        <sz val="10"/>
        <color rgb="FF000000"/>
        <rFont val="맑은 고딕"/>
        <family val="3"/>
        <charset val="129"/>
        <scheme val="minor"/>
      </rPr>
      <t>최종 결산임</t>
    </r>
    <r>
      <rPr>
        <sz val="10"/>
        <color rgb="FF000000"/>
        <rFont val="휴먼명조"/>
        <family val="3"/>
        <charset val="129"/>
      </rPr>
      <t xml:space="preserve">  </t>
    </r>
  </si>
  <si>
    <r>
      <t xml:space="preserve">2) </t>
    </r>
    <r>
      <rPr>
        <sz val="10"/>
        <color rgb="FF000000"/>
        <rFont val="맑은 고딕"/>
        <family val="3"/>
        <charset val="129"/>
        <scheme val="minor"/>
      </rPr>
      <t>잉여금액</t>
    </r>
    <r>
      <rPr>
        <sz val="10"/>
        <color rgb="FF000000"/>
        <rFont val="휴먼명조"/>
        <family val="3"/>
        <charset val="129"/>
      </rPr>
      <t>=</t>
    </r>
    <r>
      <rPr>
        <sz val="10"/>
        <color rgb="FF000000"/>
        <rFont val="맑은 고딕"/>
        <family val="3"/>
        <charset val="129"/>
        <scheme val="minor"/>
      </rPr>
      <t>세입금액－세출금액</t>
    </r>
    <r>
      <rPr>
        <sz val="10"/>
        <color rgb="FF000000"/>
        <rFont val="휴먼명조"/>
        <family val="3"/>
        <charset val="129"/>
      </rPr>
      <t>+</t>
    </r>
    <r>
      <rPr>
        <sz val="10"/>
        <color rgb="FF000000"/>
        <rFont val="맑은 고딕"/>
        <family val="3"/>
        <charset val="129"/>
        <scheme val="minor"/>
      </rPr>
      <t xml:space="preserve">이월금 </t>
    </r>
  </si>
  <si>
    <r>
      <t>+</t>
    </r>
    <r>
      <rPr>
        <sz val="10"/>
        <color rgb="FF000000"/>
        <rFont val="맑은 고딕"/>
        <family val="3"/>
        <charset val="129"/>
        <scheme val="minor"/>
      </rPr>
      <t>보조금집행잔액</t>
    </r>
    <r>
      <rPr>
        <sz val="10"/>
        <color rgb="FF000000"/>
        <rFont val="휴먼명조"/>
        <family val="3"/>
        <charset val="129"/>
      </rPr>
      <t xml:space="preserve">  </t>
    </r>
  </si>
  <si>
    <t>2 0 1 5</t>
    <phoneticPr fontId="1" type="noConversion"/>
  </si>
  <si>
    <r>
      <t>(</t>
    </r>
    <r>
      <rPr>
        <sz val="10"/>
        <color rgb="FF000000"/>
        <rFont val="맑은 고딕"/>
        <family val="3"/>
        <charset val="129"/>
        <scheme val="minor"/>
      </rPr>
      <t xml:space="preserve">단위 </t>
    </r>
    <r>
      <rPr>
        <sz val="10"/>
        <color rgb="FF000000"/>
        <rFont val="휴먼명조"/>
        <family val="3"/>
        <charset val="129"/>
      </rPr>
      <t xml:space="preserve">: </t>
    </r>
    <r>
      <rPr>
        <sz val="10"/>
        <color rgb="FF000000"/>
        <rFont val="맑은 고딕"/>
        <family val="3"/>
        <charset val="129"/>
        <scheme val="minor"/>
      </rPr>
      <t>천원</t>
    </r>
    <r>
      <rPr>
        <sz val="10"/>
        <color rgb="FF000000"/>
        <rFont val="휴먼명조"/>
        <family val="3"/>
        <charset val="129"/>
      </rPr>
      <t xml:space="preserve">) </t>
    </r>
  </si>
  <si>
    <t>Percent distribution</t>
  </si>
  <si>
    <r>
      <t xml:space="preserve">4. </t>
    </r>
    <r>
      <rPr>
        <sz val="20"/>
        <color rgb="FF000000"/>
        <rFont val="한양신명조"/>
        <family val="3"/>
        <charset val="129"/>
      </rPr>
      <t>일반회계 세출결산</t>
    </r>
  </si>
  <si>
    <t>Settled Expenditures of General Accounts</t>
  </si>
  <si>
    <t>General public Administration</t>
  </si>
  <si>
    <t>공공질서 및 안전</t>
  </si>
  <si>
    <t>Public Order, Safety</t>
  </si>
  <si>
    <t>교육</t>
  </si>
  <si>
    <t>Education</t>
  </si>
  <si>
    <t>Culture, Tourism</t>
  </si>
  <si>
    <t>Protection of Environment</t>
  </si>
  <si>
    <t>Social Welfare</t>
  </si>
  <si>
    <t>보건</t>
  </si>
  <si>
    <t>Health</t>
  </si>
  <si>
    <t>Agriculture &amp; Forestry, Ocean, Marine</t>
  </si>
  <si>
    <t>Industry, Small and medium enterprises</t>
  </si>
  <si>
    <t>수송 및 교통</t>
  </si>
  <si>
    <t>Transportation, Traffic</t>
  </si>
  <si>
    <t>국토 및 지역개발</t>
  </si>
  <si>
    <t>Country, Region Development</t>
  </si>
  <si>
    <t>과학기술</t>
  </si>
  <si>
    <t>Science Technology</t>
  </si>
  <si>
    <t>예비비</t>
  </si>
  <si>
    <t>Contingency</t>
  </si>
  <si>
    <t>기타</t>
  </si>
  <si>
    <t>Other</t>
  </si>
  <si>
    <t>일반공공
행정</t>
    <phoneticPr fontId="1" type="noConversion"/>
  </si>
  <si>
    <t>문화 
및 관광</t>
    <phoneticPr fontId="1" type="noConversion"/>
  </si>
  <si>
    <t>환경
보호</t>
    <phoneticPr fontId="1" type="noConversion"/>
  </si>
  <si>
    <t>사회
복지</t>
    <phoneticPr fontId="1" type="noConversion"/>
  </si>
  <si>
    <t>Settled Budget of Special Accounts</t>
  </si>
  <si>
    <t>회계수</t>
  </si>
  <si>
    <t>Accounts</t>
  </si>
  <si>
    <t>예 산</t>
  </si>
  <si>
    <t>세 입</t>
  </si>
  <si>
    <t>Revenue</t>
  </si>
  <si>
    <t>세 출</t>
  </si>
  <si>
    <t>Expenditure</t>
  </si>
  <si>
    <t>동남권원자력의학원건강증진지원사업</t>
  </si>
  <si>
    <t>의료급여기금</t>
  </si>
  <si>
    <t>발전소주변지역지원사업</t>
  </si>
  <si>
    <t>원자력발전지역개발</t>
  </si>
  <si>
    <t>폐기물 처리시설</t>
  </si>
  <si>
    <t>주차장</t>
  </si>
  <si>
    <t>장안산업단지조성</t>
  </si>
  <si>
    <t>기반시설부담금</t>
  </si>
  <si>
    <t>지하수관리</t>
  </si>
  <si>
    <r>
      <t xml:space="preserve">자료 </t>
    </r>
    <r>
      <rPr>
        <sz val="10"/>
        <color rgb="FF000000"/>
        <rFont val="휴먼명조"/>
        <family val="3"/>
        <charset val="129"/>
      </rPr>
      <t xml:space="preserve">: </t>
    </r>
    <r>
      <rPr>
        <sz val="10"/>
        <color rgb="FF000000"/>
        <rFont val="맑은 고딕"/>
        <family val="3"/>
        <charset val="129"/>
        <scheme val="minor"/>
      </rPr>
      <t xml:space="preserve">행정지원과 </t>
    </r>
  </si>
  <si>
    <t>군민체육공원 
및 월드컵빌리지</t>
    <phoneticPr fontId="1" type="noConversion"/>
  </si>
  <si>
    <t>합 계</t>
  </si>
  <si>
    <r>
      <t xml:space="preserve">8. </t>
    </r>
    <r>
      <rPr>
        <sz val="20"/>
        <color rgb="FF000000"/>
        <rFont val="한양신명조"/>
        <family val="3"/>
        <charset val="129"/>
      </rPr>
      <t>공 유 재 산</t>
    </r>
  </si>
  <si>
    <t>Public Properties Commonly Owned</t>
  </si>
  <si>
    <r>
      <t>(</t>
    </r>
    <r>
      <rPr>
        <sz val="10"/>
        <color rgb="FF000000"/>
        <rFont val="맑은 고딕"/>
        <family val="3"/>
        <charset val="129"/>
        <scheme val="minor"/>
      </rPr>
      <t xml:space="preserve">단위 </t>
    </r>
    <r>
      <rPr>
        <sz val="10"/>
        <color rgb="FF000000"/>
        <rFont val="휴먼명조"/>
        <family val="3"/>
        <charset val="129"/>
      </rPr>
      <t xml:space="preserve">: </t>
    </r>
    <r>
      <rPr>
        <sz val="10"/>
        <color rgb="FF000000"/>
        <rFont val="맑은 고딕"/>
        <family val="3"/>
        <charset val="129"/>
        <scheme val="minor"/>
      </rPr>
      <t>원</t>
    </r>
    <r>
      <rPr>
        <sz val="10"/>
        <color rgb="FF000000"/>
        <rFont val="휴먼명조"/>
        <family val="3"/>
        <charset val="129"/>
      </rPr>
      <t>)</t>
    </r>
  </si>
  <si>
    <t>(Unit : Won)</t>
  </si>
  <si>
    <t>Total</t>
  </si>
  <si>
    <t>행 정 재 산</t>
  </si>
  <si>
    <t>Administrative property</t>
  </si>
  <si>
    <t>일 반 재 산</t>
  </si>
  <si>
    <t>General property</t>
  </si>
  <si>
    <t>수 량</t>
  </si>
  <si>
    <t>Quantity</t>
  </si>
  <si>
    <t>평가액</t>
  </si>
  <si>
    <t>Appraisal Value</t>
  </si>
  <si>
    <t>-</t>
    <phoneticPr fontId="1" type="noConversion"/>
  </si>
  <si>
    <t>Special accounts</t>
    <phoneticPr fontId="1" type="noConversion"/>
  </si>
  <si>
    <t>예 산 현 액 Budget</t>
  </si>
  <si>
    <t>세 입 Revenue</t>
  </si>
  <si>
    <t>세 출 Expenditure</t>
  </si>
  <si>
    <t>잉 여 Surplus</t>
  </si>
  <si>
    <t>구성비(%)</t>
  </si>
  <si>
    <t>예 산 대
결산비율(%)
Budget/Settlement ratio</t>
    <phoneticPr fontId="1" type="noConversion"/>
  </si>
  <si>
    <t>결 산 Settlement</t>
  </si>
  <si>
    <t>농림
해양수산</t>
    <phoneticPr fontId="1" type="noConversion"/>
  </si>
  <si>
    <r>
      <t>산업</t>
    </r>
    <r>
      <rPr>
        <sz val="10"/>
        <color rgb="FF000000"/>
        <rFont val="휴먼명조"/>
        <family val="3"/>
        <charset val="129"/>
      </rPr>
      <t xml:space="preserve">, 
</t>
    </r>
    <r>
      <rPr>
        <sz val="10"/>
        <color rgb="FF000000"/>
        <rFont val="맑은 고딕"/>
        <family val="3"/>
        <charset val="129"/>
        <scheme val="minor"/>
      </rPr>
      <t>중소기업</t>
    </r>
    <phoneticPr fontId="1" type="noConversion"/>
  </si>
  <si>
    <t>동남권 핵․의과학 일반
산업단지 조성사업</t>
    <phoneticPr fontId="1" type="noConversion"/>
  </si>
  <si>
    <t>주민소득지원 및 
생활안정기금</t>
    <phoneticPr fontId="1" type="noConversion"/>
  </si>
  <si>
    <r>
      <t xml:space="preserve">5. </t>
    </r>
    <r>
      <rPr>
        <sz val="20"/>
        <color theme="1"/>
        <rFont val="한양신명조"/>
        <family val="3"/>
        <charset val="129"/>
      </rPr>
      <t>특별회계 예산결산</t>
    </r>
  </si>
  <si>
    <t>토 지
(필지)
Land</t>
    <phoneticPr fontId="1" type="noConversion"/>
  </si>
  <si>
    <t>건 물
(동)
Building</t>
    <phoneticPr fontId="1" type="noConversion"/>
  </si>
  <si>
    <r>
      <t>기계</t>
    </r>
    <r>
      <rPr>
        <sz val="10"/>
        <color rgb="FF000000"/>
        <rFont val="휴먼명조"/>
        <family val="3"/>
        <charset val="129"/>
      </rPr>
      <t>·</t>
    </r>
    <r>
      <rPr>
        <sz val="10"/>
        <color rgb="FF000000"/>
        <rFont val="맑은 고딕"/>
        <family val="3"/>
        <charset val="129"/>
        <scheme val="minor"/>
      </rPr>
      <t>기구
(점)
Machinery</t>
    </r>
    <phoneticPr fontId="1" type="noConversion"/>
  </si>
  <si>
    <t>선 박
(척수)
Vessels</t>
    <phoneticPr fontId="1" type="noConversion"/>
  </si>
  <si>
    <t>항공기
(대)
Aircrafts</t>
    <phoneticPr fontId="1" type="noConversion"/>
  </si>
  <si>
    <r>
      <t>입목</t>
    </r>
    <r>
      <rPr>
        <sz val="10"/>
        <color rgb="FF000000"/>
        <rFont val="휴먼명조"/>
        <family val="3"/>
        <charset val="129"/>
      </rPr>
      <t>·</t>
    </r>
    <r>
      <rPr>
        <sz val="10"/>
        <color rgb="FF000000"/>
        <rFont val="맑은 고딕"/>
        <family val="3"/>
        <charset val="129"/>
        <scheme val="minor"/>
      </rPr>
      <t>죽
(1,000주)
Standing tree &amp; Bamboo</t>
    </r>
    <phoneticPr fontId="1" type="noConversion"/>
  </si>
  <si>
    <t>공 작 물
(점)
Construction</t>
    <phoneticPr fontId="1" type="noConversion"/>
  </si>
  <si>
    <t>기 타
(건)
Others</t>
    <phoneticPr fontId="1" type="noConversion"/>
  </si>
  <si>
    <t>2 0 1 5</t>
    <phoneticPr fontId="1" type="noConversion"/>
  </si>
  <si>
    <t>2 0 1 6</t>
    <phoneticPr fontId="1" type="noConversion"/>
  </si>
  <si>
    <t>2 0 1 6</t>
    <phoneticPr fontId="1" type="noConversion"/>
  </si>
  <si>
    <r>
      <t xml:space="preserve">주 </t>
    </r>
    <r>
      <rPr>
        <sz val="10"/>
        <color indexed="8"/>
        <rFont val="휴먼명조"/>
        <charset val="129"/>
      </rPr>
      <t>: 2016</t>
    </r>
    <r>
      <rPr>
        <sz val="10"/>
        <color indexed="8"/>
        <rFont val="맑은 고딕"/>
        <family val="3"/>
        <charset val="129"/>
      </rPr>
      <t>년 표준서식에따른 변경</t>
    </r>
    <phoneticPr fontId="21" type="noConversion"/>
  </si>
  <si>
    <r>
      <t xml:space="preserve">자료 </t>
    </r>
    <r>
      <rPr>
        <sz val="10"/>
        <color indexed="8"/>
        <rFont val="휴먼명조"/>
        <charset val="129"/>
      </rPr>
      <t xml:space="preserve">: </t>
    </r>
    <r>
      <rPr>
        <sz val="10"/>
        <color indexed="8"/>
        <rFont val="맑은 고딕"/>
        <family val="3"/>
        <charset val="129"/>
      </rPr>
      <t>공정조세과</t>
    </r>
    <r>
      <rPr>
        <sz val="10"/>
        <color indexed="8"/>
        <rFont val="휴먼명조"/>
        <charset val="129"/>
      </rPr>
      <t xml:space="preserve">, </t>
    </r>
    <r>
      <rPr>
        <sz val="10"/>
        <color indexed="8"/>
        <rFont val="맑은 고딕"/>
        <family val="3"/>
        <charset val="129"/>
      </rPr>
      <t>자주재정과</t>
    </r>
    <phoneticPr fontId="21" type="noConversion"/>
  </si>
  <si>
    <t>보전수입 등 및
내부거래
Conservation revenues and Internal transaction</t>
    <phoneticPr fontId="21" type="noConversion"/>
  </si>
  <si>
    <t>지방채
Local borrowing</t>
    <phoneticPr fontId="21" type="noConversion"/>
  </si>
  <si>
    <t>보조금
Subsidies</t>
    <phoneticPr fontId="21" type="noConversion"/>
  </si>
  <si>
    <t>지방양여금
Local transfers</t>
    <phoneticPr fontId="21" type="noConversion"/>
  </si>
  <si>
    <t>조정교부금Control grants</t>
    <phoneticPr fontId="21" type="noConversion"/>
  </si>
  <si>
    <t>지방교부세
Local share tax</t>
    <phoneticPr fontId="21" type="noConversion"/>
  </si>
  <si>
    <t>세외수입
Non-tax revenues</t>
    <phoneticPr fontId="21" type="noConversion"/>
  </si>
  <si>
    <t>지방세수입
Local tax revenues</t>
    <phoneticPr fontId="21" type="noConversion"/>
  </si>
  <si>
    <t>2 0 1 6</t>
    <phoneticPr fontId="21" type="noConversion"/>
  </si>
  <si>
    <t>2 0 1 5</t>
    <phoneticPr fontId="21" type="noConversion"/>
  </si>
  <si>
    <t>Settlement</t>
  </si>
  <si>
    <t>예 산 대
결산비율(%)
Budget/
Settlement ratio</t>
    <phoneticPr fontId="21" type="noConversion"/>
  </si>
  <si>
    <t>결 산</t>
  </si>
  <si>
    <t>예 산 현 액</t>
  </si>
  <si>
    <r>
      <t>(</t>
    </r>
    <r>
      <rPr>
        <sz val="10"/>
        <color indexed="8"/>
        <rFont val="맑은 고딕"/>
        <family val="3"/>
        <charset val="129"/>
      </rPr>
      <t xml:space="preserve">단위 </t>
    </r>
    <r>
      <rPr>
        <sz val="10"/>
        <color indexed="8"/>
        <rFont val="휴먼명조"/>
        <charset val="129"/>
      </rPr>
      <t xml:space="preserve">: </t>
    </r>
    <r>
      <rPr>
        <sz val="10"/>
        <color indexed="8"/>
        <rFont val="맑은 고딕"/>
        <family val="3"/>
        <charset val="129"/>
      </rPr>
      <t>천원</t>
    </r>
    <r>
      <rPr>
        <sz val="10"/>
        <color indexed="8"/>
        <rFont val="휴먼명조"/>
        <charset val="129"/>
      </rPr>
      <t xml:space="preserve">) </t>
    </r>
  </si>
  <si>
    <t>Settled Revenues of General Accounts</t>
  </si>
  <si>
    <r>
      <t xml:space="preserve">3. </t>
    </r>
    <r>
      <rPr>
        <sz val="20"/>
        <color indexed="8"/>
        <rFont val="한양신명조"/>
        <family val="3"/>
        <charset val="129"/>
      </rPr>
      <t>일반회계 세입결산</t>
    </r>
  </si>
  <si>
    <t xml:space="preserve">   1)Metropolitan city taxes  2)GU GUN taxes 3)Acquisition  4)Leisure  
   5)Tobacco consumption 6)Local consumption  7)Inhabitant  8)Local income 
   9)Auto mobile   10)Registration license  11)Registration 12)Motor fuel 14)Butchery   
 15)license 16)Property 17)Synthesis land 18)Local resources Facilities 
 19)Local planning  20)Vity planning 21)Facilities 22)Regional  development
 23)Business firm</t>
    <phoneticPr fontId="21" type="noConversion"/>
  </si>
  <si>
    <t>2016년 표준서식에따름(전체서식변경)</t>
    <phoneticPr fontId="21" type="noConversion"/>
  </si>
  <si>
    <r>
      <t xml:space="preserve">주 </t>
    </r>
    <r>
      <rPr>
        <sz val="10"/>
        <color indexed="8"/>
        <rFont val="휴먼명조"/>
        <charset val="129"/>
      </rPr>
      <t xml:space="preserve">: </t>
    </r>
    <r>
      <rPr>
        <sz val="10"/>
        <color indexed="8"/>
        <rFont val="맑은 고딕"/>
        <family val="3"/>
        <charset val="129"/>
      </rPr>
      <t>결산서 자료임</t>
    </r>
  </si>
  <si>
    <t>자료 : 공정조세과, 자주재정과</t>
    <phoneticPr fontId="21" type="noConversion"/>
  </si>
  <si>
    <t>사업소세23)</t>
    <phoneticPr fontId="21" type="noConversion"/>
  </si>
  <si>
    <t>도시
계획세20)</t>
    <phoneticPr fontId="21" type="noConversion"/>
  </si>
  <si>
    <t>지역
개발세22)</t>
    <phoneticPr fontId="21" type="noConversion"/>
  </si>
  <si>
    <t>공동
시설세21)</t>
    <phoneticPr fontId="21" type="noConversion"/>
  </si>
  <si>
    <t>지방
교육세19)</t>
    <phoneticPr fontId="21" type="noConversion"/>
  </si>
  <si>
    <t>지역자원시설세18)</t>
    <phoneticPr fontId="21" type="noConversion"/>
  </si>
  <si>
    <t>구·군세2)</t>
    <phoneticPr fontId="21" type="noConversion"/>
  </si>
  <si>
    <t>광역시세1)</t>
    <phoneticPr fontId="21" type="noConversion"/>
  </si>
  <si>
    <t>구․군세</t>
  </si>
  <si>
    <t>광 역 시 세</t>
  </si>
  <si>
    <t>과년도수입 
Revenue from previous</t>
    <phoneticPr fontId="21" type="noConversion"/>
  </si>
  <si>
    <t>목 적 세 Objective Taxes</t>
  </si>
  <si>
    <t>도축세14)</t>
    <phoneticPr fontId="21" type="noConversion"/>
  </si>
  <si>
    <t>종합
토지세17)</t>
    <phoneticPr fontId="21" type="noConversion"/>
  </si>
  <si>
    <t>자동차세9)</t>
    <phoneticPr fontId="21" type="noConversion"/>
  </si>
  <si>
    <t>지방
소득세8)</t>
    <phoneticPr fontId="21" type="noConversion"/>
  </si>
  <si>
    <t>주행세12)</t>
    <phoneticPr fontId="21" type="noConversion"/>
  </si>
  <si>
    <t>담배
소비세5)</t>
    <phoneticPr fontId="21" type="noConversion"/>
  </si>
  <si>
    <t>등록
면허세10)</t>
    <phoneticPr fontId="21" type="noConversion"/>
  </si>
  <si>
    <t>면허세15)</t>
    <phoneticPr fontId="21" type="noConversion"/>
  </si>
  <si>
    <t>주민세7)</t>
    <phoneticPr fontId="21" type="noConversion"/>
  </si>
  <si>
    <t>구․군세 Gu, Gun Taxes</t>
    <phoneticPr fontId="21" type="noConversion"/>
  </si>
  <si>
    <t>보    통    세 Ordinary taxes</t>
    <phoneticPr fontId="21" type="noConversion"/>
  </si>
  <si>
    <t>재산세16)</t>
    <phoneticPr fontId="21" type="noConversion"/>
  </si>
  <si>
    <t>농업
소득세</t>
    <phoneticPr fontId="21" type="noConversion"/>
  </si>
  <si>
    <t>등록세11)</t>
    <phoneticPr fontId="21" type="noConversion"/>
  </si>
  <si>
    <t>광 역 시 세 Metropolitan City taxes</t>
  </si>
  <si>
    <t>지방
소비세6)</t>
    <phoneticPr fontId="21" type="noConversion"/>
  </si>
  <si>
    <t>레저세4)</t>
    <phoneticPr fontId="21" type="noConversion"/>
  </si>
  <si>
    <t>취득세3)</t>
    <phoneticPr fontId="21" type="noConversion"/>
  </si>
  <si>
    <t>구․군세2)</t>
    <phoneticPr fontId="21" type="noConversion"/>
  </si>
  <si>
    <t>보 통 세 Ordinary taxes</t>
  </si>
  <si>
    <t>합 계 Total</t>
    <phoneticPr fontId="21" type="noConversion"/>
  </si>
  <si>
    <t>Collection of Local Taxes</t>
  </si>
  <si>
    <r>
      <t xml:space="preserve">6. </t>
    </r>
    <r>
      <rPr>
        <sz val="20"/>
        <color indexed="8"/>
        <rFont val="한양신명조"/>
        <family val="3"/>
        <charset val="129"/>
      </rPr>
      <t>지 방 세 징 수</t>
    </r>
  </si>
  <si>
    <r>
      <t xml:space="preserve">주 </t>
    </r>
    <r>
      <rPr>
        <sz val="10"/>
        <color indexed="8"/>
        <rFont val="휴먼명조"/>
        <charset val="129"/>
      </rPr>
      <t>: 2016</t>
    </r>
    <r>
      <rPr>
        <sz val="10"/>
        <color indexed="8"/>
        <rFont val="맑은 고딕"/>
        <family val="3"/>
        <charset val="129"/>
      </rPr>
      <t>년 표준서식에 따른 변경</t>
    </r>
    <phoneticPr fontId="21" type="noConversion"/>
  </si>
  <si>
    <r>
      <t xml:space="preserve">자료 </t>
    </r>
    <r>
      <rPr>
        <sz val="10"/>
        <color indexed="8"/>
        <rFont val="휴먼명조"/>
        <charset val="129"/>
      </rPr>
      <t xml:space="preserve">: </t>
    </r>
    <r>
      <rPr>
        <sz val="10"/>
        <color indexed="8"/>
        <rFont val="맑은 고딕"/>
        <family val="3"/>
        <charset val="129"/>
      </rPr>
      <t>자주재정과</t>
    </r>
  </si>
  <si>
    <t>-</t>
    <phoneticPr fontId="21" type="noConversion"/>
  </si>
  <si>
    <t>예탁금 및 예수금
Contribution</t>
    <phoneticPr fontId="21" type="noConversion"/>
  </si>
  <si>
    <t>전입금
Transferred from</t>
    <phoneticPr fontId="21" type="noConversion"/>
  </si>
  <si>
    <t>융자금원금수입
Loan collection</t>
    <phoneticPr fontId="21" type="noConversion"/>
  </si>
  <si>
    <t>전년도이월금
Carry over</t>
    <phoneticPr fontId="21" type="noConversion"/>
  </si>
  <si>
    <t>잉여금
net surplus</t>
    <phoneticPr fontId="21" type="noConversion"/>
  </si>
  <si>
    <t>보전수입등내부거래
conservation revenues and
Internal transaction</t>
    <phoneticPr fontId="21" type="noConversion"/>
  </si>
  <si>
    <t>지난년도수입
Revenues from previous year</t>
    <phoneticPr fontId="21" type="noConversion"/>
  </si>
  <si>
    <t xml:space="preserve">기타수입
</t>
    <phoneticPr fontId="21" type="noConversion"/>
  </si>
  <si>
    <t xml:space="preserve">과징금및과태료등
</t>
    <phoneticPr fontId="21" type="noConversion"/>
  </si>
  <si>
    <t>부담금
Allotment</t>
    <phoneticPr fontId="21" type="noConversion"/>
  </si>
  <si>
    <t>재산매각수입
Property disposal revenues</t>
    <phoneticPr fontId="21" type="noConversion"/>
  </si>
  <si>
    <t>임시적세외수입
Temporary revenues</t>
    <phoneticPr fontId="21" type="noConversion"/>
  </si>
  <si>
    <t>이자수입
Interest revenues</t>
    <phoneticPr fontId="21" type="noConversion"/>
  </si>
  <si>
    <t xml:space="preserve">징수교부금수입
Collection grants </t>
    <phoneticPr fontId="21" type="noConversion"/>
  </si>
  <si>
    <t xml:space="preserve">사업수입
Buiness product </t>
    <phoneticPr fontId="21" type="noConversion"/>
  </si>
  <si>
    <t xml:space="preserve">수수료수입
Revenues of fees  </t>
    <phoneticPr fontId="21" type="noConversion"/>
  </si>
  <si>
    <t xml:space="preserve">사용료수입
Rental fees </t>
    <phoneticPr fontId="21" type="noConversion"/>
  </si>
  <si>
    <t>재산임대수입
Property rent</t>
    <phoneticPr fontId="21" type="noConversion"/>
  </si>
  <si>
    <t>경상적세외수입
Current revenues</t>
    <phoneticPr fontId="21" type="noConversion"/>
  </si>
  <si>
    <t>비율(%) (C/B) Rate</t>
    <phoneticPr fontId="21" type="noConversion"/>
  </si>
  <si>
    <t>징 수 액 (C) Collection</t>
    <phoneticPr fontId="21" type="noConversion"/>
  </si>
  <si>
    <t>부 과 액 (B) 
Levy</t>
    <phoneticPr fontId="21" type="noConversion"/>
  </si>
  <si>
    <r>
      <t>(</t>
    </r>
    <r>
      <rPr>
        <sz val="10"/>
        <color indexed="8"/>
        <rFont val="맑은 고딕"/>
        <family val="3"/>
        <charset val="129"/>
      </rPr>
      <t xml:space="preserve">단위 </t>
    </r>
    <r>
      <rPr>
        <sz val="10"/>
        <color indexed="8"/>
        <rFont val="휴먼명조"/>
        <charset val="129"/>
      </rPr>
      <t xml:space="preserve">: </t>
    </r>
    <r>
      <rPr>
        <sz val="10"/>
        <color indexed="8"/>
        <rFont val="맑은 고딕"/>
        <family val="3"/>
        <charset val="129"/>
      </rPr>
      <t>천원</t>
    </r>
    <r>
      <rPr>
        <sz val="10"/>
        <color indexed="8"/>
        <rFont val="휴먼명조"/>
        <charset val="129"/>
      </rPr>
      <t xml:space="preserve">, %) </t>
    </r>
  </si>
  <si>
    <t>Levy-Collection of Non-tax Revenues</t>
  </si>
  <si>
    <r>
      <t xml:space="preserve">7. </t>
    </r>
    <r>
      <rPr>
        <sz val="20"/>
        <color indexed="8"/>
        <rFont val="한양신명조"/>
        <family val="3"/>
        <charset val="129"/>
      </rPr>
      <t>세 외 수 입 징 수</t>
    </r>
  </si>
  <si>
    <t xml:space="preserve">  </t>
    <phoneticPr fontId="1" type="noConversion"/>
  </si>
  <si>
    <t>-</t>
    <phoneticPr fontId="1" type="noConversion"/>
  </si>
  <si>
    <t>-</t>
    <phoneticPr fontId="1" type="noConversion"/>
  </si>
</sst>
</file>

<file path=xl/styles.xml><?xml version="1.0" encoding="utf-8"?>
<styleSheet xmlns="http://schemas.openxmlformats.org/spreadsheetml/2006/main">
  <numFmts count="2">
    <numFmt numFmtId="176" formatCode="0.0_ "/>
    <numFmt numFmtId="177" formatCode="0_ "/>
  </numFmts>
  <fonts count="32">
    <font>
      <sz val="11"/>
      <color theme="1"/>
      <name val="맑은 고딕"/>
      <family val="2"/>
      <charset val="129"/>
      <scheme val="minor"/>
    </font>
    <font>
      <sz val="8"/>
      <name val="맑은 고딕"/>
      <family val="2"/>
      <charset val="129"/>
      <scheme val="minor"/>
    </font>
    <font>
      <sz val="10"/>
      <color rgb="FF000000"/>
      <name val="맑은 고딕"/>
      <family val="3"/>
      <charset val="129"/>
      <scheme val="minor"/>
    </font>
    <font>
      <sz val="20"/>
      <color rgb="FF000000"/>
      <name val="명조"/>
      <family val="3"/>
      <charset val="129"/>
    </font>
    <font>
      <sz val="20"/>
      <color rgb="FF000000"/>
      <name val="한양신명조"/>
      <family val="3"/>
      <charset val="129"/>
    </font>
    <font>
      <sz val="16"/>
      <color rgb="FF000000"/>
      <name val="휴먼명조"/>
      <family val="3"/>
      <charset val="129"/>
    </font>
    <font>
      <sz val="10"/>
      <color rgb="FF000000"/>
      <name val="휴먼명조"/>
      <family val="3"/>
      <charset val="129"/>
    </font>
    <font>
      <b/>
      <sz val="10"/>
      <color rgb="FF000000"/>
      <name val="휴먼명조"/>
      <family val="3"/>
      <charset val="129"/>
    </font>
    <font>
      <b/>
      <sz val="18"/>
      <color rgb="FF000000"/>
      <name val="휴먼명조"/>
      <family val="3"/>
      <charset val="129"/>
    </font>
    <font>
      <sz val="9"/>
      <color rgb="FF000000"/>
      <name val="맑은 고딕"/>
      <family val="3"/>
      <charset val="129"/>
      <scheme val="minor"/>
    </font>
    <font>
      <sz val="10"/>
      <color rgb="FF000000"/>
      <name val="한컴바탕"/>
      <family val="1"/>
      <charset val="129"/>
    </font>
    <font>
      <sz val="9"/>
      <color rgb="FF000000"/>
      <name val="한양신명조"/>
      <family val="3"/>
      <charset val="129"/>
    </font>
    <font>
      <sz val="10"/>
      <color rgb="FF000000"/>
      <name val="#신명조"/>
      <family val="3"/>
      <charset val="129"/>
    </font>
    <font>
      <sz val="10"/>
      <color rgb="FF000000"/>
      <name val="굴림체"/>
      <family val="3"/>
      <charset val="129"/>
    </font>
    <font>
      <sz val="11"/>
      <color theme="1"/>
      <name val="맑은 고딕"/>
      <family val="2"/>
      <charset val="129"/>
      <scheme val="minor"/>
    </font>
    <font>
      <b/>
      <sz val="10"/>
      <color rgb="FF000000"/>
      <name val="#신명조"/>
      <family val="3"/>
      <charset val="129"/>
    </font>
    <font>
      <sz val="20"/>
      <color theme="1"/>
      <name val="명조"/>
      <family val="3"/>
      <charset val="129"/>
    </font>
    <font>
      <sz val="20"/>
      <color theme="1"/>
      <name val="한양신명조"/>
      <family val="3"/>
      <charset val="129"/>
    </font>
    <font>
      <sz val="11"/>
      <color theme="1"/>
      <name val="맑은 고딕"/>
      <family val="3"/>
      <charset val="129"/>
      <scheme val="minor"/>
    </font>
    <font>
      <sz val="10"/>
      <color indexed="8"/>
      <name val="휴먼명조"/>
      <charset val="129"/>
    </font>
    <font>
      <sz val="10"/>
      <color indexed="8"/>
      <name val="맑은 고딕"/>
      <family val="3"/>
      <charset val="129"/>
    </font>
    <font>
      <sz val="8"/>
      <name val="맑은 고딕"/>
      <family val="3"/>
      <charset val="129"/>
    </font>
    <font>
      <sz val="10"/>
      <color rgb="FF000000"/>
      <name val="휴먼명조"/>
      <charset val="129"/>
    </font>
    <font>
      <sz val="9"/>
      <color rgb="FF000000"/>
      <name val="바탕"/>
      <family val="1"/>
      <charset val="129"/>
    </font>
    <font>
      <b/>
      <sz val="10"/>
      <color rgb="FF000000"/>
      <name val="휴먼명조"/>
      <charset val="129"/>
    </font>
    <font>
      <sz val="16"/>
      <color rgb="FF000000"/>
      <name val="휴먼명조"/>
      <charset val="129"/>
    </font>
    <font>
      <sz val="20"/>
      <color indexed="8"/>
      <name val="한양신명조"/>
      <family val="3"/>
      <charset val="129"/>
    </font>
    <font>
      <sz val="8"/>
      <color rgb="FF000000"/>
      <name val="휴먼명조"/>
      <charset val="129"/>
    </font>
    <font>
      <sz val="8"/>
      <color theme="1"/>
      <name val="맑은 고딕"/>
      <family val="3"/>
      <charset val="129"/>
      <scheme val="minor"/>
    </font>
    <font>
      <b/>
      <sz val="8"/>
      <color rgb="FF000000"/>
      <name val="휴먼명조"/>
      <charset val="129"/>
    </font>
    <font>
      <sz val="10"/>
      <color theme="1"/>
      <name val="맑은 고딕"/>
      <family val="3"/>
      <charset val="129"/>
      <scheme val="minor"/>
    </font>
    <font>
      <b/>
      <sz val="9"/>
      <color rgb="FF000000"/>
      <name val="맑은 고딕"/>
      <family val="3"/>
      <charset val="129"/>
      <scheme val="minor"/>
    </font>
  </fonts>
  <fills count="2">
    <fill>
      <patternFill patternType="none"/>
    </fill>
    <fill>
      <patternFill patternType="gray125"/>
    </fill>
  </fills>
  <borders count="49">
    <border>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style="thin">
        <color rgb="FF000000"/>
      </right>
      <top style="medium">
        <color rgb="FF000000"/>
      </top>
      <bottom/>
      <diagonal/>
    </border>
    <border>
      <left/>
      <right style="thin">
        <color rgb="FF000000"/>
      </right>
      <top/>
      <bottom style="medium">
        <color auto="1"/>
      </bottom>
      <diagonal/>
    </border>
    <border>
      <left style="thin">
        <color rgb="FF000000"/>
      </left>
      <right/>
      <top/>
      <bottom style="medium">
        <color auto="1"/>
      </bottom>
      <diagonal/>
    </border>
    <border>
      <left/>
      <right/>
      <top/>
      <bottom style="medium">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indexed="64"/>
      </bottom>
      <diagonal/>
    </border>
    <border>
      <left/>
      <right/>
      <top style="medium">
        <color indexed="64"/>
      </top>
      <bottom style="thin">
        <color indexed="64"/>
      </bottom>
      <diagonal/>
    </border>
    <border>
      <left style="thin">
        <color rgb="FF000000"/>
      </left>
      <right/>
      <top style="medium">
        <color indexed="64"/>
      </top>
      <bottom style="thin">
        <color indexed="64"/>
      </bottom>
      <diagonal/>
    </border>
    <border>
      <left/>
      <right style="thin">
        <color rgb="FF000000"/>
      </right>
      <top style="medium">
        <color indexed="64"/>
      </top>
      <bottom/>
      <diagonal/>
    </border>
    <border>
      <left style="thin">
        <color indexed="64"/>
      </left>
      <right/>
      <top style="thin">
        <color indexed="64"/>
      </top>
      <bottom style="thin">
        <color indexed="64"/>
      </bottom>
      <diagonal/>
    </border>
    <border>
      <left/>
      <right/>
      <top style="thin">
        <color rgb="FF000000"/>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right/>
      <top style="medium">
        <color indexed="64"/>
      </top>
      <bottom/>
      <diagonal/>
    </border>
    <border>
      <left style="thin">
        <color rgb="FF000000"/>
      </left>
      <right/>
      <top style="medium">
        <color indexed="64"/>
      </top>
      <bottom/>
      <diagonal/>
    </border>
  </borders>
  <cellStyleXfs count="3">
    <xf numFmtId="0" fontId="0" fillId="0" borderId="0">
      <alignment vertical="center"/>
    </xf>
    <xf numFmtId="9" fontId="14" fillId="0" borderId="0" applyFont="0" applyFill="0" applyBorder="0" applyAlignment="0" applyProtection="0">
      <alignment vertical="center"/>
    </xf>
    <xf numFmtId="0" fontId="18" fillId="0" borderId="0">
      <alignment vertical="center"/>
    </xf>
  </cellStyleXfs>
  <cellXfs count="219">
    <xf numFmtId="0" fontId="0" fillId="0" borderId="0" xfId="0">
      <alignment vertical="center"/>
    </xf>
    <xf numFmtId="0" fontId="6" fillId="0" borderId="0" xfId="0" applyFont="1" applyAlignment="1">
      <alignment horizontal="left" vertical="center"/>
    </xf>
    <xf numFmtId="0" fontId="6" fillId="0" borderId="6" xfId="0" applyFont="1" applyBorder="1" applyAlignment="1">
      <alignment horizontal="center" vertical="center" wrapText="1"/>
    </xf>
    <xf numFmtId="0" fontId="2" fillId="0" borderId="0" xfId="0" applyFont="1" applyAlignment="1">
      <alignment horizontal="left" vertical="center"/>
    </xf>
    <xf numFmtId="0" fontId="8" fillId="0" borderId="0" xfId="0" applyFont="1" applyAlignment="1">
      <alignment horizontal="center" vertical="center"/>
    </xf>
    <xf numFmtId="3" fontId="7" fillId="0" borderId="8" xfId="0" applyNumberFormat="1" applyFont="1" applyBorder="1" applyAlignment="1">
      <alignment horizontal="center" vertical="center" wrapText="1"/>
    </xf>
    <xf numFmtId="0" fontId="10" fillId="0" borderId="0" xfId="0" applyFont="1" applyAlignment="1">
      <alignment horizontal="justify" vertical="center"/>
    </xf>
    <xf numFmtId="3" fontId="11" fillId="0" borderId="8" xfId="0" applyNumberFormat="1" applyFont="1" applyBorder="1" applyAlignment="1">
      <alignment horizontal="right" vertical="center" wrapText="1"/>
    </xf>
    <xf numFmtId="0" fontId="11" fillId="0" borderId="8" xfId="0" applyFont="1" applyBorder="1" applyAlignment="1">
      <alignment horizontal="center" vertical="center" wrapText="1"/>
    </xf>
    <xf numFmtId="0" fontId="9" fillId="0" borderId="1" xfId="0" applyFont="1" applyBorder="1" applyAlignment="1">
      <alignment horizontal="left" vertical="center" wrapText="1"/>
    </xf>
    <xf numFmtId="0" fontId="13" fillId="0" borderId="8" xfId="0" applyFont="1" applyBorder="1" applyAlignment="1">
      <alignment horizontal="center" vertical="center" wrapText="1"/>
    </xf>
    <xf numFmtId="0" fontId="6" fillId="0" borderId="0" xfId="0" applyFont="1" applyAlignment="1">
      <alignment horizontal="right" vertical="center"/>
    </xf>
    <xf numFmtId="0" fontId="7"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3" fontId="6" fillId="0" borderId="8"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6"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0" xfId="0" applyFont="1" applyBorder="1" applyAlignment="1">
      <alignment horizontal="right" vertical="center" wrapText="1"/>
    </xf>
    <xf numFmtId="0" fontId="7" fillId="0" borderId="18" xfId="0" applyFont="1" applyBorder="1" applyAlignment="1">
      <alignment horizontal="center" vertical="center" wrapText="1"/>
    </xf>
    <xf numFmtId="3" fontId="7" fillId="0" borderId="19" xfId="0" applyNumberFormat="1" applyFont="1" applyBorder="1" applyAlignment="1">
      <alignment horizontal="center" vertical="center" wrapText="1"/>
    </xf>
    <xf numFmtId="0" fontId="7" fillId="0" borderId="20" xfId="0" applyFont="1" applyBorder="1" applyAlignment="1">
      <alignment horizontal="right" vertical="center" wrapText="1"/>
    </xf>
    <xf numFmtId="3" fontId="7" fillId="0" borderId="20" xfId="0" applyNumberFormat="1" applyFont="1" applyBorder="1" applyAlignment="1">
      <alignment horizontal="center" vertical="center" wrapText="1"/>
    </xf>
    <xf numFmtId="176" fontId="7" fillId="0" borderId="20" xfId="0" applyNumberFormat="1" applyFont="1" applyBorder="1" applyAlignment="1">
      <alignment horizontal="right" vertical="center" wrapText="1"/>
    </xf>
    <xf numFmtId="3" fontId="7" fillId="0" borderId="0" xfId="0" applyNumberFormat="1" applyFont="1" applyBorder="1" applyAlignment="1">
      <alignment horizontal="center" vertical="center" wrapText="1"/>
    </xf>
    <xf numFmtId="3" fontId="6" fillId="0" borderId="0" xfId="0" applyNumberFormat="1" applyFont="1" applyBorder="1" applyAlignment="1">
      <alignment horizontal="center" vertical="center" wrapText="1"/>
    </xf>
    <xf numFmtId="9" fontId="7" fillId="0" borderId="0" xfId="1" applyFont="1" applyBorder="1" applyAlignment="1">
      <alignment horizontal="center" vertical="center" wrapText="1"/>
    </xf>
    <xf numFmtId="0" fontId="2" fillId="0" borderId="0" xfId="0" applyFont="1" applyBorder="1" applyAlignment="1">
      <alignment horizontal="left" vertical="center" wrapText="1"/>
    </xf>
    <xf numFmtId="9" fontId="6" fillId="0" borderId="0" xfId="1" applyFont="1" applyBorder="1" applyAlignment="1">
      <alignment horizontal="center" vertical="center" wrapText="1"/>
    </xf>
    <xf numFmtId="3" fontId="11" fillId="0" borderId="0" xfId="0" applyNumberFormat="1" applyFont="1" applyBorder="1" applyAlignment="1">
      <alignment horizontal="right" vertical="center" wrapText="1"/>
    </xf>
    <xf numFmtId="0" fontId="11" fillId="0" borderId="0" xfId="0" applyFont="1" applyBorder="1" applyAlignment="1">
      <alignment horizontal="center" vertical="center" wrapText="1"/>
    </xf>
    <xf numFmtId="0" fontId="2" fillId="0" borderId="20" xfId="0" applyFont="1" applyBorder="1" applyAlignment="1">
      <alignment horizontal="left" vertical="center" wrapText="1"/>
    </xf>
    <xf numFmtId="0" fontId="9" fillId="0" borderId="18" xfId="0" applyFont="1" applyBorder="1" applyAlignment="1">
      <alignment horizontal="left" vertical="center" wrapText="1"/>
    </xf>
    <xf numFmtId="3" fontId="11" fillId="0" borderId="19" xfId="0" applyNumberFormat="1" applyFont="1" applyBorder="1" applyAlignment="1">
      <alignment horizontal="right" vertical="center" wrapText="1"/>
    </xf>
    <xf numFmtId="9" fontId="11" fillId="0" borderId="20" xfId="1" applyFont="1" applyBorder="1" applyAlignment="1">
      <alignment horizontal="center" vertical="center" wrapText="1"/>
    </xf>
    <xf numFmtId="3" fontId="11" fillId="0" borderId="20" xfId="0" applyNumberFormat="1" applyFont="1" applyBorder="1" applyAlignment="1">
      <alignment horizontal="right"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176" fontId="6" fillId="0" borderId="0" xfId="0" applyNumberFormat="1" applyFont="1" applyBorder="1" applyAlignment="1">
      <alignment horizontal="right" vertical="center" wrapText="1"/>
    </xf>
    <xf numFmtId="0" fontId="0" fillId="0" borderId="0" xfId="0" applyFont="1">
      <alignment vertical="center"/>
    </xf>
    <xf numFmtId="0" fontId="18" fillId="0" borderId="0" xfId="2">
      <alignment vertical="center"/>
    </xf>
    <xf numFmtId="0" fontId="10" fillId="0" borderId="0" xfId="2" applyFont="1" applyAlignment="1">
      <alignment horizontal="justify" vertical="center"/>
    </xf>
    <xf numFmtId="0" fontId="2" fillId="0" borderId="0" xfId="2" applyFont="1" applyAlignment="1">
      <alignment horizontal="left" vertical="center"/>
    </xf>
    <xf numFmtId="0" fontId="2" fillId="0" borderId="22" xfId="2" applyFont="1" applyBorder="1" applyAlignment="1">
      <alignment horizontal="center" vertical="center" wrapText="1"/>
    </xf>
    <xf numFmtId="176" fontId="22" fillId="0" borderId="0" xfId="2" applyNumberFormat="1" applyFont="1" applyBorder="1" applyAlignment="1">
      <alignment vertical="center" wrapText="1"/>
    </xf>
    <xf numFmtId="0" fontId="2" fillId="0" borderId="1" xfId="2" applyFont="1" applyBorder="1" applyAlignment="1">
      <alignment horizontal="center" vertical="center" wrapText="1"/>
    </xf>
    <xf numFmtId="3" fontId="22" fillId="0" borderId="0" xfId="2" applyNumberFormat="1" applyFont="1" applyBorder="1" applyAlignment="1">
      <alignment vertical="center" wrapText="1"/>
    </xf>
    <xf numFmtId="3" fontId="22" fillId="0" borderId="8" xfId="2" applyNumberFormat="1" applyFont="1" applyBorder="1" applyAlignment="1">
      <alignment vertical="center" wrapText="1"/>
    </xf>
    <xf numFmtId="176" fontId="24" fillId="0" borderId="0" xfId="2" applyNumberFormat="1" applyFont="1" applyBorder="1" applyAlignment="1">
      <alignment horizontal="center" vertical="center" wrapText="1"/>
    </xf>
    <xf numFmtId="177" fontId="24" fillId="0" borderId="0" xfId="2" applyNumberFormat="1" applyFont="1" applyBorder="1" applyAlignment="1">
      <alignment horizontal="center" vertical="center" wrapText="1"/>
    </xf>
    <xf numFmtId="3" fontId="24" fillId="0" borderId="0" xfId="2" applyNumberFormat="1" applyFont="1" applyBorder="1" applyAlignment="1">
      <alignment horizontal="center" vertical="center" wrapText="1"/>
    </xf>
    <xf numFmtId="0" fontId="24" fillId="0" borderId="0" xfId="2" applyFont="1" applyBorder="1" applyAlignment="1">
      <alignment horizontal="center" vertical="center" wrapText="1"/>
    </xf>
    <xf numFmtId="3" fontId="24" fillId="0" borderId="8" xfId="2" applyNumberFormat="1" applyFont="1" applyBorder="1" applyAlignment="1">
      <alignment horizontal="center" vertical="center" wrapText="1"/>
    </xf>
    <xf numFmtId="0" fontId="24" fillId="0" borderId="1" xfId="2" applyFont="1" applyBorder="1" applyAlignment="1">
      <alignment horizontal="center" vertical="center" wrapText="1"/>
    </xf>
    <xf numFmtId="0" fontId="18" fillId="0" borderId="0" xfId="2" applyFont="1">
      <alignment vertical="center"/>
    </xf>
    <xf numFmtId="176" fontId="22" fillId="0" borderId="0" xfId="2" applyNumberFormat="1" applyFont="1" applyBorder="1" applyAlignment="1">
      <alignment horizontal="center" vertical="center" wrapText="1"/>
    </xf>
    <xf numFmtId="177" fontId="22" fillId="0" borderId="0" xfId="2" applyNumberFormat="1" applyFont="1" applyBorder="1" applyAlignment="1">
      <alignment horizontal="center" vertical="center" wrapText="1"/>
    </xf>
    <xf numFmtId="3" fontId="22" fillId="0" borderId="0" xfId="2" applyNumberFormat="1" applyFont="1" applyBorder="1" applyAlignment="1">
      <alignment horizontal="center" vertical="center" wrapText="1"/>
    </xf>
    <xf numFmtId="0" fontId="22" fillId="0" borderId="0" xfId="2" applyFont="1" applyBorder="1" applyAlignment="1">
      <alignment horizontal="center" vertical="center" wrapText="1"/>
    </xf>
    <xf numFmtId="3" fontId="22" fillId="0" borderId="8" xfId="2" applyNumberFormat="1" applyFont="1" applyBorder="1" applyAlignment="1">
      <alignment horizontal="center" vertical="center" wrapText="1"/>
    </xf>
    <xf numFmtId="0" fontId="22" fillId="0" borderId="1" xfId="2" applyFont="1" applyBorder="1" applyAlignment="1">
      <alignment horizontal="center" vertical="center" wrapText="1"/>
    </xf>
    <xf numFmtId="0" fontId="2" fillId="0" borderId="6" xfId="2" applyFont="1" applyBorder="1" applyAlignment="1">
      <alignment horizontal="center" vertical="center" wrapText="1"/>
    </xf>
    <xf numFmtId="0" fontId="2" fillId="0" borderId="5" xfId="2" applyFont="1" applyBorder="1" applyAlignment="1">
      <alignment horizontal="center" vertical="center" wrapText="1"/>
    </xf>
    <xf numFmtId="0" fontId="22" fillId="0" borderId="0" xfId="2" applyFont="1" applyAlignment="1">
      <alignment horizontal="left" vertical="center"/>
    </xf>
    <xf numFmtId="3" fontId="27" fillId="0" borderId="24" xfId="2" applyNumberFormat="1" applyFont="1" applyBorder="1" applyAlignment="1">
      <alignment vertical="center" wrapText="1"/>
    </xf>
    <xf numFmtId="0" fontId="28" fillId="0" borderId="28" xfId="2" applyFont="1" applyBorder="1">
      <alignment vertical="center"/>
    </xf>
    <xf numFmtId="0" fontId="29" fillId="0" borderId="24" xfId="2" applyFont="1" applyBorder="1" applyAlignment="1">
      <alignment horizontal="center" vertical="center" wrapText="1"/>
    </xf>
    <xf numFmtId="3" fontId="29" fillId="0" borderId="24" xfId="2" applyNumberFormat="1" applyFont="1" applyBorder="1" applyAlignment="1">
      <alignment vertical="center" wrapText="1"/>
    </xf>
    <xf numFmtId="0" fontId="24" fillId="0" borderId="22" xfId="2" applyFont="1" applyBorder="1" applyAlignment="1">
      <alignment horizontal="center" vertical="center" wrapText="1"/>
    </xf>
    <xf numFmtId="0" fontId="2" fillId="0" borderId="29" xfId="2" applyFont="1" applyFill="1" applyBorder="1" applyAlignment="1">
      <alignment horizontal="center" vertical="center" wrapText="1"/>
    </xf>
    <xf numFmtId="0" fontId="2" fillId="0" borderId="30" xfId="2" applyFont="1" applyBorder="1" applyAlignment="1">
      <alignment horizontal="center" vertical="center" wrapText="1"/>
    </xf>
    <xf numFmtId="0" fontId="2" fillId="0" borderId="31" xfId="2" applyFont="1" applyFill="1" applyBorder="1" applyAlignment="1">
      <alignment horizontal="center" vertical="center" wrapText="1"/>
    </xf>
    <xf numFmtId="0" fontId="2" fillId="0" borderId="31" xfId="2" applyFont="1" applyBorder="1" applyAlignment="1">
      <alignment horizontal="center" vertical="center" wrapText="1"/>
    </xf>
    <xf numFmtId="0" fontId="18" fillId="0" borderId="0" xfId="2" applyBorder="1">
      <alignment vertical="center"/>
    </xf>
    <xf numFmtId="0" fontId="22" fillId="0" borderId="0" xfId="2" applyFont="1" applyAlignment="1">
      <alignment horizontal="justify" vertical="center"/>
    </xf>
    <xf numFmtId="3" fontId="29" fillId="0" borderId="24" xfId="2" applyNumberFormat="1" applyFont="1" applyBorder="1" applyAlignment="1">
      <alignment horizontal="center" vertical="center" wrapText="1"/>
    </xf>
    <xf numFmtId="0" fontId="28" fillId="0" borderId="24" xfId="2" applyFont="1" applyBorder="1">
      <alignment vertical="center"/>
    </xf>
    <xf numFmtId="0" fontId="30" fillId="0" borderId="41" xfId="2" applyFont="1" applyBorder="1" applyAlignment="1">
      <alignment horizontal="center" vertical="center"/>
    </xf>
    <xf numFmtId="0" fontId="30" fillId="0" borderId="31" xfId="2" applyFont="1" applyBorder="1" applyAlignment="1">
      <alignment horizontal="center" vertical="center" wrapText="1"/>
    </xf>
    <xf numFmtId="0" fontId="30" fillId="0" borderId="31" xfId="2" applyFont="1" applyBorder="1" applyAlignment="1">
      <alignment horizontal="center" vertical="center"/>
    </xf>
    <xf numFmtId="0" fontId="2" fillId="0" borderId="12" xfId="2" applyFont="1" applyBorder="1" applyAlignment="1">
      <alignment horizontal="center" vertical="center" wrapText="1"/>
    </xf>
    <xf numFmtId="0" fontId="18" fillId="0" borderId="10" xfId="2" applyBorder="1">
      <alignment vertical="center"/>
    </xf>
    <xf numFmtId="0" fontId="22" fillId="0" borderId="1" xfId="2" applyFont="1" applyBorder="1" applyAlignment="1">
      <alignment vertical="center" wrapText="1"/>
    </xf>
    <xf numFmtId="0" fontId="22" fillId="0" borderId="40" xfId="2" applyFont="1" applyBorder="1" applyAlignment="1">
      <alignment vertical="center" wrapText="1"/>
    </xf>
    <xf numFmtId="0" fontId="28" fillId="0" borderId="23" xfId="2" applyFont="1" applyBorder="1">
      <alignment vertical="center"/>
    </xf>
    <xf numFmtId="0" fontId="2" fillId="0" borderId="42" xfId="2" applyFont="1" applyBorder="1" applyAlignment="1">
      <alignment horizontal="center" vertical="center" wrapText="1"/>
    </xf>
    <xf numFmtId="0" fontId="2" fillId="0" borderId="8" xfId="2" applyFont="1" applyBorder="1" applyAlignment="1">
      <alignment horizontal="center" vertical="center" wrapText="1"/>
    </xf>
    <xf numFmtId="0" fontId="2" fillId="0" borderId="0" xfId="2" applyFont="1" applyBorder="1" applyAlignment="1">
      <alignment vertical="center" wrapText="1"/>
    </xf>
    <xf numFmtId="0" fontId="27" fillId="0" borderId="24" xfId="2" applyFont="1" applyBorder="1" applyAlignment="1">
      <alignment horizontal="center" vertical="center" wrapText="1"/>
    </xf>
    <xf numFmtId="3" fontId="27" fillId="0" borderId="24" xfId="2" applyNumberFormat="1" applyFont="1" applyBorder="1" applyAlignment="1">
      <alignment horizontal="center" vertical="center" wrapText="1"/>
    </xf>
    <xf numFmtId="3" fontId="27" fillId="0" borderId="23" xfId="2" applyNumberFormat="1" applyFont="1" applyBorder="1" applyAlignment="1">
      <alignment horizontal="center" vertical="center" wrapText="1"/>
    </xf>
    <xf numFmtId="0" fontId="2" fillId="0" borderId="44" xfId="2" applyFont="1" applyBorder="1" applyAlignment="1">
      <alignment horizontal="center" vertical="center" wrapText="1"/>
    </xf>
    <xf numFmtId="0" fontId="2" fillId="0" borderId="45" xfId="2" applyFont="1" applyBorder="1" applyAlignment="1">
      <alignment horizontal="center" vertical="center" wrapText="1"/>
    </xf>
    <xf numFmtId="0" fontId="2" fillId="0" borderId="11" xfId="2" applyFont="1" applyBorder="1" applyAlignment="1">
      <alignment horizontal="center" vertical="center" wrapText="1"/>
    </xf>
    <xf numFmtId="0" fontId="2" fillId="0" borderId="9" xfId="2" applyFont="1" applyBorder="1" applyAlignment="1">
      <alignment horizontal="center" vertical="center" wrapText="1"/>
    </xf>
    <xf numFmtId="0" fontId="22" fillId="0" borderId="24" xfId="2" applyFont="1" applyBorder="1" applyAlignment="1">
      <alignment vertical="center" wrapText="1"/>
    </xf>
    <xf numFmtId="0" fontId="22" fillId="0" borderId="23" xfId="2" applyFont="1" applyBorder="1" applyAlignment="1">
      <alignment vertical="center" wrapText="1"/>
    </xf>
    <xf numFmtId="0" fontId="9" fillId="0" borderId="22" xfId="2" applyFont="1" applyBorder="1" applyAlignment="1">
      <alignment horizontal="center" vertical="center" wrapText="1"/>
    </xf>
    <xf numFmtId="0" fontId="9" fillId="0" borderId="1" xfId="2" applyFont="1" applyBorder="1" applyAlignment="1">
      <alignment horizontal="center" vertical="center" wrapText="1"/>
    </xf>
    <xf numFmtId="176" fontId="24" fillId="0" borderId="13" xfId="2" applyNumberFormat="1" applyFont="1" applyBorder="1" applyAlignment="1">
      <alignment vertical="center" wrapText="1"/>
    </xf>
    <xf numFmtId="3" fontId="24" fillId="0" borderId="13" xfId="2" applyNumberFormat="1" applyFont="1" applyBorder="1" applyAlignment="1">
      <alignment vertical="center" wrapText="1"/>
    </xf>
    <xf numFmtId="3" fontId="24" fillId="0" borderId="7" xfId="2" applyNumberFormat="1" applyFont="1" applyBorder="1" applyAlignment="1">
      <alignment vertical="center" wrapText="1"/>
    </xf>
    <xf numFmtId="0" fontId="31" fillId="0" borderId="14" xfId="2" applyFont="1" applyBorder="1" applyAlignment="1">
      <alignment horizontal="center" vertical="center" wrapText="1"/>
    </xf>
    <xf numFmtId="176" fontId="24" fillId="0" borderId="4" xfId="2" applyNumberFormat="1" applyFont="1" applyBorder="1" applyAlignment="1">
      <alignment horizontal="right" vertical="center" wrapText="1"/>
    </xf>
    <xf numFmtId="3" fontId="24" fillId="0" borderId="4" xfId="2" applyNumberFormat="1" applyFont="1" applyBorder="1" applyAlignment="1">
      <alignment horizontal="right" vertical="center" wrapText="1"/>
    </xf>
    <xf numFmtId="3" fontId="24" fillId="0" borderId="3" xfId="2" applyNumberFormat="1" applyFont="1" applyBorder="1" applyAlignment="1">
      <alignment horizontal="right" vertical="center" wrapText="1"/>
    </xf>
    <xf numFmtId="0" fontId="24" fillId="0" borderId="2" xfId="2" applyFont="1" applyBorder="1" applyAlignment="1">
      <alignment horizontal="center" vertical="center" wrapText="1"/>
    </xf>
    <xf numFmtId="176" fontId="22" fillId="0" borderId="0" xfId="2" applyNumberFormat="1" applyFont="1" applyBorder="1" applyAlignment="1">
      <alignment horizontal="right" vertical="center" wrapText="1"/>
    </xf>
    <xf numFmtId="3" fontId="22" fillId="0" borderId="0" xfId="2" applyNumberFormat="1" applyFont="1" applyBorder="1" applyAlignment="1">
      <alignment horizontal="right" vertical="center" wrapText="1"/>
    </xf>
    <xf numFmtId="3" fontId="22" fillId="0" borderId="8" xfId="2" applyNumberFormat="1" applyFont="1" applyBorder="1" applyAlignment="1">
      <alignment horizontal="right" vertical="center" wrapText="1"/>
    </xf>
    <xf numFmtId="0" fontId="22" fillId="0" borderId="0" xfId="2" applyFont="1" applyBorder="1" applyAlignment="1">
      <alignment horizontal="right" vertical="center" wrapText="1"/>
    </xf>
    <xf numFmtId="0" fontId="2" fillId="0" borderId="16" xfId="2" applyFont="1" applyBorder="1" applyAlignment="1">
      <alignment horizontal="center" vertical="center" wrapText="1"/>
    </xf>
    <xf numFmtId="0" fontId="2" fillId="0" borderId="21" xfId="2" applyFont="1" applyBorder="1" applyAlignment="1">
      <alignment horizontal="center" vertical="center" wrapText="1"/>
    </xf>
    <xf numFmtId="0" fontId="22" fillId="0" borderId="15" xfId="2" applyFont="1" applyBorder="1" applyAlignment="1">
      <alignment horizontal="justify" vertical="center" wrapText="1"/>
    </xf>
    <xf numFmtId="0" fontId="22" fillId="0" borderId="0" xfId="2" applyFont="1" applyAlignment="1">
      <alignment horizontal="right" vertical="center"/>
    </xf>
    <xf numFmtId="3" fontId="6" fillId="0" borderId="23" xfId="0" applyNumberFormat="1" applyFont="1" applyBorder="1" applyAlignment="1">
      <alignment horizontal="center" vertical="center" wrapText="1"/>
    </xf>
    <xf numFmtId="3" fontId="6" fillId="0" borderId="24" xfId="0" applyNumberFormat="1" applyFont="1" applyBorder="1" applyAlignment="1">
      <alignment horizontal="center" vertical="center" wrapText="1"/>
    </xf>
    <xf numFmtId="177" fontId="23" fillId="0" borderId="0" xfId="2" applyNumberFormat="1" applyFont="1" applyBorder="1" applyAlignment="1">
      <alignment horizontal="center" vertical="center" wrapText="1"/>
    </xf>
    <xf numFmtId="0" fontId="22" fillId="0" borderId="8" xfId="2" applyFont="1" applyBorder="1" applyAlignment="1">
      <alignment horizontal="center" vertical="center" wrapText="1"/>
    </xf>
    <xf numFmtId="0" fontId="23" fillId="0" borderId="0" xfId="2" applyFont="1" applyBorder="1" applyAlignment="1">
      <alignment horizontal="center" vertical="center" wrapText="1"/>
    </xf>
    <xf numFmtId="3" fontId="22" fillId="0" borderId="23" xfId="2" applyNumberFormat="1" applyFont="1" applyBorder="1" applyAlignment="1">
      <alignment horizontal="center" vertical="center" wrapText="1"/>
    </xf>
    <xf numFmtId="177" fontId="23" fillId="0" borderId="24" xfId="2" applyNumberFormat="1" applyFont="1" applyBorder="1" applyAlignment="1">
      <alignment horizontal="center" vertical="center" wrapText="1"/>
    </xf>
    <xf numFmtId="3" fontId="22" fillId="0" borderId="24" xfId="2" applyNumberFormat="1" applyFont="1" applyBorder="1" applyAlignment="1">
      <alignment horizontal="center" vertical="center" wrapText="1"/>
    </xf>
    <xf numFmtId="176" fontId="22" fillId="0" borderId="24" xfId="2" applyNumberFormat="1" applyFont="1" applyBorder="1" applyAlignment="1">
      <alignment horizontal="center" vertical="center" wrapText="1"/>
    </xf>
    <xf numFmtId="3" fontId="12" fillId="0" borderId="0" xfId="0" applyNumberFormat="1" applyFont="1" applyBorder="1" applyAlignment="1">
      <alignment horizontal="center" vertical="center" wrapText="1"/>
    </xf>
    <xf numFmtId="3" fontId="15" fillId="0" borderId="0" xfId="0" applyNumberFormat="1" applyFont="1" applyBorder="1" applyAlignment="1">
      <alignment horizontal="center" vertical="center" wrapText="1"/>
    </xf>
    <xf numFmtId="3" fontId="12" fillId="0" borderId="20" xfId="0" applyNumberFormat="1" applyFont="1" applyBorder="1" applyAlignment="1">
      <alignment horizontal="center" vertical="center" wrapText="1"/>
    </xf>
    <xf numFmtId="0" fontId="6" fillId="0" borderId="0" xfId="0" applyFont="1" applyBorder="1" applyAlignment="1">
      <alignment horizontal="right" vertical="center"/>
    </xf>
    <xf numFmtId="0" fontId="6" fillId="0" borderId="15"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0"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11"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6" xfId="2" applyFont="1" applyBorder="1" applyAlignment="1">
      <alignment horizontal="center" vertical="center" wrapText="1"/>
    </xf>
    <xf numFmtId="0" fontId="2" fillId="0" borderId="8" xfId="2" applyFont="1" applyBorder="1" applyAlignment="1">
      <alignment horizontal="center" vertical="center" wrapText="1"/>
    </xf>
    <xf numFmtId="0" fontId="2" fillId="0" borderId="3" xfId="2" applyFont="1" applyBorder="1" applyAlignment="1">
      <alignment horizontal="center" vertical="center" wrapText="1"/>
    </xf>
    <xf numFmtId="0" fontId="3" fillId="0" borderId="0" xfId="2" applyFont="1" applyAlignment="1">
      <alignment horizontal="center" vertical="center"/>
    </xf>
    <xf numFmtId="0" fontId="25" fillId="0" borderId="0" xfId="2" applyFont="1" applyAlignment="1">
      <alignment horizontal="center" vertical="center"/>
    </xf>
    <xf numFmtId="0" fontId="22" fillId="0" borderId="15" xfId="2" applyFont="1" applyBorder="1" applyAlignment="1">
      <alignment horizontal="justify" vertical="center" wrapText="1"/>
    </xf>
    <xf numFmtId="0" fontId="22" fillId="0" borderId="1" xfId="2" applyFont="1" applyBorder="1" applyAlignment="1">
      <alignment horizontal="justify" vertical="center" wrapText="1"/>
    </xf>
    <xf numFmtId="0" fontId="22" fillId="0" borderId="2" xfId="2" applyFont="1" applyBorder="1" applyAlignment="1">
      <alignment horizontal="justify" vertical="center" wrapText="1"/>
    </xf>
    <xf numFmtId="0" fontId="2" fillId="0" borderId="15" xfId="2" applyFont="1" applyBorder="1" applyAlignment="1">
      <alignment horizontal="center" vertical="center" wrapText="1"/>
    </xf>
    <xf numFmtId="0" fontId="2" fillId="0" borderId="1" xfId="2"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7"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6" fillId="0" borderId="0" xfId="0" applyFont="1" applyAlignment="1">
      <alignment horizontal="center" vertical="center"/>
    </xf>
    <xf numFmtId="0" fontId="22" fillId="0" borderId="40" xfId="2" applyFont="1" applyBorder="1" applyAlignment="1">
      <alignment horizontal="center" vertical="center" wrapText="1"/>
    </xf>
    <xf numFmtId="0" fontId="22" fillId="0" borderId="1" xfId="2" applyFont="1" applyBorder="1" applyAlignment="1">
      <alignment horizontal="center" vertical="center" wrapText="1"/>
    </xf>
    <xf numFmtId="0" fontId="22" fillId="0" borderId="32" xfId="2" applyFont="1" applyBorder="1" applyAlignment="1">
      <alignment horizontal="center" vertical="center" wrapText="1"/>
    </xf>
    <xf numFmtId="0" fontId="2" fillId="0" borderId="48" xfId="2" applyFont="1" applyBorder="1" applyAlignment="1">
      <alignment horizontal="center" vertical="center" wrapText="1"/>
    </xf>
    <xf numFmtId="0" fontId="2" fillId="0" borderId="47" xfId="2" applyFont="1" applyBorder="1" applyAlignment="1">
      <alignment horizontal="center" vertical="center" wrapText="1"/>
    </xf>
    <xf numFmtId="0" fontId="2" fillId="0" borderId="4" xfId="2" applyFont="1" applyBorder="1" applyAlignment="1">
      <alignment horizontal="center" vertical="center" wrapText="1"/>
    </xf>
    <xf numFmtId="0" fontId="2" fillId="0" borderId="39" xfId="2" applyFont="1" applyBorder="1" applyAlignment="1">
      <alignment horizontal="center" vertical="center" wrapText="1"/>
    </xf>
    <xf numFmtId="0" fontId="2" fillId="0" borderId="38" xfId="2" applyFont="1" applyBorder="1" applyAlignment="1">
      <alignment horizontal="center" vertical="center" wrapText="1"/>
    </xf>
    <xf numFmtId="0" fontId="22" fillId="0" borderId="10" xfId="2" applyFont="1" applyBorder="1" applyAlignment="1">
      <alignment horizontal="center" vertical="center" wrapText="1"/>
    </xf>
    <xf numFmtId="0" fontId="2" fillId="0" borderId="40" xfId="2" applyFont="1" applyBorder="1" applyAlignment="1">
      <alignment horizontal="center" vertical="center" wrapText="1"/>
    </xf>
    <xf numFmtId="0" fontId="2" fillId="0" borderId="33" xfId="2" applyFont="1" applyBorder="1" applyAlignment="1">
      <alignment horizontal="center" vertical="center" wrapText="1"/>
    </xf>
    <xf numFmtId="0" fontId="2" fillId="0" borderId="34" xfId="2" applyFont="1" applyBorder="1" applyAlignment="1">
      <alignment horizontal="center" vertical="center" wrapText="1"/>
    </xf>
    <xf numFmtId="0" fontId="2" fillId="0" borderId="30" xfId="2" applyFont="1" applyBorder="1" applyAlignment="1">
      <alignment horizontal="center" vertical="center" wrapText="1"/>
    </xf>
    <xf numFmtId="0" fontId="2" fillId="0" borderId="46" xfId="2" applyFont="1" applyBorder="1" applyAlignment="1">
      <alignment horizontal="center" vertical="center" wrapText="1"/>
    </xf>
    <xf numFmtId="0" fontId="2" fillId="0" borderId="11" xfId="2" applyFont="1" applyBorder="1" applyAlignment="1">
      <alignment horizontal="center" vertical="center" wrapText="1"/>
    </xf>
    <xf numFmtId="0" fontId="30" fillId="0" borderId="39" xfId="2" applyFont="1" applyBorder="1" applyAlignment="1">
      <alignment horizontal="center" vertical="center"/>
    </xf>
    <xf numFmtId="0" fontId="30" fillId="0" borderId="38" xfId="2" applyFont="1" applyBorder="1" applyAlignment="1">
      <alignment horizontal="center" vertical="center"/>
    </xf>
    <xf numFmtId="0" fontId="2" fillId="0" borderId="37" xfId="2" applyFont="1" applyBorder="1" applyAlignment="1">
      <alignment horizontal="center" vertical="center" wrapText="1"/>
    </xf>
    <xf numFmtId="0" fontId="18" fillId="0" borderId="27" xfId="2" applyBorder="1" applyAlignment="1">
      <alignment horizontal="left" vertical="center" wrapText="1"/>
    </xf>
    <xf numFmtId="0" fontId="18" fillId="0" borderId="26" xfId="2" applyBorder="1" applyAlignment="1">
      <alignment horizontal="left" vertical="center" wrapText="1"/>
    </xf>
    <xf numFmtId="0" fontId="18" fillId="0" borderId="25" xfId="2" applyBorder="1" applyAlignment="1">
      <alignment horizontal="left" vertical="center" wrapText="1"/>
    </xf>
    <xf numFmtId="0" fontId="30" fillId="0" borderId="41" xfId="2" applyFont="1" applyBorder="1" applyAlignment="1">
      <alignment horizontal="center" vertical="center"/>
    </xf>
    <xf numFmtId="0" fontId="30" fillId="0" borderId="43" xfId="2" applyFont="1" applyBorder="1" applyAlignment="1">
      <alignment horizontal="center" vertical="center"/>
    </xf>
    <xf numFmtId="0" fontId="28" fillId="0" borderId="28" xfId="2" applyFont="1" applyBorder="1" applyAlignment="1">
      <alignment horizontal="center" vertical="center"/>
    </xf>
    <xf numFmtId="0" fontId="30" fillId="0" borderId="33" xfId="2" applyFont="1" applyBorder="1" applyAlignment="1">
      <alignment horizontal="center" vertical="center"/>
    </xf>
    <xf numFmtId="0" fontId="30" fillId="0" borderId="34" xfId="2" applyFont="1" applyBorder="1" applyAlignment="1">
      <alignment horizontal="center" vertical="center"/>
    </xf>
    <xf numFmtId="0" fontId="2" fillId="0" borderId="36" xfId="2" applyFont="1" applyBorder="1" applyAlignment="1">
      <alignment horizontal="center" vertical="center" wrapText="1"/>
    </xf>
    <xf numFmtId="0" fontId="2" fillId="0" borderId="35" xfId="2" applyFont="1" applyBorder="1" applyAlignment="1">
      <alignment horizontal="center" vertical="center" wrapText="1"/>
    </xf>
    <xf numFmtId="0" fontId="2" fillId="0" borderId="5" xfId="2" applyFont="1" applyBorder="1" applyAlignment="1">
      <alignment horizontal="center" vertical="center" wrapText="1"/>
    </xf>
    <xf numFmtId="0" fontId="2" fillId="0" borderId="7" xfId="2" applyFont="1" applyBorder="1" applyAlignment="1">
      <alignment horizontal="center" vertical="center" wrapText="1"/>
    </xf>
    <xf numFmtId="0" fontId="2" fillId="0" borderId="12" xfId="2"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cellXfs>
  <cellStyles count="3">
    <cellStyle name="백분율" xfId="1" builtinId="5"/>
    <cellStyle name="표준" xfId="0" builtinId="0"/>
    <cellStyle name="표준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247650</xdr:colOff>
      <xdr:row>9</xdr:row>
      <xdr:rowOff>9525</xdr:rowOff>
    </xdr:from>
    <xdr:to>
      <xdr:col>7</xdr:col>
      <xdr:colOff>504825</xdr:colOff>
      <xdr:row>14</xdr:row>
      <xdr:rowOff>57150</xdr:rowOff>
    </xdr:to>
    <xdr:pic>
      <xdr:nvPicPr>
        <xdr:cNvPr id="2" name="_x164304760" descr="DRW00001200055b"/>
        <xdr:cNvPicPr>
          <a:picLocks noChangeAspect="1" noChangeArrowheads="1"/>
        </xdr:cNvPicPr>
      </xdr:nvPicPr>
      <xdr:blipFill>
        <a:blip xmlns:r="http://schemas.openxmlformats.org/officeDocument/2006/relationships" r:embed="rId1" cstate="print"/>
        <a:srcRect/>
        <a:stretch>
          <a:fillRect/>
        </a:stretch>
      </xdr:blipFill>
      <xdr:spPr bwMode="auto">
        <a:xfrm>
          <a:off x="247650" y="1895475"/>
          <a:ext cx="5057775" cy="1095375"/>
        </a:xfrm>
        <a:prstGeom prst="rect">
          <a:avLst/>
        </a:prstGeom>
        <a:noFill/>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D34" sqref="D34"/>
    </sheetView>
  </sheetViews>
  <sheetFormatPr defaultRowHeight="16.5"/>
  <sheetData/>
  <phoneticPr fontId="1" type="noConversion"/>
  <printOptions gridLine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G40"/>
  <sheetViews>
    <sheetView view="pageBreakPreview" zoomScale="115" zoomScaleNormal="100" zoomScaleSheetLayoutView="115" workbookViewId="0">
      <selection activeCell="A16" sqref="A16:G16"/>
    </sheetView>
  </sheetViews>
  <sheetFormatPr defaultRowHeight="16.5"/>
  <cols>
    <col min="2" max="7" width="11.25" customWidth="1"/>
  </cols>
  <sheetData>
    <row r="1" spans="1:7" ht="25.5">
      <c r="A1" s="160" t="s">
        <v>0</v>
      </c>
      <c r="B1" s="160"/>
      <c r="C1" s="160"/>
      <c r="D1" s="160"/>
      <c r="E1" s="160"/>
      <c r="F1" s="160"/>
      <c r="G1" s="160"/>
    </row>
    <row r="2" spans="1:7" ht="19.5">
      <c r="A2" s="161" t="s">
        <v>1</v>
      </c>
      <c r="B2" s="161"/>
      <c r="C2" s="161"/>
      <c r="D2" s="161"/>
      <c r="E2" s="161"/>
      <c r="F2" s="161"/>
      <c r="G2" s="161"/>
    </row>
    <row r="3" spans="1:7" ht="17.25" thickBot="1">
      <c r="A3" s="1" t="s">
        <v>2</v>
      </c>
      <c r="F3" s="146" t="s">
        <v>3</v>
      </c>
      <c r="G3" s="146"/>
    </row>
    <row r="4" spans="1:7">
      <c r="A4" s="147" t="s">
        <v>4</v>
      </c>
      <c r="B4" s="150" t="s">
        <v>5</v>
      </c>
      <c r="C4" s="152"/>
      <c r="D4" s="150" t="s">
        <v>7</v>
      </c>
      <c r="E4" s="152"/>
      <c r="F4" s="150" t="s">
        <v>9</v>
      </c>
      <c r="G4" s="151"/>
    </row>
    <row r="5" spans="1:7" ht="15" customHeight="1">
      <c r="A5" s="148"/>
      <c r="B5" s="162" t="s">
        <v>6</v>
      </c>
      <c r="C5" s="163"/>
      <c r="D5" s="162" t="s">
        <v>8</v>
      </c>
      <c r="E5" s="163"/>
      <c r="F5" s="162" t="s">
        <v>10</v>
      </c>
      <c r="G5" s="164"/>
    </row>
    <row r="6" spans="1:7" ht="18.75" customHeight="1">
      <c r="A6" s="148"/>
      <c r="B6" s="19" t="s">
        <v>11</v>
      </c>
      <c r="C6" s="19" t="s">
        <v>13</v>
      </c>
      <c r="D6" s="19" t="s">
        <v>11</v>
      </c>
      <c r="E6" s="19" t="s">
        <v>13</v>
      </c>
      <c r="F6" s="19" t="s">
        <v>11</v>
      </c>
      <c r="G6" s="20" t="s">
        <v>13</v>
      </c>
    </row>
    <row r="7" spans="1:7" ht="27">
      <c r="A7" s="155"/>
      <c r="B7" s="14" t="s">
        <v>12</v>
      </c>
      <c r="C7" s="14" t="s">
        <v>14</v>
      </c>
      <c r="D7" s="14" t="s">
        <v>12</v>
      </c>
      <c r="E7" s="14" t="s">
        <v>14</v>
      </c>
      <c r="F7" s="14" t="s">
        <v>12</v>
      </c>
      <c r="G7" s="15" t="s">
        <v>14</v>
      </c>
    </row>
    <row r="8" spans="1:7">
      <c r="A8" s="55" t="s">
        <v>15</v>
      </c>
      <c r="B8" s="24">
        <v>398581329</v>
      </c>
      <c r="C8" s="31">
        <v>26.6</v>
      </c>
      <c r="D8" s="38">
        <v>288889883</v>
      </c>
      <c r="E8" s="31">
        <v>13.5</v>
      </c>
      <c r="F8" s="38">
        <v>109691446</v>
      </c>
      <c r="G8" s="31">
        <v>81.8</v>
      </c>
    </row>
    <row r="9" spans="1:7">
      <c r="A9" s="55" t="s">
        <v>16</v>
      </c>
      <c r="B9" s="24">
        <v>410100491</v>
      </c>
      <c r="C9" s="31">
        <v>2.9</v>
      </c>
      <c r="D9" s="38">
        <v>324969685</v>
      </c>
      <c r="E9" s="31">
        <v>12.5</v>
      </c>
      <c r="F9" s="38">
        <v>85130806</v>
      </c>
      <c r="G9" s="31">
        <v>-22.4</v>
      </c>
    </row>
    <row r="10" spans="1:7">
      <c r="A10" s="55" t="s">
        <v>17</v>
      </c>
      <c r="B10" s="24">
        <v>570080559</v>
      </c>
      <c r="C10" s="31">
        <v>39</v>
      </c>
      <c r="D10" s="38">
        <v>482617782</v>
      </c>
      <c r="E10" s="31">
        <v>48.5</v>
      </c>
      <c r="F10" s="38">
        <v>87462777</v>
      </c>
      <c r="G10" s="31">
        <v>2.7</v>
      </c>
    </row>
    <row r="11" spans="1:7" s="58" customFormat="1">
      <c r="A11" s="55" t="s">
        <v>34</v>
      </c>
      <c r="B11" s="24">
        <v>492837355</v>
      </c>
      <c r="C11" s="31">
        <v>-13.5</v>
      </c>
      <c r="D11" s="38">
        <v>402691230</v>
      </c>
      <c r="E11" s="31">
        <v>-16.600000000000001</v>
      </c>
      <c r="F11" s="38">
        <v>90146125</v>
      </c>
      <c r="G11" s="57">
        <v>3</v>
      </c>
    </row>
    <row r="12" spans="1:7" ht="17.25" thickBot="1">
      <c r="A12" s="32" t="s">
        <v>121</v>
      </c>
      <c r="B12" s="33">
        <v>538045030</v>
      </c>
      <c r="C12" s="34">
        <v>9.1999999999999993</v>
      </c>
      <c r="D12" s="35">
        <v>416864910</v>
      </c>
      <c r="E12" s="34">
        <v>3.5</v>
      </c>
      <c r="F12" s="35">
        <v>121180120</v>
      </c>
      <c r="G12" s="36">
        <v>34.4</v>
      </c>
    </row>
    <row r="13" spans="1:7">
      <c r="A13" s="3" t="s">
        <v>18</v>
      </c>
    </row>
    <row r="14" spans="1:7">
      <c r="A14" s="3" t="s">
        <v>19</v>
      </c>
    </row>
    <row r="15" spans="1:7" ht="9" customHeight="1">
      <c r="A15" s="4" t="s">
        <v>4</v>
      </c>
    </row>
    <row r="16" spans="1:7" ht="25.5">
      <c r="A16" s="160" t="s">
        <v>20</v>
      </c>
      <c r="B16" s="160"/>
      <c r="C16" s="160"/>
      <c r="D16" s="160"/>
      <c r="E16" s="160"/>
      <c r="F16" s="160"/>
      <c r="G16" s="160"/>
    </row>
    <row r="17" spans="1:7" ht="19.5">
      <c r="A17" s="161" t="s">
        <v>21</v>
      </c>
      <c r="B17" s="161"/>
      <c r="C17" s="161"/>
      <c r="D17" s="161"/>
      <c r="E17" s="161"/>
      <c r="F17" s="161"/>
      <c r="G17" s="161"/>
    </row>
    <row r="18" spans="1:7" ht="17.25" thickBot="1">
      <c r="A18" s="1" t="s">
        <v>22</v>
      </c>
      <c r="F18" s="146" t="s">
        <v>23</v>
      </c>
      <c r="G18" s="146"/>
    </row>
    <row r="19" spans="1:7">
      <c r="A19" s="147" t="s">
        <v>4</v>
      </c>
      <c r="B19" s="150" t="s">
        <v>100</v>
      </c>
      <c r="C19" s="151"/>
      <c r="D19" s="152"/>
      <c r="E19" s="150" t="s">
        <v>101</v>
      </c>
      <c r="F19" s="151"/>
      <c r="G19" s="151"/>
    </row>
    <row r="20" spans="1:7">
      <c r="A20" s="148"/>
      <c r="B20" s="153" t="s">
        <v>4</v>
      </c>
      <c r="C20" s="19" t="s">
        <v>24</v>
      </c>
      <c r="D20" s="19" t="s">
        <v>27</v>
      </c>
      <c r="E20" s="153" t="s">
        <v>4</v>
      </c>
      <c r="F20" s="19" t="s">
        <v>24</v>
      </c>
      <c r="G20" s="20" t="s">
        <v>27</v>
      </c>
    </row>
    <row r="21" spans="1:7" ht="16.5" customHeight="1">
      <c r="A21" s="148"/>
      <c r="B21" s="153"/>
      <c r="C21" s="13" t="s">
        <v>25</v>
      </c>
      <c r="D21" s="13" t="s">
        <v>28</v>
      </c>
      <c r="E21" s="153"/>
      <c r="F21" s="158" t="s">
        <v>29</v>
      </c>
      <c r="G21" s="16" t="s">
        <v>28</v>
      </c>
    </row>
    <row r="22" spans="1:7">
      <c r="A22" s="155"/>
      <c r="B22" s="156"/>
      <c r="C22" s="14" t="s">
        <v>26</v>
      </c>
      <c r="D22" s="14" t="s">
        <v>26</v>
      </c>
      <c r="E22" s="156"/>
      <c r="F22" s="159"/>
      <c r="G22" s="15" t="s">
        <v>26</v>
      </c>
    </row>
    <row r="23" spans="1:7">
      <c r="A23" s="55" t="s">
        <v>15</v>
      </c>
      <c r="B23" s="24">
        <v>479367950</v>
      </c>
      <c r="C23" s="38">
        <v>338890581</v>
      </c>
      <c r="D23" s="38">
        <v>140477369</v>
      </c>
      <c r="E23" s="38">
        <v>485250522</v>
      </c>
      <c r="F23" s="38">
        <v>344166851</v>
      </c>
      <c r="G23" s="38">
        <v>141083671</v>
      </c>
    </row>
    <row r="24" spans="1:7">
      <c r="A24" s="55" t="s">
        <v>16</v>
      </c>
      <c r="B24" s="24">
        <v>462293544</v>
      </c>
      <c r="C24" s="38">
        <v>369458960</v>
      </c>
      <c r="D24" s="38">
        <v>92834584</v>
      </c>
      <c r="E24" s="38">
        <v>458946439</v>
      </c>
      <c r="F24" s="38">
        <v>368399157</v>
      </c>
      <c r="G24" s="38">
        <v>90547282</v>
      </c>
    </row>
    <row r="25" spans="1:7">
      <c r="A25" s="55" t="s">
        <v>17</v>
      </c>
      <c r="B25" s="24">
        <v>636052221</v>
      </c>
      <c r="C25" s="38">
        <v>533414850</v>
      </c>
      <c r="D25" s="38">
        <v>102637371</v>
      </c>
      <c r="E25" s="38">
        <v>637672058</v>
      </c>
      <c r="F25" s="38">
        <v>534690574</v>
      </c>
      <c r="G25" s="38">
        <v>102981484</v>
      </c>
    </row>
    <row r="26" spans="1:7" s="58" customFormat="1">
      <c r="A26" s="55" t="s">
        <v>34</v>
      </c>
      <c r="B26" s="24">
        <v>689082916</v>
      </c>
      <c r="C26" s="38">
        <v>571428696</v>
      </c>
      <c r="D26" s="38">
        <v>117654220</v>
      </c>
      <c r="E26" s="38">
        <v>694556904</v>
      </c>
      <c r="F26" s="38">
        <v>575891408</v>
      </c>
      <c r="G26" s="38">
        <v>118665496</v>
      </c>
    </row>
    <row r="27" spans="1:7" ht="17.25" thickBot="1">
      <c r="A27" s="32" t="s">
        <v>121</v>
      </c>
      <c r="B27" s="33">
        <f>SUM(C27:D27)</f>
        <v>627843936</v>
      </c>
      <c r="C27" s="35">
        <v>490663703</v>
      </c>
      <c r="D27" s="35">
        <v>137180233</v>
      </c>
      <c r="E27" s="35">
        <f>SUM(F27:G27)</f>
        <v>646284573</v>
      </c>
      <c r="F27" s="35">
        <v>504060954</v>
      </c>
      <c r="G27" s="35">
        <v>142223619</v>
      </c>
    </row>
    <row r="28" spans="1:7" ht="17.25" thickBot="1">
      <c r="A28" s="157" t="s">
        <v>4</v>
      </c>
      <c r="B28" s="157"/>
      <c r="C28" s="157"/>
      <c r="D28" s="157"/>
      <c r="E28" s="157"/>
      <c r="F28" s="157"/>
      <c r="G28" s="157"/>
    </row>
    <row r="29" spans="1:7">
      <c r="A29" s="147" t="s">
        <v>4</v>
      </c>
      <c r="B29" s="150" t="s">
        <v>102</v>
      </c>
      <c r="C29" s="151"/>
      <c r="D29" s="152"/>
      <c r="E29" s="150" t="s">
        <v>103</v>
      </c>
      <c r="F29" s="151"/>
      <c r="G29" s="151"/>
    </row>
    <row r="30" spans="1:7">
      <c r="A30" s="148"/>
      <c r="B30" s="153" t="s">
        <v>4</v>
      </c>
      <c r="C30" s="19" t="s">
        <v>24</v>
      </c>
      <c r="D30" s="19" t="s">
        <v>27</v>
      </c>
      <c r="E30" s="153" t="s">
        <v>4</v>
      </c>
      <c r="F30" s="19" t="s">
        <v>24</v>
      </c>
      <c r="G30" s="20" t="s">
        <v>27</v>
      </c>
    </row>
    <row r="31" spans="1:7" ht="27">
      <c r="A31" s="149"/>
      <c r="B31" s="154"/>
      <c r="C31" s="18" t="s">
        <v>29</v>
      </c>
      <c r="D31" s="18" t="s">
        <v>99</v>
      </c>
      <c r="E31" s="154"/>
      <c r="F31" s="18" t="s">
        <v>29</v>
      </c>
      <c r="G31" s="17" t="s">
        <v>99</v>
      </c>
    </row>
    <row r="32" spans="1:7">
      <c r="A32" s="55" t="s">
        <v>15</v>
      </c>
      <c r="B32" s="24">
        <v>390509715</v>
      </c>
      <c r="C32" s="38">
        <v>278709332</v>
      </c>
      <c r="D32" s="38">
        <v>111800383</v>
      </c>
      <c r="E32" s="38">
        <v>94740807</v>
      </c>
      <c r="F32" s="38">
        <v>65457519</v>
      </c>
      <c r="G32" s="38">
        <v>29283288</v>
      </c>
    </row>
    <row r="33" spans="1:7">
      <c r="A33" s="55" t="s">
        <v>16</v>
      </c>
      <c r="B33" s="24">
        <v>346777778</v>
      </c>
      <c r="C33" s="38">
        <v>294470982</v>
      </c>
      <c r="D33" s="38">
        <v>52306796</v>
      </c>
      <c r="E33" s="38">
        <v>112168661</v>
      </c>
      <c r="F33" s="38">
        <v>73928175</v>
      </c>
      <c r="G33" s="38">
        <v>38240486</v>
      </c>
    </row>
    <row r="34" spans="1:7">
      <c r="A34" s="55" t="s">
        <v>17</v>
      </c>
      <c r="B34" s="24">
        <v>397969373</v>
      </c>
      <c r="C34" s="38">
        <v>345123965</v>
      </c>
      <c r="D34" s="38">
        <v>52845408</v>
      </c>
      <c r="E34" s="38">
        <v>239702685</v>
      </c>
      <c r="F34" s="38">
        <v>189566610</v>
      </c>
      <c r="G34" s="38">
        <v>50136075</v>
      </c>
    </row>
    <row r="35" spans="1:7" s="58" customFormat="1">
      <c r="A35" s="55" t="s">
        <v>120</v>
      </c>
      <c r="B35" s="24">
        <v>557433547</v>
      </c>
      <c r="C35" s="38">
        <v>469706639</v>
      </c>
      <c r="D35" s="38">
        <v>87726908</v>
      </c>
      <c r="E35" s="38">
        <v>137123357</v>
      </c>
      <c r="F35" s="38">
        <f>F26-C35</f>
        <v>106184769</v>
      </c>
      <c r="G35" s="38">
        <f>G26-D35</f>
        <v>30938588</v>
      </c>
    </row>
    <row r="36" spans="1:7" ht="17.25" thickBot="1">
      <c r="A36" s="32" t="s">
        <v>121</v>
      </c>
      <c r="B36" s="33">
        <f>SUM(C36:D36)</f>
        <v>508941260</v>
      </c>
      <c r="C36" s="35">
        <v>411200834</v>
      </c>
      <c r="D36" s="35">
        <v>97740426</v>
      </c>
      <c r="E36" s="35">
        <f>SUM(F36:G36)</f>
        <v>137343313</v>
      </c>
      <c r="F36" s="35">
        <f>F27-C36</f>
        <v>92860120</v>
      </c>
      <c r="G36" s="35">
        <f>G27-D36</f>
        <v>44483193</v>
      </c>
    </row>
    <row r="37" spans="1:7">
      <c r="A37" s="3" t="s">
        <v>30</v>
      </c>
    </row>
    <row r="38" spans="1:7">
      <c r="A38" s="3" t="s">
        <v>31</v>
      </c>
    </row>
    <row r="39" spans="1:7">
      <c r="A39" s="1" t="s">
        <v>32</v>
      </c>
    </row>
    <row r="40" spans="1:7">
      <c r="A40" s="1" t="s">
        <v>33</v>
      </c>
    </row>
  </sheetData>
  <mergeCells count="25">
    <mergeCell ref="A1:G1"/>
    <mergeCell ref="A16:G16"/>
    <mergeCell ref="A2:G2"/>
    <mergeCell ref="A17:G17"/>
    <mergeCell ref="F3:G3"/>
    <mergeCell ref="A4:A7"/>
    <mergeCell ref="B4:C4"/>
    <mergeCell ref="B5:C5"/>
    <mergeCell ref="D4:E4"/>
    <mergeCell ref="D5:E5"/>
    <mergeCell ref="F4:G4"/>
    <mergeCell ref="F5:G5"/>
    <mergeCell ref="F18:G18"/>
    <mergeCell ref="A29:A31"/>
    <mergeCell ref="B29:D29"/>
    <mergeCell ref="E29:G29"/>
    <mergeCell ref="B30:B31"/>
    <mergeCell ref="E30:E31"/>
    <mergeCell ref="A19:A22"/>
    <mergeCell ref="B19:D19"/>
    <mergeCell ref="E19:G19"/>
    <mergeCell ref="B20:B22"/>
    <mergeCell ref="E20:E22"/>
    <mergeCell ref="A28:G28"/>
    <mergeCell ref="F21:F22"/>
  </mergeCells>
  <phoneticPr fontId="1" type="noConversion"/>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F23"/>
  <sheetViews>
    <sheetView view="pageBreakPreview" zoomScaleNormal="100" zoomScaleSheetLayoutView="100" workbookViewId="0">
      <selection activeCell="F20" sqref="F20"/>
    </sheetView>
  </sheetViews>
  <sheetFormatPr defaultRowHeight="16.5"/>
  <cols>
    <col min="1" max="1" width="13.75" style="59" customWidth="1"/>
    <col min="2" max="6" width="13.625" style="59" customWidth="1"/>
    <col min="7" max="16384" width="9" style="59"/>
  </cols>
  <sheetData>
    <row r="1" spans="1:6" ht="25.5">
      <c r="A1" s="168" t="s">
        <v>141</v>
      </c>
      <c r="B1" s="168"/>
      <c r="C1" s="168"/>
      <c r="D1" s="168"/>
      <c r="E1" s="168"/>
      <c r="F1" s="168"/>
    </row>
    <row r="2" spans="1:6" ht="30" customHeight="1">
      <c r="A2" s="169" t="s">
        <v>140</v>
      </c>
      <c r="B2" s="169"/>
      <c r="C2" s="169"/>
      <c r="D2" s="169"/>
      <c r="E2" s="169"/>
      <c r="F2" s="169"/>
    </row>
    <row r="3" spans="1:6" ht="30" customHeight="1" thickBot="1">
      <c r="A3" s="82" t="s">
        <v>139</v>
      </c>
      <c r="F3" s="82" t="s">
        <v>23</v>
      </c>
    </row>
    <row r="4" spans="1:6">
      <c r="A4" s="170" t="s">
        <v>4</v>
      </c>
      <c r="B4" s="165" t="s">
        <v>138</v>
      </c>
      <c r="C4" s="173"/>
      <c r="D4" s="165" t="s">
        <v>137</v>
      </c>
      <c r="E4" s="173"/>
      <c r="F4" s="165" t="s">
        <v>136</v>
      </c>
    </row>
    <row r="5" spans="1:6">
      <c r="A5" s="171"/>
      <c r="B5" s="166" t="s">
        <v>1</v>
      </c>
      <c r="C5" s="174"/>
      <c r="D5" s="166" t="s">
        <v>135</v>
      </c>
      <c r="E5" s="174"/>
      <c r="F5" s="166"/>
    </row>
    <row r="6" spans="1:6">
      <c r="A6" s="171"/>
      <c r="B6" s="81" t="s">
        <v>11</v>
      </c>
      <c r="C6" s="81" t="s">
        <v>104</v>
      </c>
      <c r="D6" s="81" t="s">
        <v>11</v>
      </c>
      <c r="E6" s="81" t="s">
        <v>104</v>
      </c>
      <c r="F6" s="166"/>
    </row>
    <row r="7" spans="1:6" ht="30" customHeight="1">
      <c r="A7" s="172"/>
      <c r="B7" s="80" t="s">
        <v>12</v>
      </c>
      <c r="C7" s="80" t="s">
        <v>36</v>
      </c>
      <c r="D7" s="80" t="s">
        <v>12</v>
      </c>
      <c r="E7" s="80" t="s">
        <v>36</v>
      </c>
      <c r="F7" s="167"/>
    </row>
    <row r="8" spans="1:6">
      <c r="A8" s="79" t="s">
        <v>15</v>
      </c>
      <c r="B8" s="78">
        <v>338890581</v>
      </c>
      <c r="C8" s="77">
        <v>100</v>
      </c>
      <c r="D8" s="76">
        <v>344166851</v>
      </c>
      <c r="E8" s="77">
        <v>100</v>
      </c>
      <c r="F8" s="77">
        <v>101.5</v>
      </c>
    </row>
    <row r="9" spans="1:6">
      <c r="A9" s="79" t="s">
        <v>16</v>
      </c>
      <c r="B9" s="78">
        <v>366974890</v>
      </c>
      <c r="C9" s="77">
        <v>100</v>
      </c>
      <c r="D9" s="76">
        <v>368399157</v>
      </c>
      <c r="E9" s="77">
        <v>100</v>
      </c>
      <c r="F9" s="77">
        <v>100.4</v>
      </c>
    </row>
    <row r="10" spans="1:6">
      <c r="A10" s="79" t="s">
        <v>17</v>
      </c>
      <c r="B10" s="78">
        <v>533414850</v>
      </c>
      <c r="C10" s="77">
        <v>100</v>
      </c>
      <c r="D10" s="76">
        <v>534690574</v>
      </c>
      <c r="E10" s="77">
        <v>100</v>
      </c>
      <c r="F10" s="77">
        <v>110.8</v>
      </c>
    </row>
    <row r="11" spans="1:6" s="73" customFormat="1">
      <c r="A11" s="79" t="s">
        <v>134</v>
      </c>
      <c r="B11" s="78">
        <v>571428696</v>
      </c>
      <c r="C11" s="77">
        <v>100</v>
      </c>
      <c r="D11" s="76">
        <v>575891408</v>
      </c>
      <c r="E11" s="75">
        <v>100</v>
      </c>
      <c r="F11" s="74">
        <v>100.8</v>
      </c>
    </row>
    <row r="12" spans="1:6">
      <c r="A12" s="72" t="s">
        <v>133</v>
      </c>
      <c r="B12" s="71">
        <f>SUM(B13:B20)</f>
        <v>490663702</v>
      </c>
      <c r="C12" s="70">
        <f>B12/$B$12*100</f>
        <v>100</v>
      </c>
      <c r="D12" s="69">
        <f>SUM(D13:D20)</f>
        <v>504060954</v>
      </c>
      <c r="E12" s="68">
        <f>D12/$D$12*100</f>
        <v>100</v>
      </c>
      <c r="F12" s="67">
        <f>D12/B12*100</f>
        <v>102.73043470413468</v>
      </c>
    </row>
    <row r="13" spans="1:6" ht="40.5">
      <c r="A13" s="64" t="s">
        <v>132</v>
      </c>
      <c r="B13" s="78">
        <v>113800000</v>
      </c>
      <c r="C13" s="136">
        <f>B13/$B$12*100</f>
        <v>23.193074917940436</v>
      </c>
      <c r="D13" s="76">
        <v>119258735</v>
      </c>
      <c r="E13" s="136">
        <f>D13/$D$12*100</f>
        <v>23.659586019035309</v>
      </c>
      <c r="F13" s="74">
        <f>D13/B13*100</f>
        <v>104.79677943760983</v>
      </c>
    </row>
    <row r="14" spans="1:6" ht="40.5">
      <c r="A14" s="64" t="s">
        <v>131</v>
      </c>
      <c r="B14" s="78">
        <v>18849683</v>
      </c>
      <c r="C14" s="136">
        <f>B14/$B$12*100</f>
        <v>3.8416705623763461</v>
      </c>
      <c r="D14" s="76">
        <v>25718627</v>
      </c>
      <c r="E14" s="136">
        <f t="shared" ref="E14:E18" si="0">D14/$D$12*100</f>
        <v>5.1022851097488502</v>
      </c>
      <c r="F14" s="74">
        <f>D14/B14*100</f>
        <v>136.44063404143191</v>
      </c>
    </row>
    <row r="15" spans="1:6" ht="27">
      <c r="A15" s="64" t="s">
        <v>130</v>
      </c>
      <c r="B15" s="78">
        <v>70344060</v>
      </c>
      <c r="C15" s="136">
        <f>B15/$B$12*100</f>
        <v>14.336511894658146</v>
      </c>
      <c r="D15" s="76">
        <v>70344060</v>
      </c>
      <c r="E15" s="136">
        <f t="shared" si="0"/>
        <v>13.955466981082608</v>
      </c>
      <c r="F15" s="74">
        <f>D15/B15*100</f>
        <v>100</v>
      </c>
    </row>
    <row r="16" spans="1:6" ht="27">
      <c r="A16" s="64" t="s">
        <v>129</v>
      </c>
      <c r="B16" s="78">
        <v>33768532</v>
      </c>
      <c r="C16" s="136">
        <f>B16/$B$12*100</f>
        <v>6.8822152244716079</v>
      </c>
      <c r="D16" s="76">
        <v>35252846</v>
      </c>
      <c r="E16" s="136">
        <f t="shared" si="0"/>
        <v>6.9937664721397965</v>
      </c>
      <c r="F16" s="74">
        <f>D16/B16*100</f>
        <v>104.39555382508188</v>
      </c>
    </row>
    <row r="17" spans="1:6" ht="27">
      <c r="A17" s="64" t="s">
        <v>128</v>
      </c>
      <c r="B17" s="137"/>
      <c r="C17" s="136"/>
      <c r="D17" s="77"/>
      <c r="E17" s="136"/>
      <c r="F17" s="74"/>
    </row>
    <row r="18" spans="1:6" ht="27">
      <c r="A18" s="64" t="s">
        <v>127</v>
      </c>
      <c r="B18" s="78">
        <v>147256843</v>
      </c>
      <c r="C18" s="136">
        <f>B18/$B$12*100</f>
        <v>30.011766185223131</v>
      </c>
      <c r="D18" s="76">
        <v>147173468</v>
      </c>
      <c r="E18" s="136">
        <f t="shared" si="0"/>
        <v>29.197553754580248</v>
      </c>
      <c r="F18" s="74">
        <f>D18/B18*100</f>
        <v>99.943381238996139</v>
      </c>
    </row>
    <row r="19" spans="1:6" ht="27">
      <c r="A19" s="64" t="s">
        <v>126</v>
      </c>
      <c r="B19" s="137"/>
      <c r="C19" s="138"/>
      <c r="D19" s="77"/>
      <c r="E19" s="136"/>
      <c r="F19" s="74"/>
    </row>
    <row r="20" spans="1:6" ht="81.75" thickBot="1">
      <c r="A20" s="62" t="s">
        <v>125</v>
      </c>
      <c r="B20" s="139">
        <v>106644584</v>
      </c>
      <c r="C20" s="140">
        <f>B20/$B$12*100</f>
        <v>21.73476121533033</v>
      </c>
      <c r="D20" s="141">
        <v>106313218</v>
      </c>
      <c r="E20" s="140">
        <f>D20/$D$12*100</f>
        <v>21.091341663413189</v>
      </c>
      <c r="F20" s="142">
        <f>D20/B20*100</f>
        <v>99.689280048201979</v>
      </c>
    </row>
    <row r="21" spans="1:6">
      <c r="A21" s="61" t="s">
        <v>124</v>
      </c>
    </row>
    <row r="22" spans="1:6">
      <c r="A22" s="61" t="s">
        <v>123</v>
      </c>
    </row>
    <row r="23" spans="1:6">
      <c r="A23" s="60" t="s">
        <v>4</v>
      </c>
    </row>
  </sheetData>
  <mergeCells count="8">
    <mergeCell ref="F4:F7"/>
    <mergeCell ref="A1:F1"/>
    <mergeCell ref="A2:F2"/>
    <mergeCell ref="A4:A7"/>
    <mergeCell ref="B4:C4"/>
    <mergeCell ref="B5:C5"/>
    <mergeCell ref="D4:E4"/>
    <mergeCell ref="D5:E5"/>
  </mergeCells>
  <phoneticPr fontId="1" type="noConversion"/>
  <pageMargins left="0.70866141732283472"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dimension ref="A1:G27"/>
  <sheetViews>
    <sheetView view="pageBreakPreview" topLeftCell="A7" zoomScale="115" zoomScaleNormal="100" zoomScaleSheetLayoutView="115" workbookViewId="0">
      <selection activeCell="C26" sqref="C26"/>
    </sheetView>
  </sheetViews>
  <sheetFormatPr defaultRowHeight="16.5"/>
  <cols>
    <col min="1" max="1" width="7.5" customWidth="1"/>
    <col min="2" max="2" width="13" customWidth="1"/>
    <col min="3" max="7" width="10.875" customWidth="1"/>
  </cols>
  <sheetData>
    <row r="1" spans="1:7" ht="25.5">
      <c r="A1" s="160" t="s">
        <v>37</v>
      </c>
      <c r="B1" s="160"/>
      <c r="C1" s="160"/>
      <c r="D1" s="160"/>
      <c r="E1" s="160"/>
      <c r="F1" s="160"/>
      <c r="G1" s="160"/>
    </row>
    <row r="2" spans="1:7" ht="30" customHeight="1">
      <c r="A2" s="161" t="s">
        <v>38</v>
      </c>
      <c r="B2" s="161"/>
      <c r="C2" s="161"/>
      <c r="D2" s="161"/>
      <c r="E2" s="161"/>
      <c r="F2" s="161"/>
      <c r="G2" s="161"/>
    </row>
    <row r="3" spans="1:7" ht="30" customHeight="1" thickBot="1">
      <c r="A3" s="1" t="s">
        <v>22</v>
      </c>
      <c r="F3" s="146" t="s">
        <v>23</v>
      </c>
      <c r="G3" s="146"/>
    </row>
    <row r="4" spans="1:7" ht="21.75" customHeight="1">
      <c r="A4" s="180" t="s">
        <v>4</v>
      </c>
      <c r="B4" s="147"/>
      <c r="C4" s="150" t="s">
        <v>100</v>
      </c>
      <c r="D4" s="152"/>
      <c r="E4" s="150" t="s">
        <v>106</v>
      </c>
      <c r="F4" s="152"/>
      <c r="G4" s="150" t="s">
        <v>105</v>
      </c>
    </row>
    <row r="5" spans="1:7">
      <c r="A5" s="157"/>
      <c r="B5" s="148"/>
      <c r="C5" s="27" t="s">
        <v>11</v>
      </c>
      <c r="D5" s="27" t="s">
        <v>104</v>
      </c>
      <c r="E5" s="27" t="s">
        <v>11</v>
      </c>
      <c r="F5" s="27" t="s">
        <v>104</v>
      </c>
      <c r="G5" s="179"/>
    </row>
    <row r="6" spans="1:7" ht="27">
      <c r="A6" s="181"/>
      <c r="B6" s="155"/>
      <c r="C6" s="22" t="s">
        <v>12</v>
      </c>
      <c r="D6" s="22" t="s">
        <v>36</v>
      </c>
      <c r="E6" s="22" t="s">
        <v>12</v>
      </c>
      <c r="F6" s="22" t="s">
        <v>36</v>
      </c>
      <c r="G6" s="162"/>
    </row>
    <row r="7" spans="1:7" ht="21" customHeight="1">
      <c r="A7" s="182" t="s">
        <v>15</v>
      </c>
      <c r="B7" s="183"/>
      <c r="C7" s="24">
        <v>338890581</v>
      </c>
      <c r="D7" s="54">
        <v>100</v>
      </c>
      <c r="E7" s="38">
        <v>278709332</v>
      </c>
      <c r="F7" s="54">
        <v>100</v>
      </c>
      <c r="G7" s="54">
        <v>82.2</v>
      </c>
    </row>
    <row r="8" spans="1:7" ht="21" customHeight="1">
      <c r="A8" s="175" t="s">
        <v>16</v>
      </c>
      <c r="B8" s="176"/>
      <c r="C8" s="24">
        <v>369458960</v>
      </c>
      <c r="D8" s="54">
        <v>100</v>
      </c>
      <c r="E8" s="38">
        <v>294470982</v>
      </c>
      <c r="F8" s="54">
        <v>100</v>
      </c>
      <c r="G8" s="54">
        <v>79.7</v>
      </c>
    </row>
    <row r="9" spans="1:7" ht="21" customHeight="1">
      <c r="A9" s="175" t="s">
        <v>17</v>
      </c>
      <c r="B9" s="176"/>
      <c r="C9" s="24">
        <v>533414850</v>
      </c>
      <c r="D9" s="54">
        <v>100</v>
      </c>
      <c r="E9" s="38">
        <v>345123965</v>
      </c>
      <c r="F9" s="54">
        <v>100</v>
      </c>
      <c r="G9" s="54">
        <v>64.7</v>
      </c>
    </row>
    <row r="10" spans="1:7" s="58" customFormat="1" ht="21" customHeight="1">
      <c r="A10" s="175" t="s">
        <v>34</v>
      </c>
      <c r="B10" s="176"/>
      <c r="C10" s="24">
        <v>571428696</v>
      </c>
      <c r="D10" s="41">
        <v>1</v>
      </c>
      <c r="E10" s="38">
        <v>469706639</v>
      </c>
      <c r="F10" s="41">
        <v>1</v>
      </c>
      <c r="G10" s="41">
        <v>0.82</v>
      </c>
    </row>
    <row r="11" spans="1:7" ht="21" customHeight="1">
      <c r="A11" s="177" t="s">
        <v>121</v>
      </c>
      <c r="B11" s="178"/>
      <c r="C11" s="5">
        <v>490663703</v>
      </c>
      <c r="D11" s="39">
        <f>C11/$C$11</f>
        <v>1</v>
      </c>
      <c r="E11" s="37">
        <v>411200834</v>
      </c>
      <c r="F11" s="39">
        <f>E11/$E$11</f>
        <v>1</v>
      </c>
      <c r="G11" s="39">
        <f>E11/C11</f>
        <v>0.83805023988089866</v>
      </c>
    </row>
    <row r="12" spans="1:7" ht="30.75" customHeight="1">
      <c r="A12" s="40" t="s">
        <v>61</v>
      </c>
      <c r="B12" s="9" t="s">
        <v>39</v>
      </c>
      <c r="C12" s="7">
        <v>43994744</v>
      </c>
      <c r="D12" s="41">
        <f t="shared" ref="D12:D25" si="0">C12/$C$11</f>
        <v>8.9663742663271748E-2</v>
      </c>
      <c r="E12" s="42">
        <v>40291230</v>
      </c>
      <c r="F12" s="41">
        <f t="shared" ref="F12:F25" si="1">E12/$E$11</f>
        <v>9.7984310022094942E-2</v>
      </c>
      <c r="G12" s="41">
        <f t="shared" ref="G12:G24" si="2">E12/C12</f>
        <v>0.9158191714901216</v>
      </c>
    </row>
    <row r="13" spans="1:7" ht="27.75" customHeight="1">
      <c r="A13" s="40" t="s">
        <v>40</v>
      </c>
      <c r="B13" s="9" t="s">
        <v>41</v>
      </c>
      <c r="C13" s="7">
        <v>4599347</v>
      </c>
      <c r="D13" s="41">
        <f t="shared" si="0"/>
        <v>9.3737257756765432E-3</v>
      </c>
      <c r="E13" s="42">
        <v>3670098</v>
      </c>
      <c r="F13" s="41">
        <f t="shared" si="1"/>
        <v>8.9253175006935911E-3</v>
      </c>
      <c r="G13" s="41">
        <f t="shared" si="2"/>
        <v>0.79796066702512336</v>
      </c>
    </row>
    <row r="14" spans="1:7" ht="24.95" customHeight="1">
      <c r="A14" s="40" t="s">
        <v>42</v>
      </c>
      <c r="B14" s="9" t="s">
        <v>43</v>
      </c>
      <c r="C14" s="7">
        <v>10289383</v>
      </c>
      <c r="D14" s="41">
        <f t="shared" si="0"/>
        <v>2.0970336581020748E-2</v>
      </c>
      <c r="E14" s="42">
        <v>10039064</v>
      </c>
      <c r="F14" s="41">
        <f t="shared" si="1"/>
        <v>2.4414016631104402E-2</v>
      </c>
      <c r="G14" s="41">
        <f t="shared" si="2"/>
        <v>0.97567210784164604</v>
      </c>
    </row>
    <row r="15" spans="1:7" ht="27" customHeight="1">
      <c r="A15" s="40" t="s">
        <v>62</v>
      </c>
      <c r="B15" s="9" t="s">
        <v>44</v>
      </c>
      <c r="C15" s="7">
        <v>26136605</v>
      </c>
      <c r="D15" s="41">
        <f t="shared" si="0"/>
        <v>5.3267859106341929E-2</v>
      </c>
      <c r="E15" s="42">
        <v>20600376</v>
      </c>
      <c r="F15" s="41">
        <f t="shared" si="1"/>
        <v>5.0098089052027554E-2</v>
      </c>
      <c r="G15" s="41">
        <f t="shared" si="2"/>
        <v>0.78818102045005467</v>
      </c>
    </row>
    <row r="16" spans="1:7" ht="24.95" customHeight="1">
      <c r="A16" s="40" t="s">
        <v>63</v>
      </c>
      <c r="B16" s="9" t="s">
        <v>45</v>
      </c>
      <c r="C16" s="7">
        <v>16403015</v>
      </c>
      <c r="D16" s="41">
        <f t="shared" si="0"/>
        <v>3.3430259666058892E-2</v>
      </c>
      <c r="E16" s="42">
        <v>11627921</v>
      </c>
      <c r="F16" s="41">
        <f t="shared" si="1"/>
        <v>2.8277960642463094E-2</v>
      </c>
      <c r="G16" s="41">
        <f t="shared" si="2"/>
        <v>0.70888924993362501</v>
      </c>
    </row>
    <row r="17" spans="1:7" ht="24.95" customHeight="1">
      <c r="A17" s="40" t="s">
        <v>64</v>
      </c>
      <c r="B17" s="9" t="s">
        <v>46</v>
      </c>
      <c r="C17" s="7">
        <v>153563896</v>
      </c>
      <c r="D17" s="41">
        <f t="shared" si="0"/>
        <v>0.31297178711423862</v>
      </c>
      <c r="E17" s="42">
        <v>143059517</v>
      </c>
      <c r="F17" s="41">
        <f t="shared" si="1"/>
        <v>0.34790668007254089</v>
      </c>
      <c r="G17" s="41">
        <f t="shared" si="2"/>
        <v>0.93159603739149732</v>
      </c>
    </row>
    <row r="18" spans="1:7" ht="24.95" customHeight="1">
      <c r="A18" s="40" t="s">
        <v>47</v>
      </c>
      <c r="B18" s="9" t="s">
        <v>48</v>
      </c>
      <c r="C18" s="7">
        <v>16263409</v>
      </c>
      <c r="D18" s="41">
        <f t="shared" si="0"/>
        <v>3.3145734849679719E-2</v>
      </c>
      <c r="E18" s="42">
        <v>9897325</v>
      </c>
      <c r="F18" s="41">
        <f t="shared" si="1"/>
        <v>2.4069321318545771E-2</v>
      </c>
      <c r="G18" s="41">
        <f t="shared" si="2"/>
        <v>0.60856398557030689</v>
      </c>
    </row>
    <row r="19" spans="1:7" ht="43.5" customHeight="1">
      <c r="A19" s="40" t="s">
        <v>107</v>
      </c>
      <c r="B19" s="9" t="s">
        <v>49</v>
      </c>
      <c r="C19" s="7">
        <v>37419684</v>
      </c>
      <c r="D19" s="41">
        <f t="shared" si="0"/>
        <v>7.6263403571957308E-2</v>
      </c>
      <c r="E19" s="42">
        <v>30881913</v>
      </c>
      <c r="F19" s="41">
        <f t="shared" si="1"/>
        <v>7.5101776179763297E-2</v>
      </c>
      <c r="G19" s="41">
        <f t="shared" si="2"/>
        <v>0.82528524292188032</v>
      </c>
    </row>
    <row r="20" spans="1:7" ht="36" customHeight="1">
      <c r="A20" s="40" t="s">
        <v>108</v>
      </c>
      <c r="B20" s="9" t="s">
        <v>50</v>
      </c>
      <c r="C20" s="7">
        <v>1363590</v>
      </c>
      <c r="D20" s="41">
        <f t="shared" si="0"/>
        <v>2.7790724923461478E-3</v>
      </c>
      <c r="E20" s="42">
        <v>1266908</v>
      </c>
      <c r="F20" s="41">
        <f t="shared" si="1"/>
        <v>3.0809956966186504E-3</v>
      </c>
      <c r="G20" s="41">
        <f t="shared" si="2"/>
        <v>0.92909745598017002</v>
      </c>
    </row>
    <row r="21" spans="1:7" ht="33" customHeight="1">
      <c r="A21" s="40" t="s">
        <v>51</v>
      </c>
      <c r="B21" s="9" t="s">
        <v>52</v>
      </c>
      <c r="C21" s="7">
        <v>59924149</v>
      </c>
      <c r="D21" s="41">
        <f t="shared" si="0"/>
        <v>0.12212875872744147</v>
      </c>
      <c r="E21" s="42">
        <v>39839883</v>
      </c>
      <c r="F21" s="41">
        <f t="shared" si="1"/>
        <v>9.68866784934585E-2</v>
      </c>
      <c r="G21" s="41">
        <f t="shared" si="2"/>
        <v>0.66483852778618513</v>
      </c>
    </row>
    <row r="22" spans="1:7" ht="24.95" customHeight="1">
      <c r="A22" s="40" t="s">
        <v>53</v>
      </c>
      <c r="B22" s="9" t="s">
        <v>54</v>
      </c>
      <c r="C22" s="7">
        <v>60580323</v>
      </c>
      <c r="D22" s="41">
        <f t="shared" si="0"/>
        <v>0.12346607794626292</v>
      </c>
      <c r="E22" s="42">
        <v>48652899</v>
      </c>
      <c r="F22" s="41">
        <f t="shared" si="1"/>
        <v>0.11831906693068624</v>
      </c>
      <c r="G22" s="41">
        <f t="shared" si="2"/>
        <v>0.80311389227819074</v>
      </c>
    </row>
    <row r="23" spans="1:7" ht="24.95" customHeight="1">
      <c r="A23" s="40" t="s">
        <v>55</v>
      </c>
      <c r="B23" s="9" t="s">
        <v>56</v>
      </c>
      <c r="C23" s="8">
        <v>0</v>
      </c>
      <c r="D23" s="41">
        <f t="shared" si="0"/>
        <v>0</v>
      </c>
      <c r="E23" s="43">
        <v>0</v>
      </c>
      <c r="F23" s="41">
        <f t="shared" si="1"/>
        <v>0</v>
      </c>
      <c r="G23" s="41" t="s">
        <v>98</v>
      </c>
    </row>
    <row r="24" spans="1:7" ht="24.95" customHeight="1">
      <c r="A24" s="40" t="s">
        <v>57</v>
      </c>
      <c r="B24" s="9" t="s">
        <v>58</v>
      </c>
      <c r="C24" s="7">
        <v>7675682</v>
      </c>
      <c r="D24" s="41">
        <f t="shared" si="0"/>
        <v>1.564346812912713E-2</v>
      </c>
      <c r="E24" s="43">
        <v>0</v>
      </c>
      <c r="F24" s="41">
        <f t="shared" si="1"/>
        <v>0</v>
      </c>
      <c r="G24" s="41">
        <f t="shared" si="2"/>
        <v>0</v>
      </c>
    </row>
    <row r="25" spans="1:7" ht="24.95" customHeight="1" thickBot="1">
      <c r="A25" s="44" t="s">
        <v>59</v>
      </c>
      <c r="B25" s="45" t="s">
        <v>60</v>
      </c>
      <c r="C25" s="46">
        <v>52449877</v>
      </c>
      <c r="D25" s="47">
        <f t="shared" si="0"/>
        <v>0.10689577541463262</v>
      </c>
      <c r="E25" s="48">
        <v>51373700</v>
      </c>
      <c r="F25" s="47">
        <f t="shared" si="1"/>
        <v>0.12493578746000306</v>
      </c>
      <c r="G25" s="47">
        <f>E25/C25</f>
        <v>0.97948180126332807</v>
      </c>
    </row>
    <row r="26" spans="1:7">
      <c r="A26" s="3" t="s">
        <v>30</v>
      </c>
    </row>
    <row r="27" spans="1:7">
      <c r="A27" s="6" t="s">
        <v>4</v>
      </c>
    </row>
  </sheetData>
  <mergeCells count="12">
    <mergeCell ref="A10:B10"/>
    <mergeCell ref="A11:B11"/>
    <mergeCell ref="A1:G1"/>
    <mergeCell ref="A2:G2"/>
    <mergeCell ref="F3:G3"/>
    <mergeCell ref="G4:G6"/>
    <mergeCell ref="A4:B6"/>
    <mergeCell ref="C4:D4"/>
    <mergeCell ref="E4:F4"/>
    <mergeCell ref="A7:B7"/>
    <mergeCell ref="A8:B8"/>
    <mergeCell ref="A9:B9"/>
  </mergeCells>
  <phoneticPr fontId="1" type="noConversion"/>
  <pageMargins left="0.70866141732283472" right="0.70866141732283472" top="0.74803149606299213" bottom="0.7480314960629921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dimension ref="A1:F24"/>
  <sheetViews>
    <sheetView view="pageBreakPreview" zoomScale="105" zoomScaleNormal="100" zoomScaleSheetLayoutView="105" workbookViewId="0">
      <selection activeCell="E12" sqref="E12"/>
    </sheetView>
  </sheetViews>
  <sheetFormatPr defaultRowHeight="16.5"/>
  <cols>
    <col min="1" max="1" width="19.375" customWidth="1"/>
    <col min="2" max="5" width="14" customWidth="1"/>
  </cols>
  <sheetData>
    <row r="1" spans="1:6" ht="25.5">
      <c r="A1" s="184" t="s">
        <v>111</v>
      </c>
      <c r="B1" s="184"/>
      <c r="C1" s="184"/>
      <c r="D1" s="184"/>
      <c r="E1" s="184"/>
    </row>
    <row r="2" spans="1:6" ht="30" customHeight="1">
      <c r="A2" s="161" t="s">
        <v>65</v>
      </c>
      <c r="B2" s="161"/>
      <c r="C2" s="161"/>
      <c r="D2" s="161"/>
      <c r="E2" s="161"/>
    </row>
    <row r="3" spans="1:6" ht="30" customHeight="1" thickBot="1">
      <c r="A3" s="1" t="s">
        <v>35</v>
      </c>
      <c r="E3" s="1" t="s">
        <v>23</v>
      </c>
    </row>
    <row r="4" spans="1:6" ht="22.5" customHeight="1">
      <c r="A4" s="147" t="s">
        <v>4</v>
      </c>
      <c r="B4" s="49" t="s">
        <v>66</v>
      </c>
      <c r="C4" s="49" t="s">
        <v>68</v>
      </c>
      <c r="D4" s="49" t="s">
        <v>69</v>
      </c>
      <c r="E4" s="30" t="s">
        <v>71</v>
      </c>
    </row>
    <row r="5" spans="1:6">
      <c r="A5" s="155"/>
      <c r="B5" s="22" t="s">
        <v>67</v>
      </c>
      <c r="C5" s="22" t="s">
        <v>1</v>
      </c>
      <c r="D5" s="22" t="s">
        <v>70</v>
      </c>
      <c r="E5" s="21" t="s">
        <v>72</v>
      </c>
    </row>
    <row r="6" spans="1:6">
      <c r="A6" s="55" t="s">
        <v>15</v>
      </c>
      <c r="B6" s="25">
        <v>11</v>
      </c>
      <c r="C6" s="38">
        <v>140477369</v>
      </c>
      <c r="D6" s="38">
        <v>141083672</v>
      </c>
      <c r="E6" s="38">
        <v>111800383</v>
      </c>
    </row>
    <row r="7" spans="1:6">
      <c r="A7" s="55" t="s">
        <v>16</v>
      </c>
      <c r="B7" s="25">
        <v>11</v>
      </c>
      <c r="C7" s="38">
        <v>92834584</v>
      </c>
      <c r="D7" s="38">
        <v>90547282</v>
      </c>
      <c r="E7" s="38">
        <v>52306796</v>
      </c>
    </row>
    <row r="8" spans="1:6">
      <c r="A8" s="55" t="s">
        <v>17</v>
      </c>
      <c r="B8" s="25">
        <v>12</v>
      </c>
      <c r="C8" s="38">
        <v>102637370</v>
      </c>
      <c r="D8" s="38">
        <v>102981483</v>
      </c>
      <c r="E8" s="38">
        <v>52845408</v>
      </c>
    </row>
    <row r="9" spans="1:6" s="58" customFormat="1">
      <c r="A9" s="55" t="s">
        <v>34</v>
      </c>
      <c r="B9" s="25">
        <v>12</v>
      </c>
      <c r="C9" s="143">
        <v>117654220</v>
      </c>
      <c r="D9" s="143">
        <v>118665496</v>
      </c>
      <c r="E9" s="143">
        <v>87726908</v>
      </c>
    </row>
    <row r="10" spans="1:6">
      <c r="A10" s="56" t="s">
        <v>121</v>
      </c>
      <c r="B10" s="12">
        <f>SUM(B11:B22)</f>
        <v>12</v>
      </c>
      <c r="C10" s="144">
        <f>SUM(C11:C22)</f>
        <v>137180233</v>
      </c>
      <c r="D10" s="144">
        <f t="shared" ref="D10" si="0">SUM(D11:D22)</f>
        <v>142223619</v>
      </c>
      <c r="E10" s="144">
        <f>SUM(E11:E22)</f>
        <v>97740427</v>
      </c>
      <c r="F10" t="s">
        <v>209</v>
      </c>
    </row>
    <row r="11" spans="1:6" ht="33.950000000000003" customHeight="1">
      <c r="A11" s="23" t="s">
        <v>109</v>
      </c>
      <c r="B11" s="10">
        <v>1</v>
      </c>
      <c r="C11" s="143">
        <v>51342348</v>
      </c>
      <c r="D11" s="143">
        <v>51686361</v>
      </c>
      <c r="E11" s="143">
        <v>28586383</v>
      </c>
    </row>
    <row r="12" spans="1:6" ht="33.950000000000003" customHeight="1">
      <c r="A12" s="23" t="s">
        <v>73</v>
      </c>
      <c r="B12" s="10">
        <v>1</v>
      </c>
      <c r="C12" s="143">
        <v>1400000</v>
      </c>
      <c r="D12" s="143">
        <v>1400134</v>
      </c>
      <c r="E12" s="143">
        <v>1400000</v>
      </c>
    </row>
    <row r="13" spans="1:6" ht="33.950000000000003" customHeight="1">
      <c r="A13" s="23" t="s">
        <v>74</v>
      </c>
      <c r="B13" s="10">
        <v>1</v>
      </c>
      <c r="C13" s="143">
        <v>499876</v>
      </c>
      <c r="D13" s="143">
        <v>486043</v>
      </c>
      <c r="E13" s="143">
        <v>424049</v>
      </c>
    </row>
    <row r="14" spans="1:6" ht="33.950000000000003" customHeight="1">
      <c r="A14" s="23" t="s">
        <v>110</v>
      </c>
      <c r="B14" s="10">
        <v>1</v>
      </c>
      <c r="C14" s="143">
        <v>858000</v>
      </c>
      <c r="D14" s="143">
        <v>865706</v>
      </c>
      <c r="E14" s="143">
        <v>0</v>
      </c>
    </row>
    <row r="15" spans="1:6" ht="33.950000000000003" customHeight="1">
      <c r="A15" s="23" t="s">
        <v>75</v>
      </c>
      <c r="B15" s="10">
        <v>1</v>
      </c>
      <c r="C15" s="143">
        <v>23723823</v>
      </c>
      <c r="D15" s="143">
        <v>27574603</v>
      </c>
      <c r="E15" s="143">
        <v>15911862</v>
      </c>
    </row>
    <row r="16" spans="1:6" ht="33.950000000000003" customHeight="1">
      <c r="A16" s="23" t="s">
        <v>76</v>
      </c>
      <c r="B16" s="10">
        <v>1</v>
      </c>
      <c r="C16" s="143">
        <v>36634421</v>
      </c>
      <c r="D16" s="143">
        <v>36729647</v>
      </c>
      <c r="E16" s="143">
        <v>36625981</v>
      </c>
    </row>
    <row r="17" spans="1:5" ht="33.950000000000003" customHeight="1">
      <c r="A17" s="23" t="s">
        <v>77</v>
      </c>
      <c r="B17" s="10">
        <v>1</v>
      </c>
      <c r="C17" s="143">
        <v>6014310</v>
      </c>
      <c r="D17" s="143">
        <v>6014310</v>
      </c>
      <c r="E17" s="143">
        <v>0</v>
      </c>
    </row>
    <row r="18" spans="1:5" ht="33.950000000000003" customHeight="1">
      <c r="A18" s="23" t="s">
        <v>78</v>
      </c>
      <c r="B18" s="10">
        <v>1</v>
      </c>
      <c r="C18" s="143">
        <v>1858259</v>
      </c>
      <c r="D18" s="143">
        <v>2586350</v>
      </c>
      <c r="E18" s="143">
        <v>1106164</v>
      </c>
    </row>
    <row r="19" spans="1:5" ht="33.950000000000003" customHeight="1">
      <c r="A19" s="23" t="s">
        <v>83</v>
      </c>
      <c r="B19" s="10">
        <v>1</v>
      </c>
      <c r="C19" s="143">
        <v>13614972</v>
      </c>
      <c r="D19" s="143">
        <v>13669031</v>
      </c>
      <c r="E19" s="143">
        <v>13389557</v>
      </c>
    </row>
    <row r="20" spans="1:5" ht="33.950000000000003" customHeight="1">
      <c r="A20" s="23" t="s">
        <v>79</v>
      </c>
      <c r="B20" s="10">
        <v>1</v>
      </c>
      <c r="C20" s="143">
        <v>0</v>
      </c>
      <c r="D20" s="143">
        <v>26423</v>
      </c>
      <c r="E20" s="143">
        <v>0</v>
      </c>
    </row>
    <row r="21" spans="1:5" ht="33.950000000000003" customHeight="1">
      <c r="A21" s="23" t="s">
        <v>80</v>
      </c>
      <c r="B21" s="10">
        <v>1</v>
      </c>
      <c r="C21" s="143">
        <v>209816</v>
      </c>
      <c r="D21" s="143">
        <v>209783</v>
      </c>
      <c r="E21" s="143">
        <v>209783</v>
      </c>
    </row>
    <row r="22" spans="1:5" ht="33.950000000000003" customHeight="1" thickBot="1">
      <c r="A22" s="50" t="s">
        <v>81</v>
      </c>
      <c r="B22" s="51">
        <v>1</v>
      </c>
      <c r="C22" s="145">
        <v>1024408</v>
      </c>
      <c r="D22" s="145">
        <v>975228</v>
      </c>
      <c r="E22" s="145">
        <v>86648</v>
      </c>
    </row>
    <row r="23" spans="1:5">
      <c r="A23" s="3" t="s">
        <v>82</v>
      </c>
    </row>
    <row r="24" spans="1:5">
      <c r="A24" s="6" t="s">
        <v>4</v>
      </c>
    </row>
  </sheetData>
  <mergeCells count="3">
    <mergeCell ref="A4:A5"/>
    <mergeCell ref="A1:E1"/>
    <mergeCell ref="A2:E2"/>
  </mergeCells>
  <phoneticPr fontId="1" type="noConversion"/>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dimension ref="A1:V28"/>
  <sheetViews>
    <sheetView view="pageBreakPreview" topLeftCell="A16" zoomScale="115" zoomScaleNormal="100" zoomScaleSheetLayoutView="115" workbookViewId="0">
      <selection activeCell="D7" sqref="D7"/>
    </sheetView>
  </sheetViews>
  <sheetFormatPr defaultRowHeight="16.5"/>
  <cols>
    <col min="1" max="1" width="5.75" style="59" customWidth="1"/>
    <col min="2" max="3" width="8.375" style="59" customWidth="1"/>
    <col min="4" max="4" width="8.25" style="59" customWidth="1"/>
    <col min="5" max="10" width="8.125" style="59" customWidth="1"/>
    <col min="11" max="16384" width="9" style="59"/>
  </cols>
  <sheetData>
    <row r="1" spans="1:22" ht="25.5">
      <c r="A1" s="168" t="s">
        <v>180</v>
      </c>
      <c r="B1" s="168"/>
      <c r="C1" s="168"/>
      <c r="D1" s="168"/>
      <c r="E1" s="168"/>
      <c r="F1" s="168"/>
      <c r="G1" s="168"/>
      <c r="H1" s="168"/>
      <c r="I1" s="168"/>
      <c r="J1" s="168"/>
    </row>
    <row r="2" spans="1:22" ht="19.5">
      <c r="A2" s="169" t="s">
        <v>179</v>
      </c>
      <c r="B2" s="169"/>
      <c r="C2" s="169"/>
      <c r="D2" s="169"/>
      <c r="E2" s="169"/>
      <c r="F2" s="169"/>
      <c r="G2" s="169"/>
      <c r="H2" s="169"/>
      <c r="I2" s="169"/>
      <c r="J2" s="169"/>
    </row>
    <row r="3" spans="1:22" ht="17.25" thickBot="1">
      <c r="A3" s="82" t="s">
        <v>139</v>
      </c>
      <c r="B3" s="92"/>
      <c r="C3" s="92"/>
      <c r="D3" s="92"/>
      <c r="E3" s="92"/>
      <c r="F3" s="92"/>
      <c r="G3" s="92"/>
      <c r="H3" s="92"/>
      <c r="I3" s="92"/>
      <c r="J3" s="92"/>
    </row>
    <row r="4" spans="1:22" ht="17.25" customHeight="1">
      <c r="A4" s="185" t="s">
        <v>4</v>
      </c>
      <c r="B4" s="188" t="s">
        <v>178</v>
      </c>
      <c r="C4" s="189"/>
      <c r="D4" s="194"/>
      <c r="E4" s="188" t="s">
        <v>177</v>
      </c>
      <c r="F4" s="189"/>
      <c r="G4" s="189"/>
      <c r="H4" s="189"/>
      <c r="I4" s="189"/>
      <c r="J4" s="189"/>
    </row>
    <row r="5" spans="1:22" ht="16.5" customHeight="1">
      <c r="A5" s="186"/>
      <c r="B5" s="113" t="s">
        <v>4</v>
      </c>
      <c r="C5" s="198" t="s">
        <v>153</v>
      </c>
      <c r="D5" s="198" t="s">
        <v>176</v>
      </c>
      <c r="E5" s="167" t="s">
        <v>172</v>
      </c>
      <c r="F5" s="190"/>
      <c r="G5" s="190"/>
      <c r="H5" s="190"/>
      <c r="I5" s="190"/>
      <c r="J5" s="190"/>
    </row>
    <row r="6" spans="1:22" ht="37.5" customHeight="1">
      <c r="A6" s="193"/>
      <c r="B6" s="112"/>
      <c r="C6" s="199"/>
      <c r="D6" s="199"/>
      <c r="E6" s="111" t="s">
        <v>175</v>
      </c>
      <c r="F6" s="111" t="s">
        <v>174</v>
      </c>
      <c r="G6" s="111" t="s">
        <v>163</v>
      </c>
      <c r="H6" s="110" t="s">
        <v>173</v>
      </c>
      <c r="I6" s="111" t="s">
        <v>166</v>
      </c>
      <c r="J6" s="110" t="s">
        <v>161</v>
      </c>
    </row>
    <row r="7" spans="1:22" ht="22.5" customHeight="1" thickBot="1">
      <c r="A7" s="87">
        <v>2016</v>
      </c>
      <c r="B7" s="109">
        <f>SUM(C7:D7)</f>
        <v>275305299</v>
      </c>
      <c r="C7" s="83">
        <f>SUM(E7:J7,B13:I13,B23:F23,I23)</f>
        <v>156046564</v>
      </c>
      <c r="D7" s="83">
        <f>SUM(J13,B18:J18,G23:H23,J23)</f>
        <v>119258735</v>
      </c>
      <c r="E7" s="83">
        <v>79971297</v>
      </c>
      <c r="F7" s="83"/>
      <c r="G7" s="108"/>
      <c r="H7" s="107"/>
      <c r="I7" s="107"/>
      <c r="J7" s="107"/>
    </row>
    <row r="8" spans="1:22">
      <c r="A8" s="93" t="s">
        <v>4</v>
      </c>
      <c r="B8" s="92"/>
      <c r="C8" s="92"/>
      <c r="D8" s="92"/>
      <c r="E8" s="92"/>
      <c r="F8" s="92"/>
      <c r="G8" s="92"/>
      <c r="H8" s="92"/>
      <c r="I8" s="92"/>
      <c r="J8" s="92"/>
    </row>
    <row r="9" spans="1:22" ht="17.25" thickBot="1">
      <c r="A9" s="93" t="s">
        <v>4</v>
      </c>
      <c r="B9" s="92"/>
      <c r="C9" s="92"/>
      <c r="D9" s="92"/>
      <c r="E9" s="92"/>
      <c r="F9" s="92"/>
      <c r="G9" s="92"/>
      <c r="H9" s="92"/>
      <c r="I9" s="92"/>
      <c r="J9" s="92"/>
    </row>
    <row r="10" spans="1:22" ht="17.25" customHeight="1">
      <c r="A10" s="185" t="s">
        <v>4</v>
      </c>
      <c r="B10" s="191" t="s">
        <v>168</v>
      </c>
      <c r="C10" s="192"/>
      <c r="D10" s="192"/>
      <c r="E10" s="192"/>
      <c r="F10" s="192"/>
      <c r="G10" s="192"/>
      <c r="H10" s="192"/>
      <c r="I10" s="192"/>
      <c r="J10" s="192"/>
      <c r="O10" s="106"/>
      <c r="P10" s="106"/>
      <c r="Q10" s="106"/>
      <c r="R10" s="106"/>
      <c r="S10" s="106"/>
      <c r="T10" s="106"/>
      <c r="U10" s="106"/>
      <c r="V10" s="106"/>
    </row>
    <row r="11" spans="1:22" ht="45" customHeight="1">
      <c r="A11" s="186"/>
      <c r="B11" s="195" t="s">
        <v>172</v>
      </c>
      <c r="C11" s="196"/>
      <c r="D11" s="196"/>
      <c r="E11" s="196"/>
      <c r="F11" s="196"/>
      <c r="G11" s="196"/>
      <c r="H11" s="196"/>
      <c r="I11" s="197"/>
      <c r="J11" s="105" t="s">
        <v>167</v>
      </c>
    </row>
    <row r="12" spans="1:22" ht="31.5" customHeight="1">
      <c r="A12" s="187"/>
      <c r="B12" s="91" t="s">
        <v>160</v>
      </c>
      <c r="C12" s="91" t="s">
        <v>164</v>
      </c>
      <c r="D12" s="206" t="s">
        <v>171</v>
      </c>
      <c r="E12" s="207"/>
      <c r="F12" s="98" t="s">
        <v>162</v>
      </c>
      <c r="G12" s="97" t="s">
        <v>170</v>
      </c>
      <c r="H12" s="98" t="s">
        <v>158</v>
      </c>
      <c r="I12" s="98" t="s">
        <v>165</v>
      </c>
      <c r="J12" s="104" t="s">
        <v>169</v>
      </c>
    </row>
    <row r="13" spans="1:22" ht="22.5" customHeight="1" thickBot="1">
      <c r="A13" s="87">
        <v>2016</v>
      </c>
      <c r="B13" s="103"/>
      <c r="C13" s="83">
        <v>6271292</v>
      </c>
      <c r="D13" s="208"/>
      <c r="E13" s="208"/>
      <c r="F13" s="94"/>
      <c r="G13" s="95"/>
      <c r="H13" s="95"/>
      <c r="I13" s="95"/>
      <c r="J13" s="83">
        <v>41503853</v>
      </c>
    </row>
    <row r="14" spans="1:22" ht="17.25" thickBot="1">
      <c r="A14" s="93" t="s">
        <v>4</v>
      </c>
      <c r="B14" s="92"/>
      <c r="C14" s="92"/>
      <c r="D14" s="92"/>
      <c r="E14" s="92"/>
      <c r="F14" s="92"/>
      <c r="G14" s="92"/>
      <c r="H14" s="92"/>
      <c r="I14" s="92"/>
      <c r="J14" s="92"/>
    </row>
    <row r="15" spans="1:22">
      <c r="A15" s="102" t="s">
        <v>4</v>
      </c>
      <c r="B15" s="200" t="s">
        <v>168</v>
      </c>
      <c r="C15" s="201"/>
      <c r="D15" s="201"/>
      <c r="E15" s="201"/>
      <c r="F15" s="201"/>
      <c r="G15" s="201"/>
      <c r="H15" s="201"/>
      <c r="I15" s="201"/>
      <c r="J15" s="201"/>
    </row>
    <row r="16" spans="1:22">
      <c r="A16" s="101"/>
      <c r="B16" s="209" t="s">
        <v>167</v>
      </c>
      <c r="C16" s="210"/>
      <c r="D16" s="210"/>
      <c r="E16" s="210"/>
      <c r="F16" s="210"/>
      <c r="G16" s="210"/>
      <c r="H16" s="210"/>
      <c r="I16" s="210"/>
      <c r="J16" s="210"/>
    </row>
    <row r="17" spans="1:10" ht="35.25" customHeight="1">
      <c r="A17" s="100"/>
      <c r="B17" s="99" t="s">
        <v>166</v>
      </c>
      <c r="C17" s="98" t="s">
        <v>165</v>
      </c>
      <c r="D17" s="97" t="s">
        <v>164</v>
      </c>
      <c r="E17" s="91" t="s">
        <v>163</v>
      </c>
      <c r="F17" s="90" t="s">
        <v>162</v>
      </c>
      <c r="G17" s="91" t="s">
        <v>161</v>
      </c>
      <c r="H17" s="91" t="s">
        <v>160</v>
      </c>
      <c r="I17" s="97" t="s">
        <v>159</v>
      </c>
      <c r="J17" s="96" t="s">
        <v>158</v>
      </c>
    </row>
    <row r="18" spans="1:10" ht="17.25" thickBot="1">
      <c r="A18" s="87">
        <v>2016</v>
      </c>
      <c r="B18" s="83">
        <v>4915001</v>
      </c>
      <c r="C18" s="94"/>
      <c r="D18" s="94"/>
      <c r="E18" s="83">
        <v>10409608</v>
      </c>
      <c r="F18" s="95"/>
      <c r="G18" s="83">
        <v>43306802</v>
      </c>
      <c r="H18" s="83">
        <v>17641653</v>
      </c>
      <c r="I18" s="94"/>
      <c r="J18" s="94"/>
    </row>
    <row r="19" spans="1:10" ht="17.25" thickBot="1">
      <c r="A19" s="93" t="s">
        <v>4</v>
      </c>
      <c r="B19" s="92"/>
      <c r="C19" s="92"/>
      <c r="D19" s="92"/>
      <c r="E19" s="92"/>
      <c r="F19" s="92"/>
      <c r="G19" s="92"/>
      <c r="H19" s="92"/>
      <c r="I19" s="92"/>
      <c r="J19" s="92"/>
    </row>
    <row r="20" spans="1:10" ht="43.5" customHeight="1">
      <c r="A20" s="185" t="s">
        <v>4</v>
      </c>
      <c r="B20" s="191" t="s">
        <v>157</v>
      </c>
      <c r="C20" s="192"/>
      <c r="D20" s="192"/>
      <c r="E20" s="192"/>
      <c r="F20" s="192"/>
      <c r="G20" s="192"/>
      <c r="H20" s="202"/>
      <c r="I20" s="211" t="s">
        <v>156</v>
      </c>
      <c r="J20" s="212"/>
    </row>
    <row r="21" spans="1:10" ht="16.5" customHeight="1">
      <c r="A21" s="186"/>
      <c r="B21" s="195" t="s">
        <v>155</v>
      </c>
      <c r="C21" s="196"/>
      <c r="D21" s="196"/>
      <c r="E21" s="196"/>
      <c r="F21" s="197"/>
      <c r="G21" s="195" t="s">
        <v>154</v>
      </c>
      <c r="H21" s="197"/>
      <c r="I21" s="213" t="s">
        <v>153</v>
      </c>
      <c r="J21" s="214" t="s">
        <v>152</v>
      </c>
    </row>
    <row r="22" spans="1:10" ht="41.25" customHeight="1">
      <c r="A22" s="187"/>
      <c r="B22" s="91" t="s">
        <v>151</v>
      </c>
      <c r="C22" s="91" t="s">
        <v>150</v>
      </c>
      <c r="D22" s="91" t="s">
        <v>147</v>
      </c>
      <c r="E22" s="91" t="s">
        <v>149</v>
      </c>
      <c r="F22" s="90" t="s">
        <v>148</v>
      </c>
      <c r="G22" s="89" t="s">
        <v>147</v>
      </c>
      <c r="H22" s="88" t="s">
        <v>146</v>
      </c>
      <c r="I22" s="199"/>
      <c r="J22" s="215"/>
    </row>
    <row r="23" spans="1:10" ht="22.5" customHeight="1" thickBot="1">
      <c r="A23" s="87">
        <v>2016</v>
      </c>
      <c r="B23" s="83">
        <v>47846596</v>
      </c>
      <c r="C23" s="83">
        <v>21409423</v>
      </c>
      <c r="D23" s="86"/>
      <c r="E23" s="86"/>
      <c r="F23" s="85"/>
      <c r="G23" s="85"/>
      <c r="H23" s="84"/>
      <c r="I23" s="83">
        <v>547956</v>
      </c>
      <c r="J23" s="83">
        <v>1481818</v>
      </c>
    </row>
    <row r="24" spans="1:10">
      <c r="A24" s="61" t="s">
        <v>145</v>
      </c>
    </row>
    <row r="25" spans="1:10">
      <c r="A25" s="61" t="s">
        <v>144</v>
      </c>
    </row>
    <row r="26" spans="1:10">
      <c r="A26" s="61" t="s">
        <v>143</v>
      </c>
    </row>
    <row r="27" spans="1:10" ht="17.25" thickBot="1">
      <c r="A27" s="82" t="s">
        <v>4</v>
      </c>
    </row>
    <row r="28" spans="1:10" ht="114" customHeight="1" thickBot="1">
      <c r="A28" s="203" t="s">
        <v>142</v>
      </c>
      <c r="B28" s="204"/>
      <c r="C28" s="204"/>
      <c r="D28" s="204"/>
      <c r="E28" s="204"/>
      <c r="F28" s="204"/>
      <c r="G28" s="204"/>
      <c r="H28" s="204"/>
      <c r="I28" s="204"/>
      <c r="J28" s="205"/>
    </row>
  </sheetData>
  <mergeCells count="23">
    <mergeCell ref="A20:A22"/>
    <mergeCell ref="B15:J15"/>
    <mergeCell ref="B20:H20"/>
    <mergeCell ref="D5:D6"/>
    <mergeCell ref="A28:J28"/>
    <mergeCell ref="B21:F21"/>
    <mergeCell ref="G21:H21"/>
    <mergeCell ref="D12:E12"/>
    <mergeCell ref="D13:E13"/>
    <mergeCell ref="B16:J16"/>
    <mergeCell ref="I20:J20"/>
    <mergeCell ref="I21:I22"/>
    <mergeCell ref="J21:J22"/>
    <mergeCell ref="A1:J1"/>
    <mergeCell ref="A2:J2"/>
    <mergeCell ref="A10:A12"/>
    <mergeCell ref="E4:J4"/>
    <mergeCell ref="E5:J5"/>
    <mergeCell ref="B10:J10"/>
    <mergeCell ref="A4:A6"/>
    <mergeCell ref="B4:D4"/>
    <mergeCell ref="B11:I11"/>
    <mergeCell ref="C5:C6"/>
  </mergeCells>
  <phoneticPr fontId="1" type="noConversion"/>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D31"/>
  <sheetViews>
    <sheetView view="pageBreakPreview" topLeftCell="A16" zoomScaleNormal="100" zoomScaleSheetLayoutView="100" workbookViewId="0">
      <selection activeCell="B29" sqref="B29"/>
    </sheetView>
  </sheetViews>
  <sheetFormatPr defaultRowHeight="16.5"/>
  <cols>
    <col min="1" max="1" width="25.25" style="59" customWidth="1"/>
    <col min="2" max="4" width="15.75" style="59" customWidth="1"/>
    <col min="5" max="16384" width="9" style="59"/>
  </cols>
  <sheetData>
    <row r="1" spans="1:4" ht="25.5">
      <c r="A1" s="168" t="s">
        <v>208</v>
      </c>
      <c r="B1" s="168"/>
      <c r="C1" s="168"/>
      <c r="D1" s="168"/>
    </row>
    <row r="2" spans="1:4" ht="30" customHeight="1">
      <c r="A2" s="169" t="s">
        <v>207</v>
      </c>
      <c r="B2" s="169"/>
      <c r="C2" s="169"/>
      <c r="D2" s="169"/>
    </row>
    <row r="3" spans="1:4" ht="30" customHeight="1" thickBot="1">
      <c r="A3" s="82" t="s">
        <v>206</v>
      </c>
      <c r="D3" s="133" t="s">
        <v>3</v>
      </c>
    </row>
    <row r="4" spans="1:4" ht="33" customHeight="1">
      <c r="A4" s="132" t="s">
        <v>4</v>
      </c>
      <c r="B4" s="131" t="s">
        <v>205</v>
      </c>
      <c r="C4" s="131" t="s">
        <v>204</v>
      </c>
      <c r="D4" s="130" t="s">
        <v>203</v>
      </c>
    </row>
    <row r="5" spans="1:4">
      <c r="A5" s="79" t="s">
        <v>15</v>
      </c>
      <c r="B5" s="128">
        <v>106083725</v>
      </c>
      <c r="C5" s="127">
        <v>92494263</v>
      </c>
      <c r="D5" s="129">
        <v>87.2</v>
      </c>
    </row>
    <row r="6" spans="1:4">
      <c r="A6" s="79" t="s">
        <v>16</v>
      </c>
      <c r="B6" s="128">
        <v>105403285</v>
      </c>
      <c r="C6" s="127">
        <v>91541642</v>
      </c>
      <c r="D6" s="129">
        <v>86.8</v>
      </c>
    </row>
    <row r="7" spans="1:4">
      <c r="A7" s="79" t="s">
        <v>17</v>
      </c>
      <c r="B7" s="128">
        <v>117892732</v>
      </c>
      <c r="C7" s="127">
        <v>103321466</v>
      </c>
      <c r="D7" s="129">
        <v>87.6</v>
      </c>
    </row>
    <row r="8" spans="1:4" s="73" customFormat="1">
      <c r="A8" s="79" t="s">
        <v>134</v>
      </c>
      <c r="B8" s="128">
        <v>240865893</v>
      </c>
      <c r="C8" s="127">
        <v>226860663</v>
      </c>
      <c r="D8" s="126">
        <v>94.2</v>
      </c>
    </row>
    <row r="9" spans="1:4">
      <c r="A9" s="125" t="s">
        <v>133</v>
      </c>
      <c r="B9" s="124">
        <f>SUM(B10,B17,B23)</f>
        <v>148111179</v>
      </c>
      <c r="C9" s="123">
        <f>SUM(C10,C17,C23)</f>
        <v>132031834</v>
      </c>
      <c r="D9" s="122">
        <f t="shared" ref="D9:D27" si="0">C9/B9*100</f>
        <v>89.143733033142624</v>
      </c>
    </row>
    <row r="10" spans="1:4" ht="24">
      <c r="A10" s="121" t="s">
        <v>202</v>
      </c>
      <c r="B10" s="120">
        <f>SUM(B11:B16)</f>
        <v>15796527</v>
      </c>
      <c r="C10" s="119">
        <f>SUM(C11:C16)</f>
        <v>15630853</v>
      </c>
      <c r="D10" s="118">
        <f t="shared" si="0"/>
        <v>98.951199842851537</v>
      </c>
    </row>
    <row r="11" spans="1:4" ht="24">
      <c r="A11" s="117" t="s">
        <v>201</v>
      </c>
      <c r="B11" s="66">
        <v>202493</v>
      </c>
      <c r="C11" s="65">
        <v>143821</v>
      </c>
      <c r="D11" s="63">
        <f t="shared" si="0"/>
        <v>71.025171240487325</v>
      </c>
    </row>
    <row r="12" spans="1:4" ht="24">
      <c r="A12" s="117" t="s">
        <v>200</v>
      </c>
      <c r="B12" s="66">
        <v>5479484</v>
      </c>
      <c r="C12" s="65">
        <v>5386035</v>
      </c>
      <c r="D12" s="63">
        <f t="shared" si="0"/>
        <v>98.294565692682013</v>
      </c>
    </row>
    <row r="13" spans="1:4" ht="24">
      <c r="A13" s="117" t="s">
        <v>199</v>
      </c>
      <c r="B13" s="66">
        <v>3472652</v>
      </c>
      <c r="C13" s="65">
        <v>3467148</v>
      </c>
      <c r="D13" s="63">
        <f t="shared" si="0"/>
        <v>99.841504417949167</v>
      </c>
    </row>
    <row r="14" spans="1:4" ht="24">
      <c r="A14" s="117" t="s">
        <v>198</v>
      </c>
      <c r="B14" s="66">
        <v>971899</v>
      </c>
      <c r="C14" s="65">
        <v>971146</v>
      </c>
      <c r="D14" s="63">
        <f t="shared" si="0"/>
        <v>99.922522813584536</v>
      </c>
    </row>
    <row r="15" spans="1:4" ht="24">
      <c r="A15" s="117" t="s">
        <v>197</v>
      </c>
      <c r="B15" s="66">
        <v>4040438</v>
      </c>
      <c r="C15" s="65">
        <v>4033750</v>
      </c>
      <c r="D15" s="63">
        <f t="shared" si="0"/>
        <v>99.834473391251137</v>
      </c>
    </row>
    <row r="16" spans="1:4" ht="24">
      <c r="A16" s="117" t="s">
        <v>196</v>
      </c>
      <c r="B16" s="66">
        <v>1629561</v>
      </c>
      <c r="C16" s="65">
        <v>1628953</v>
      </c>
      <c r="D16" s="63">
        <f t="shared" si="0"/>
        <v>99.962689337803241</v>
      </c>
    </row>
    <row r="17" spans="1:4" ht="24">
      <c r="A17" s="121" t="s">
        <v>195</v>
      </c>
      <c r="B17" s="120">
        <f>SUM(B18:B22)</f>
        <v>26001434</v>
      </c>
      <c r="C17" s="119">
        <f>SUM(C18:C22)</f>
        <v>10087763</v>
      </c>
      <c r="D17" s="118">
        <f t="shared" si="0"/>
        <v>38.796948660600791</v>
      </c>
    </row>
    <row r="18" spans="1:4" ht="24">
      <c r="A18" s="117" t="s">
        <v>194</v>
      </c>
      <c r="B18" s="66">
        <v>935094</v>
      </c>
      <c r="C18" s="65">
        <v>935094</v>
      </c>
      <c r="D18" s="63">
        <f t="shared" si="0"/>
        <v>100</v>
      </c>
    </row>
    <row r="19" spans="1:4" ht="24">
      <c r="A19" s="117" t="s">
        <v>193</v>
      </c>
      <c r="B19" s="66">
        <v>1617799</v>
      </c>
      <c r="C19" s="65">
        <v>822071</v>
      </c>
      <c r="D19" s="63">
        <f t="shared" si="0"/>
        <v>50.814161709829222</v>
      </c>
    </row>
    <row r="20" spans="1:4" ht="24">
      <c r="A20" s="117" t="s">
        <v>192</v>
      </c>
      <c r="B20" s="66">
        <v>4009066</v>
      </c>
      <c r="C20" s="65">
        <v>1110614</v>
      </c>
      <c r="D20" s="63">
        <f t="shared" si="0"/>
        <v>27.702562142903108</v>
      </c>
    </row>
    <row r="21" spans="1:4" ht="24">
      <c r="A21" s="117" t="s">
        <v>191</v>
      </c>
      <c r="B21" s="66">
        <v>5885768</v>
      </c>
      <c r="C21" s="65">
        <v>5818913</v>
      </c>
      <c r="D21" s="63">
        <f t="shared" si="0"/>
        <v>98.864124443912843</v>
      </c>
    </row>
    <row r="22" spans="1:4" ht="24">
      <c r="A22" s="117" t="s">
        <v>190</v>
      </c>
      <c r="B22" s="66">
        <v>13553707</v>
      </c>
      <c r="C22" s="65">
        <v>1401071</v>
      </c>
      <c r="D22" s="63">
        <f t="shared" si="0"/>
        <v>10.337179341415599</v>
      </c>
    </row>
    <row r="23" spans="1:4" ht="36">
      <c r="A23" s="121" t="s">
        <v>189</v>
      </c>
      <c r="B23" s="120">
        <f>SUM(B24:B28)</f>
        <v>106313218</v>
      </c>
      <c r="C23" s="119">
        <f>SUM(C24:C28)</f>
        <v>106313218</v>
      </c>
      <c r="D23" s="118">
        <f t="shared" si="0"/>
        <v>100</v>
      </c>
    </row>
    <row r="24" spans="1:4" ht="24">
      <c r="A24" s="117" t="s">
        <v>188</v>
      </c>
      <c r="B24" s="66">
        <v>28168647</v>
      </c>
      <c r="C24" s="65">
        <v>28168647</v>
      </c>
      <c r="D24" s="63">
        <f t="shared" si="0"/>
        <v>100</v>
      </c>
    </row>
    <row r="25" spans="1:4" ht="24">
      <c r="A25" s="117" t="s">
        <v>187</v>
      </c>
      <c r="B25" s="66">
        <v>78016122</v>
      </c>
      <c r="C25" s="65">
        <v>78016122</v>
      </c>
      <c r="D25" s="63">
        <f t="shared" si="0"/>
        <v>100</v>
      </c>
    </row>
    <row r="26" spans="1:4" ht="24">
      <c r="A26" s="117" t="s">
        <v>186</v>
      </c>
      <c r="B26" s="66">
        <v>128449</v>
      </c>
      <c r="C26" s="65">
        <v>128449</v>
      </c>
      <c r="D26" s="63">
        <f t="shared" si="0"/>
        <v>100</v>
      </c>
    </row>
    <row r="27" spans="1:4" ht="24">
      <c r="A27" s="117" t="s">
        <v>185</v>
      </c>
      <c r="B27" s="66"/>
      <c r="C27" s="65"/>
      <c r="D27" s="63" t="e">
        <f t="shared" si="0"/>
        <v>#DIV/0!</v>
      </c>
    </row>
    <row r="28" spans="1:4" ht="24.75" thickBot="1">
      <c r="A28" s="116" t="s">
        <v>184</v>
      </c>
      <c r="B28" s="115"/>
      <c r="C28" s="114"/>
      <c r="D28" s="114" t="s">
        <v>183</v>
      </c>
    </row>
    <row r="29" spans="1:4">
      <c r="A29" s="61" t="s">
        <v>182</v>
      </c>
    </row>
    <row r="30" spans="1:4">
      <c r="A30" s="61" t="s">
        <v>181</v>
      </c>
    </row>
    <row r="31" spans="1:4">
      <c r="A31" s="60" t="s">
        <v>4</v>
      </c>
    </row>
  </sheetData>
  <mergeCells count="2">
    <mergeCell ref="A1:D1"/>
    <mergeCell ref="A2:D2"/>
  </mergeCells>
  <phoneticPr fontId="1" type="noConversion"/>
  <pageMargins left="0.70866141732283472"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dimension ref="A1:G22"/>
  <sheetViews>
    <sheetView tabSelected="1" view="pageBreakPreview" zoomScaleNormal="100" zoomScaleSheetLayoutView="100" workbookViewId="0">
      <selection activeCell="D17" sqref="D17"/>
    </sheetView>
  </sheetViews>
  <sheetFormatPr defaultRowHeight="16.5"/>
  <cols>
    <col min="1" max="1" width="11.375" customWidth="1"/>
    <col min="2" max="2" width="9.75" bestFit="1" customWidth="1"/>
    <col min="3" max="3" width="16.125" customWidth="1"/>
    <col min="4" max="4" width="9.75" bestFit="1" customWidth="1"/>
    <col min="5" max="5" width="17.75" bestFit="1" customWidth="1"/>
    <col min="6" max="6" width="6.875" customWidth="1"/>
    <col min="7" max="7" width="14.75" customWidth="1"/>
  </cols>
  <sheetData>
    <row r="1" spans="1:7" ht="25.5">
      <c r="A1" s="160" t="s">
        <v>85</v>
      </c>
      <c r="B1" s="160"/>
      <c r="C1" s="160"/>
      <c r="D1" s="160"/>
      <c r="E1" s="160"/>
      <c r="F1" s="160"/>
      <c r="G1" s="160"/>
    </row>
    <row r="2" spans="1:7" ht="30" customHeight="1">
      <c r="A2" s="161" t="s">
        <v>86</v>
      </c>
      <c r="B2" s="161"/>
      <c r="C2" s="161"/>
      <c r="D2" s="161"/>
      <c r="E2" s="161"/>
      <c r="F2" s="161"/>
      <c r="G2" s="161"/>
    </row>
    <row r="3" spans="1:7" ht="30" customHeight="1" thickBot="1">
      <c r="A3" s="1" t="s">
        <v>87</v>
      </c>
      <c r="G3" s="11" t="s">
        <v>88</v>
      </c>
    </row>
    <row r="4" spans="1:7">
      <c r="A4" s="147" t="s">
        <v>4</v>
      </c>
      <c r="B4" s="150" t="s">
        <v>84</v>
      </c>
      <c r="C4" s="152"/>
      <c r="D4" s="150" t="s">
        <v>90</v>
      </c>
      <c r="E4" s="152"/>
      <c r="F4" s="150" t="s">
        <v>92</v>
      </c>
      <c r="G4" s="151"/>
    </row>
    <row r="5" spans="1:7">
      <c r="A5" s="148"/>
      <c r="B5" s="216" t="s">
        <v>89</v>
      </c>
      <c r="C5" s="218"/>
      <c r="D5" s="216" t="s">
        <v>91</v>
      </c>
      <c r="E5" s="218"/>
      <c r="F5" s="216" t="s">
        <v>93</v>
      </c>
      <c r="G5" s="217"/>
    </row>
    <row r="6" spans="1:7">
      <c r="A6" s="148"/>
      <c r="B6" s="27" t="s">
        <v>94</v>
      </c>
      <c r="C6" s="27" t="s">
        <v>96</v>
      </c>
      <c r="D6" s="27" t="s">
        <v>94</v>
      </c>
      <c r="E6" s="27" t="s">
        <v>96</v>
      </c>
      <c r="F6" s="27" t="s">
        <v>94</v>
      </c>
      <c r="G6" s="28" t="s">
        <v>96</v>
      </c>
    </row>
    <row r="7" spans="1:7">
      <c r="A7" s="155"/>
      <c r="B7" s="2" t="s">
        <v>95</v>
      </c>
      <c r="C7" s="2" t="s">
        <v>97</v>
      </c>
      <c r="D7" s="2" t="s">
        <v>95</v>
      </c>
      <c r="E7" s="2" t="s">
        <v>97</v>
      </c>
      <c r="F7" s="2" t="s">
        <v>95</v>
      </c>
      <c r="G7" s="29" t="s">
        <v>97</v>
      </c>
    </row>
    <row r="8" spans="1:7" ht="21" customHeight="1">
      <c r="A8" s="26" t="s">
        <v>16</v>
      </c>
      <c r="B8" s="24">
        <v>208292</v>
      </c>
      <c r="C8" s="38">
        <v>960743872163</v>
      </c>
      <c r="D8" s="38">
        <v>207427</v>
      </c>
      <c r="E8" s="38">
        <v>867494742444</v>
      </c>
      <c r="F8" s="38">
        <v>865</v>
      </c>
      <c r="G8" s="38">
        <v>93249129719</v>
      </c>
    </row>
    <row r="9" spans="1:7" ht="21" customHeight="1">
      <c r="A9" s="26" t="s">
        <v>17</v>
      </c>
      <c r="B9" s="24">
        <v>209490</v>
      </c>
      <c r="C9" s="38">
        <v>981959278744</v>
      </c>
      <c r="D9" s="38">
        <v>206695</v>
      </c>
      <c r="E9" s="38">
        <v>882684080679</v>
      </c>
      <c r="F9" s="38">
        <v>2795</v>
      </c>
      <c r="G9" s="38">
        <v>99275198065</v>
      </c>
    </row>
    <row r="10" spans="1:7" s="58" customFormat="1" ht="21" customHeight="1">
      <c r="A10" s="55" t="s">
        <v>34</v>
      </c>
      <c r="B10" s="24">
        <v>215808</v>
      </c>
      <c r="C10" s="38">
        <v>1069457738377</v>
      </c>
      <c r="D10" s="38">
        <v>211386</v>
      </c>
      <c r="E10" s="38">
        <v>944921098312</v>
      </c>
      <c r="F10" s="38">
        <v>4422</v>
      </c>
      <c r="G10" s="38">
        <v>124536640065</v>
      </c>
    </row>
    <row r="11" spans="1:7" ht="21" customHeight="1">
      <c r="A11" s="56" t="s">
        <v>122</v>
      </c>
      <c r="B11" s="5">
        <f t="shared" ref="B11:G11" si="0">SUM(B12:B19)</f>
        <v>2047052</v>
      </c>
      <c r="C11" s="37">
        <f t="shared" si="0"/>
        <v>1944450919529</v>
      </c>
      <c r="D11" s="37">
        <f t="shared" si="0"/>
        <v>2042548</v>
      </c>
      <c r="E11" s="37">
        <f t="shared" si="0"/>
        <v>1778654063299</v>
      </c>
      <c r="F11" s="37">
        <f t="shared" si="0"/>
        <v>4504</v>
      </c>
      <c r="G11" s="37">
        <f t="shared" si="0"/>
        <v>165796856230</v>
      </c>
    </row>
    <row r="12" spans="1:7" ht="40.5">
      <c r="A12" s="52" t="s">
        <v>112</v>
      </c>
      <c r="B12" s="24">
        <f>SUM(D12,F12)</f>
        <v>13944</v>
      </c>
      <c r="C12" s="38">
        <f>SUM(E12,G12)</f>
        <v>842283349530</v>
      </c>
      <c r="D12" s="38">
        <v>12387</v>
      </c>
      <c r="E12" s="38">
        <v>683249933012</v>
      </c>
      <c r="F12" s="38">
        <v>1557</v>
      </c>
      <c r="G12" s="38">
        <v>159033416518</v>
      </c>
    </row>
    <row r="13" spans="1:7" ht="40.5">
      <c r="A13" s="52" t="s">
        <v>113</v>
      </c>
      <c r="B13" s="24">
        <f t="shared" ref="B13:C13" si="1">SUM(D13,F13)</f>
        <v>136</v>
      </c>
      <c r="C13" s="38">
        <f t="shared" si="1"/>
        <v>148150681342</v>
      </c>
      <c r="D13" s="38">
        <v>132</v>
      </c>
      <c r="E13" s="38">
        <v>147739171720</v>
      </c>
      <c r="F13" s="38">
        <v>4</v>
      </c>
      <c r="G13" s="38">
        <v>411509622</v>
      </c>
    </row>
    <row r="14" spans="1:7" ht="40.5">
      <c r="A14" s="52" t="s">
        <v>114</v>
      </c>
      <c r="B14" s="24" t="s">
        <v>210</v>
      </c>
      <c r="C14" s="38" t="s">
        <v>210</v>
      </c>
      <c r="D14" s="38" t="s">
        <v>211</v>
      </c>
      <c r="E14" s="38" t="s">
        <v>211</v>
      </c>
      <c r="F14" s="38" t="s">
        <v>211</v>
      </c>
      <c r="G14" s="38" t="s">
        <v>211</v>
      </c>
    </row>
    <row r="15" spans="1:7" ht="40.5">
      <c r="A15" s="52" t="s">
        <v>115</v>
      </c>
      <c r="B15" s="24">
        <f t="shared" ref="B15:C15" si="2">SUM(D15,F15)</f>
        <v>3</v>
      </c>
      <c r="C15" s="38">
        <f t="shared" si="2"/>
        <v>438163570</v>
      </c>
      <c r="D15" s="38">
        <v>3</v>
      </c>
      <c r="E15" s="38">
        <v>438163570</v>
      </c>
      <c r="F15" s="38" t="s">
        <v>211</v>
      </c>
      <c r="G15" s="38" t="s">
        <v>211</v>
      </c>
    </row>
    <row r="16" spans="1:7" ht="40.5">
      <c r="A16" s="52" t="s">
        <v>116</v>
      </c>
      <c r="B16" s="24" t="s">
        <v>210</v>
      </c>
      <c r="C16" s="38" t="s">
        <v>210</v>
      </c>
      <c r="D16" s="38" t="s">
        <v>211</v>
      </c>
      <c r="E16" s="38" t="s">
        <v>211</v>
      </c>
      <c r="F16" s="38" t="s">
        <v>211</v>
      </c>
      <c r="G16" s="38" t="s">
        <v>211</v>
      </c>
    </row>
    <row r="17" spans="1:7" ht="54">
      <c r="A17" s="52" t="s">
        <v>117</v>
      </c>
      <c r="B17" s="24">
        <f t="shared" ref="B17:C19" si="3">SUM(D17,F17)</f>
        <v>2018551</v>
      </c>
      <c r="C17" s="38">
        <f t="shared" si="3"/>
        <v>196985193621</v>
      </c>
      <c r="D17" s="38">
        <v>2015696</v>
      </c>
      <c r="E17" s="38">
        <v>196882474131</v>
      </c>
      <c r="F17" s="38">
        <v>2855</v>
      </c>
      <c r="G17" s="38">
        <v>102719490</v>
      </c>
    </row>
    <row r="18" spans="1:7" ht="40.5">
      <c r="A18" s="52" t="s">
        <v>118</v>
      </c>
      <c r="B18" s="24">
        <f t="shared" si="3"/>
        <v>14343</v>
      </c>
      <c r="C18" s="38">
        <f t="shared" si="3"/>
        <v>755926980796</v>
      </c>
      <c r="D18" s="38">
        <v>14256</v>
      </c>
      <c r="E18" s="38">
        <v>749680938196</v>
      </c>
      <c r="F18" s="38">
        <v>87</v>
      </c>
      <c r="G18" s="38">
        <v>6246042600</v>
      </c>
    </row>
    <row r="19" spans="1:7" ht="41.25" thickBot="1">
      <c r="A19" s="53" t="s">
        <v>119</v>
      </c>
      <c r="B19" s="134">
        <f t="shared" si="3"/>
        <v>75</v>
      </c>
      <c r="C19" s="135">
        <f t="shared" si="3"/>
        <v>666550670</v>
      </c>
      <c r="D19" s="135">
        <v>74</v>
      </c>
      <c r="E19" s="135">
        <v>663382670</v>
      </c>
      <c r="F19" s="135">
        <v>1</v>
      </c>
      <c r="G19" s="135">
        <v>3168000</v>
      </c>
    </row>
    <row r="20" spans="1:7">
      <c r="A20" s="3" t="s">
        <v>30</v>
      </c>
    </row>
    <row r="21" spans="1:7">
      <c r="A21" s="1" t="s">
        <v>4</v>
      </c>
    </row>
    <row r="22" spans="1:7">
      <c r="A22" s="6" t="s">
        <v>4</v>
      </c>
    </row>
  </sheetData>
  <mergeCells count="9">
    <mergeCell ref="A1:G1"/>
    <mergeCell ref="A2:G2"/>
    <mergeCell ref="F4:G4"/>
    <mergeCell ref="F5:G5"/>
    <mergeCell ref="A4:A7"/>
    <mergeCell ref="B4:C4"/>
    <mergeCell ref="B5:C5"/>
    <mergeCell ref="D4:E4"/>
    <mergeCell ref="D5:E5"/>
  </mergeCells>
  <phoneticPr fontId="1" type="noConversion"/>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5</vt:i4>
      </vt:variant>
    </vt:vector>
  </HeadingPairs>
  <TitlesOfParts>
    <vt:vector size="13" baseType="lpstr">
      <vt:lpstr>재정</vt:lpstr>
      <vt:lpstr>1. 예산규모, 2. 예산결산총괄</vt:lpstr>
      <vt:lpstr>3. 일반회계 세입결산</vt:lpstr>
      <vt:lpstr>4. 일반회계 세출결산</vt:lpstr>
      <vt:lpstr>5. 특별회계 예산결산</vt:lpstr>
      <vt:lpstr>6. 지방세 징수</vt:lpstr>
      <vt:lpstr>7. 세외수입징수</vt:lpstr>
      <vt:lpstr>8. 공유재산</vt:lpstr>
      <vt:lpstr>'3. 일반회계 세입결산'!Print_Area</vt:lpstr>
      <vt:lpstr>'4. 일반회계 세출결산'!Print_Area</vt:lpstr>
      <vt:lpstr>'5. 특별회계 예산결산'!Print_Area</vt:lpstr>
      <vt:lpstr>'7. 세외수입징수'!Print_Area</vt:lpstr>
      <vt:lpstr>'8. 공유재산'!Print_Area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atec</dc:creator>
  <cp:lastModifiedBy>gijang</cp:lastModifiedBy>
  <cp:lastPrinted>2017-02-16T08:52:49Z</cp:lastPrinted>
  <dcterms:created xsi:type="dcterms:W3CDTF">2016-09-08T00:41:54Z</dcterms:created>
  <dcterms:modified xsi:type="dcterms:W3CDTF">2018-09-12T09:12:34Z</dcterms:modified>
</cp:coreProperties>
</file>