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통계연보\2019년 통계연보\취합(과목별)-완성,수정\"/>
    </mc:Choice>
  </mc:AlternateContent>
  <bookViews>
    <workbookView xWindow="360" yWindow="180" windowWidth="28035" windowHeight="12495" firstSheet="3" activeTab="10"/>
  </bookViews>
  <sheets>
    <sheet name="교육 및 문화" sheetId="17" r:id="rId1"/>
    <sheet name="1. 적령아동 취학" sheetId="10" r:id="rId2"/>
    <sheet name="2. 학교총개황" sheetId="3" r:id="rId3"/>
    <sheet name="3. 유치원" sheetId="4" r:id="rId4"/>
    <sheet name="4. 초등학교" sheetId="5" r:id="rId5"/>
    <sheet name="5. 중학교" sheetId="6" r:id="rId6"/>
    <sheet name="6. 일반계 고등학교" sheetId="7" r:id="rId7"/>
    <sheet name="6-1. 특성화고등학교(사립)" sheetId="8" r:id="rId8"/>
    <sheet name="7. 사설학원 및 독서실" sheetId="9" r:id="rId9"/>
    <sheet name="8. 공공도서관" sheetId="11" r:id="rId10"/>
    <sheet name="9. 체육시설" sheetId="12" r:id="rId11"/>
    <sheet name="10. 언론매체" sheetId="16" r:id="rId12"/>
    <sheet name="11. 문화재 " sheetId="13" r:id="rId13"/>
    <sheet name="11. 문화재(서식변경)" sheetId="14" r:id="rId14"/>
    <sheet name="12. 문화공간" sheetId="15" r:id="rId15"/>
  </sheets>
  <definedNames>
    <definedName name="_xlnm.Print_Area" localSheetId="1">'1. 적령아동 취학'!$A$1:$O$24</definedName>
    <definedName name="_xlnm.Print_Area" localSheetId="11">'10. 언론매체'!$A$1:$J$18</definedName>
    <definedName name="_xlnm.Print_Area" localSheetId="12">'11. 문화재 '!$A$1:$Q$16</definedName>
    <definedName name="_xlnm.Print_Area" localSheetId="13">'11. 문화재(서식변경)'!$A$1:$R$14</definedName>
    <definedName name="_xlnm.Print_Area" localSheetId="14">'12. 문화공간'!$A$1:$M$17</definedName>
    <definedName name="_xlnm.Print_Area" localSheetId="2">'2. 학교총개황'!$A$1:$P$24</definedName>
    <definedName name="_xlnm.Print_Area" localSheetId="3">'3. 유치원'!$A$1:$L$20</definedName>
    <definedName name="_xlnm.Print_Area" localSheetId="4">'4. 초등학교'!$A$1:$I$20</definedName>
    <definedName name="_xlnm.Print_Area" localSheetId="5">'5. 중학교'!$A$1:$T$21</definedName>
    <definedName name="_xlnm.Print_Area" localSheetId="6">'6. 일반계 고등학교'!$A$1:$V$21</definedName>
    <definedName name="_xlnm.Print_Area" localSheetId="10">'9. 체육시설'!$A$1:$AP$18</definedName>
  </definedNames>
  <calcPr calcId="162913"/>
</workbook>
</file>

<file path=xl/calcChain.xml><?xml version="1.0" encoding="utf-8"?>
<calcChain xmlns="http://schemas.openxmlformats.org/spreadsheetml/2006/main">
  <c r="H11" i="3" l="1"/>
  <c r="P11" i="3"/>
  <c r="O11" i="3"/>
  <c r="N11" i="3"/>
  <c r="M11" i="3"/>
  <c r="L11" i="3"/>
  <c r="K11" i="3"/>
  <c r="J11" i="3"/>
  <c r="G11" i="3"/>
  <c r="F11" i="3"/>
  <c r="E11" i="3"/>
  <c r="D11" i="3"/>
  <c r="C11" i="3"/>
  <c r="B11" i="3"/>
  <c r="X14" i="12" l="1"/>
  <c r="X15" i="12"/>
  <c r="X16" i="12"/>
  <c r="X17" i="12"/>
  <c r="X13" i="12"/>
  <c r="X12" i="12"/>
  <c r="B12" i="12"/>
  <c r="B14" i="12"/>
  <c r="B15" i="12"/>
  <c r="B16" i="12"/>
  <c r="B17" i="12"/>
  <c r="B13" i="12"/>
  <c r="J16" i="12"/>
  <c r="J17" i="12"/>
  <c r="J15" i="12"/>
  <c r="J14" i="12"/>
  <c r="J13" i="12"/>
  <c r="B12" i="14" l="1"/>
  <c r="B11" i="14"/>
  <c r="B10" i="14"/>
  <c r="B9" i="14"/>
  <c r="B8" i="14"/>
  <c r="R7" i="14"/>
  <c r="Q7" i="14"/>
  <c r="P7" i="14"/>
  <c r="O7" i="14"/>
  <c r="N7" i="14"/>
  <c r="M7" i="14"/>
  <c r="J7" i="14"/>
  <c r="I7" i="14"/>
  <c r="H7" i="14"/>
  <c r="G7" i="14"/>
  <c r="F7" i="14"/>
  <c r="E7" i="14"/>
  <c r="B7" i="14" s="1"/>
  <c r="D7" i="14"/>
  <c r="O21" i="10" l="1"/>
  <c r="K17" i="3"/>
  <c r="L17" i="3"/>
  <c r="M17" i="3"/>
  <c r="N17" i="3"/>
  <c r="O17" i="3"/>
  <c r="P17" i="3"/>
  <c r="C17" i="3"/>
  <c r="D17" i="3"/>
  <c r="E17" i="3"/>
  <c r="H17" i="3" s="1"/>
  <c r="F17" i="3"/>
  <c r="G17" i="3"/>
  <c r="B17" i="3"/>
  <c r="H19" i="3"/>
  <c r="H18" i="3" l="1"/>
  <c r="J18" i="3"/>
  <c r="J17" i="3" s="1"/>
  <c r="K14" i="3" l="1"/>
  <c r="L14" i="3"/>
  <c r="M14" i="3"/>
  <c r="N14" i="3"/>
  <c r="O14" i="3"/>
  <c r="P14" i="3"/>
  <c r="H14" i="3"/>
  <c r="H15" i="3"/>
  <c r="H16" i="3"/>
  <c r="C14" i="3"/>
  <c r="D14" i="3"/>
  <c r="E14" i="3"/>
  <c r="F14" i="3"/>
  <c r="G14" i="3"/>
  <c r="B14" i="3"/>
  <c r="J15" i="3"/>
  <c r="J16" i="3" l="1"/>
  <c r="J14" i="3" s="1"/>
  <c r="H13" i="3" l="1"/>
  <c r="J13" i="3"/>
  <c r="H12" i="3" l="1"/>
  <c r="J12" i="3"/>
  <c r="C19" i="6" l="1"/>
</calcChain>
</file>

<file path=xl/sharedStrings.xml><?xml version="1.0" encoding="utf-8"?>
<sst xmlns="http://schemas.openxmlformats.org/spreadsheetml/2006/main" count="1484" uniqueCount="411">
  <si>
    <t xml:space="preserve">  </t>
  </si>
  <si>
    <t>남</t>
  </si>
  <si>
    <t>Male</t>
  </si>
  <si>
    <t>여</t>
  </si>
  <si>
    <t>Female</t>
  </si>
  <si>
    <t>-</t>
  </si>
  <si>
    <t>2 0 1 5</t>
  </si>
  <si>
    <t>2 0 1 6</t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</si>
  <si>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학교 총 개황</t>
    </r>
  </si>
  <si>
    <t>Summary of Schools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</si>
  <si>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) </t>
    </r>
  </si>
  <si>
    <t>(Unit : Number, Person)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</si>
  <si>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부산광역시교육청</t>
    </r>
  </si>
  <si>
    <r>
      <t xml:space="preserve">2. </t>
    </r>
    <r>
      <rPr>
        <sz val="20"/>
        <color rgb="FF000000"/>
        <rFont val="한양신명조"/>
        <family val="3"/>
        <charset val="129"/>
      </rPr>
      <t>학교 총 개황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</si>
  <si>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Summary of Schools(Cont'd)</t>
  </si>
  <si>
    <r>
      <t xml:space="preserve">3. </t>
    </r>
    <r>
      <rPr>
        <sz val="20"/>
        <color rgb="FF000000"/>
        <rFont val="한양신명조"/>
        <family val="3"/>
        <charset val="129"/>
      </rPr>
      <t>유 치 원</t>
    </r>
  </si>
  <si>
    <t>Kindergartens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</si>
  <si>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</si>
  <si>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r>
      <t xml:space="preserve">4. </t>
    </r>
    <r>
      <rPr>
        <sz val="20"/>
        <color rgb="FF000000"/>
        <rFont val="한양신명조"/>
        <family val="3"/>
        <charset val="129"/>
      </rPr>
      <t>초 등 학 교</t>
    </r>
  </si>
  <si>
    <t>Elementary Schools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</si>
  <si>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천㎡</t>
    </r>
    <r>
      <rPr>
        <sz val="10"/>
        <color rgb="FF000000"/>
        <rFont val="휴먼명조"/>
        <family val="3"/>
        <charset val="129"/>
      </rPr>
      <t>)</t>
    </r>
  </si>
  <si>
    <r>
      <t>(Unit : Number, Person, 1,000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</si>
  <si>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 xml:space="preserve">부산광역시교육청 </t>
    </r>
  </si>
  <si>
    <r>
      <t xml:space="preserve">5. </t>
    </r>
    <r>
      <rPr>
        <sz val="20"/>
        <color rgb="FF000000"/>
        <rFont val="한양신명조"/>
        <family val="3"/>
        <charset val="129"/>
      </rPr>
      <t>중학교</t>
    </r>
  </si>
  <si>
    <t>Middle Schools</t>
  </si>
  <si>
    <r>
      <t>가</t>
    </r>
    <r>
      <rPr>
        <sz val="14"/>
        <color rgb="FF000000"/>
        <rFont val="휴먼명조"/>
        <family val="3"/>
        <charset val="129"/>
      </rPr>
      <t xml:space="preserve">. </t>
    </r>
    <r>
      <rPr>
        <sz val="14"/>
        <color rgb="FF000000"/>
        <rFont val="맑은 고딕"/>
        <family val="3"/>
        <charset val="129"/>
        <scheme val="minor"/>
      </rPr>
      <t>중학교</t>
    </r>
    <r>
      <rPr>
        <sz val="14"/>
        <color rgb="FF000000"/>
        <rFont val="휴먼명조"/>
        <family val="3"/>
        <charset val="129"/>
      </rPr>
      <t>(</t>
    </r>
    <r>
      <rPr>
        <sz val="14"/>
        <color rgb="FF000000"/>
        <rFont val="맑은 고딕"/>
        <family val="3"/>
        <charset val="129"/>
        <scheme val="minor"/>
      </rPr>
      <t>국․공립</t>
    </r>
    <r>
      <rPr>
        <sz val="14"/>
        <color rgb="FF000000"/>
        <rFont val="휴먼명조"/>
        <family val="3"/>
        <charset val="129"/>
      </rPr>
      <t>) Middle Schools(National and Public)</t>
    </r>
  </si>
  <si>
    <r>
      <t>나</t>
    </r>
    <r>
      <rPr>
        <sz val="14"/>
        <color rgb="FF000000"/>
        <rFont val="휴먼명조"/>
        <family val="3"/>
        <charset val="129"/>
      </rPr>
      <t xml:space="preserve">. </t>
    </r>
    <r>
      <rPr>
        <sz val="14"/>
        <color rgb="FF000000"/>
        <rFont val="맑은 고딕"/>
        <family val="3"/>
        <charset val="129"/>
        <scheme val="minor"/>
      </rPr>
      <t>중학교</t>
    </r>
    <r>
      <rPr>
        <sz val="14"/>
        <color rgb="FF000000"/>
        <rFont val="휴먼명조"/>
        <family val="3"/>
        <charset val="129"/>
      </rPr>
      <t>(</t>
    </r>
    <r>
      <rPr>
        <sz val="14"/>
        <color rgb="FF000000"/>
        <rFont val="맑은 고딕"/>
        <family val="3"/>
        <charset val="129"/>
        <scheme val="minor"/>
      </rPr>
      <t>사립</t>
    </r>
    <r>
      <rPr>
        <sz val="14"/>
        <color rgb="FF000000"/>
        <rFont val="휴먼명조"/>
        <family val="3"/>
        <charset val="129"/>
      </rPr>
      <t>) Middle Schools(Private)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</si>
  <si>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천㎡</t>
    </r>
    <r>
      <rPr>
        <sz val="10"/>
        <color rgb="FF000000"/>
        <rFont val="휴먼명조"/>
        <family val="3"/>
        <charset val="129"/>
      </rPr>
      <t xml:space="preserve">) </t>
    </r>
  </si>
  <si>
    <r>
      <t xml:space="preserve">6. </t>
    </r>
    <r>
      <rPr>
        <sz val="20"/>
        <color rgb="FF000000"/>
        <rFont val="한양신명조"/>
        <family val="3"/>
        <charset val="129"/>
      </rPr>
      <t>일반계 고등학교</t>
    </r>
  </si>
  <si>
    <t>General High Schools</t>
  </si>
  <si>
    <t>계</t>
  </si>
  <si>
    <t>Total</t>
  </si>
  <si>
    <r>
      <t>가</t>
    </r>
    <r>
      <rPr>
        <sz val="11"/>
        <color rgb="FF000000"/>
        <rFont val="휴먼명조"/>
        <family val="3"/>
        <charset val="129"/>
      </rPr>
      <t xml:space="preserve">. </t>
    </r>
    <r>
      <rPr>
        <sz val="11"/>
        <color rgb="FF000000"/>
        <rFont val="맑은 고딕"/>
        <family val="3"/>
        <charset val="129"/>
        <scheme val="minor"/>
      </rPr>
      <t>일반계고등학교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국․공립</t>
    </r>
    <r>
      <rPr>
        <sz val="11"/>
        <color rgb="FF000000"/>
        <rFont val="휴먼명조"/>
        <family val="3"/>
        <charset val="129"/>
      </rPr>
      <t>) General High Schools(National and Public)</t>
    </r>
  </si>
  <si>
    <r>
      <t>나</t>
    </r>
    <r>
      <rPr>
        <sz val="11"/>
        <color rgb="FF000000"/>
        <rFont val="휴먼명조"/>
        <family val="3"/>
        <charset val="129"/>
      </rPr>
      <t xml:space="preserve">. </t>
    </r>
    <r>
      <rPr>
        <sz val="11"/>
        <color rgb="FF000000"/>
        <rFont val="맑은 고딕"/>
        <family val="3"/>
        <charset val="129"/>
        <scheme val="minor"/>
      </rPr>
      <t>일반계고등학교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사립</t>
    </r>
    <r>
      <rPr>
        <sz val="11"/>
        <color rgb="FF000000"/>
        <rFont val="휴먼명조"/>
        <family val="3"/>
        <charset val="129"/>
      </rPr>
      <t>) General High Schools(Private)</t>
    </r>
  </si>
  <si>
    <t>건물면적 Building area</t>
    <phoneticPr fontId="1" type="noConversion"/>
  </si>
  <si>
    <r>
      <t xml:space="preserve">6-1. </t>
    </r>
    <r>
      <rPr>
        <sz val="20"/>
        <color rgb="FF000000"/>
        <rFont val="한양신명조"/>
        <family val="3"/>
        <charset val="129"/>
      </rPr>
      <t>특성화</t>
    </r>
    <r>
      <rPr>
        <sz val="20"/>
        <color rgb="FF000000"/>
        <rFont val="명조"/>
        <family val="3"/>
        <charset val="129"/>
      </rPr>
      <t xml:space="preserve"> 고등학교(사립)</t>
    </r>
    <phoneticPr fontId="1" type="noConversion"/>
  </si>
  <si>
    <t>Specialized High Schools(Private)</t>
    <phoneticPr fontId="1" type="noConversion"/>
  </si>
  <si>
    <r>
      <t xml:space="preserve">7. </t>
    </r>
    <r>
      <rPr>
        <sz val="20"/>
        <color rgb="FF000000"/>
        <rFont val="한양신명조"/>
        <family val="3"/>
        <charset val="129"/>
      </rPr>
      <t>사설학원 및 독서실</t>
    </r>
  </si>
  <si>
    <t>학교교과 교습학원</t>
  </si>
  <si>
    <t>Tutoring school curriculum</t>
  </si>
  <si>
    <t>평생직업 교육학원</t>
  </si>
  <si>
    <t>수강자수</t>
  </si>
  <si>
    <t>강사수</t>
  </si>
  <si>
    <t>강의실</t>
  </si>
  <si>
    <t>독서실수</t>
  </si>
  <si>
    <t>열람실수</t>
  </si>
  <si>
    <t>-</t>
    <phoneticPr fontId="1" type="noConversion"/>
  </si>
  <si>
    <t>…</t>
    <phoneticPr fontId="1" type="noConversion"/>
  </si>
  <si>
    <t>원 수 Number</t>
    <phoneticPr fontId="1" type="noConversion"/>
  </si>
  <si>
    <t>학급수 Classes</t>
    <phoneticPr fontId="1" type="noConversion"/>
  </si>
  <si>
    <t>재 취 원 자 수 
Children readmitted</t>
    <phoneticPr fontId="1" type="noConversion"/>
  </si>
  <si>
    <t>교 실 수
Rooms</t>
    <phoneticPr fontId="1" type="noConversion"/>
  </si>
  <si>
    <t>원 아 수 
Children</t>
    <phoneticPr fontId="1" type="noConversion"/>
  </si>
  <si>
    <t>교 원 수 
Teachers</t>
    <phoneticPr fontId="1" type="noConversion"/>
  </si>
  <si>
    <t>학 생 수
Students</t>
    <phoneticPr fontId="1" type="noConversion"/>
  </si>
  <si>
    <t>교 원 수
Teachers</t>
    <phoneticPr fontId="1" type="noConversion"/>
  </si>
  <si>
    <t>건물면적 Building area</t>
    <phoneticPr fontId="1" type="noConversion"/>
  </si>
  <si>
    <t>졸업자수
Graduates</t>
    <phoneticPr fontId="1" type="noConversion"/>
  </si>
  <si>
    <t>여
Female</t>
    <phoneticPr fontId="1" type="noConversion"/>
  </si>
  <si>
    <t>남
Male</t>
    <phoneticPr fontId="1" type="noConversion"/>
  </si>
  <si>
    <t>학교수 No. Of Schools</t>
    <phoneticPr fontId="1" type="noConversion"/>
  </si>
  <si>
    <t>학급수 No. Of Classrooms</t>
    <phoneticPr fontId="1" type="noConversion"/>
  </si>
  <si>
    <t>학 생 수
 Students</t>
    <phoneticPr fontId="1" type="noConversion"/>
  </si>
  <si>
    <t>교 원 수
Teachers</t>
    <phoneticPr fontId="1" type="noConversion"/>
  </si>
  <si>
    <t>건물면적
Building area</t>
    <phoneticPr fontId="1" type="noConversion"/>
  </si>
  <si>
    <t>졸업
자수 Graduates</t>
    <phoneticPr fontId="1" type="noConversion"/>
  </si>
  <si>
    <t>학교수
No. Of schools</t>
    <phoneticPr fontId="1" type="noConversion"/>
  </si>
  <si>
    <t>건물면적 Building area</t>
    <phoneticPr fontId="1" type="noConversion"/>
  </si>
  <si>
    <t>학교수
No. Of schools</t>
    <phoneticPr fontId="1" type="noConversion"/>
  </si>
  <si>
    <t>학급수
No. Of classrooms</t>
    <phoneticPr fontId="1" type="noConversion"/>
  </si>
  <si>
    <t>학 생 수
Students</t>
    <phoneticPr fontId="1" type="noConversion"/>
  </si>
  <si>
    <t>학급수
No. Of
classrooms</t>
    <phoneticPr fontId="1" type="noConversion"/>
  </si>
  <si>
    <t>학교수
No. Of
schools</t>
    <phoneticPr fontId="1" type="noConversion"/>
  </si>
  <si>
    <t>계
Total</t>
    <phoneticPr fontId="1" type="noConversion"/>
  </si>
  <si>
    <t>사 설 학 원 Private Institute</t>
  </si>
  <si>
    <t>학 원 수 Number of Institutions</t>
    <phoneticPr fontId="1" type="noConversion"/>
  </si>
  <si>
    <t>독 서 실 Reading room</t>
  </si>
  <si>
    <t>소계 sub-total</t>
    <phoneticPr fontId="1" type="noConversion"/>
  </si>
  <si>
    <t>국제화 Inter-national</t>
    <phoneticPr fontId="1" type="noConversion"/>
  </si>
  <si>
    <t>예능 Arts</t>
    <phoneticPr fontId="1" type="noConversion"/>
  </si>
  <si>
    <t>특수교육 Special</t>
    <phoneticPr fontId="1" type="noConversion"/>
  </si>
  <si>
    <t>종합 및 기타 Others</t>
    <phoneticPr fontId="1" type="noConversion"/>
  </si>
  <si>
    <t>기예 Crafts</t>
    <phoneticPr fontId="1" type="noConversion"/>
  </si>
  <si>
    <t>합계
Total</t>
    <phoneticPr fontId="1" type="noConversion"/>
  </si>
  <si>
    <t>학 교 수
No. Of Schools</t>
    <phoneticPr fontId="1" type="noConversion"/>
  </si>
  <si>
    <r>
      <t>학급</t>
    </r>
    <r>
      <rPr>
        <sz val="10"/>
        <color rgb="FF000000"/>
        <rFont val="휴먼명조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과</t>
    </r>
    <r>
      <rPr>
        <sz val="10"/>
        <color rgb="FF000000"/>
        <rFont val="휴먼명조"/>
        <family val="3"/>
        <charset val="129"/>
      </rPr>
      <t>)</t>
    </r>
    <r>
      <rPr>
        <sz val="10"/>
        <color rgb="FF000000"/>
        <rFont val="맑은 고딕"/>
        <family val="3"/>
        <charset val="129"/>
        <scheme val="minor"/>
      </rPr>
      <t>수
No. of Classes &amp; departments</t>
    </r>
    <phoneticPr fontId="1" type="noConversion"/>
  </si>
  <si>
    <r>
      <t>교원</t>
    </r>
    <r>
      <rPr>
        <sz val="10"/>
        <color rgb="FF000000"/>
        <rFont val="휴먼명조"/>
        <family val="3"/>
        <charset val="129"/>
      </rPr>
      <t>1</t>
    </r>
    <r>
      <rPr>
        <sz val="10"/>
        <color rgb="FF000000"/>
        <rFont val="맑은 고딕"/>
        <family val="3"/>
        <charset val="129"/>
        <scheme val="minor"/>
      </rPr>
      <t>인당
학생수
Number of students per teacher</t>
    </r>
    <phoneticPr fontId="1" type="noConversion"/>
  </si>
  <si>
    <t>남
Male</t>
    <phoneticPr fontId="1" type="noConversion"/>
  </si>
  <si>
    <t>여
Female</t>
    <phoneticPr fontId="1" type="noConversion"/>
  </si>
  <si>
    <t>교 직 원 수 Teachers and Staffs</t>
  </si>
  <si>
    <t>교 원 Teachers</t>
  </si>
  <si>
    <t>학 교 수 No. of Schools</t>
    <phoneticPr fontId="1" type="noConversion"/>
  </si>
  <si>
    <t>학 급 수 No. Of Classes</t>
    <phoneticPr fontId="1" type="noConversion"/>
  </si>
  <si>
    <t>학 생 수
Students</t>
    <phoneticPr fontId="1" type="noConversion"/>
  </si>
  <si>
    <t>교 원 수
Teachers</t>
    <phoneticPr fontId="1" type="noConversion"/>
  </si>
  <si>
    <t>학급수
No. Of class
rooms</t>
    <phoneticPr fontId="1" type="noConversion"/>
  </si>
  <si>
    <t>직업
기술 Occupa-tional skills</t>
    <phoneticPr fontId="1" type="noConversion"/>
  </si>
  <si>
    <t>인문
사회 Liberal arts &amp; social science</t>
    <phoneticPr fontId="1" type="noConversion"/>
  </si>
  <si>
    <t>입시
검정
및 보습 Admission &amp; supplemental course</t>
    <phoneticPr fontId="1" type="noConversion"/>
  </si>
  <si>
    <t>열람 
좌석수 
Seats</t>
    <phoneticPr fontId="1" type="noConversion"/>
  </si>
  <si>
    <t>Reading
rooms</t>
    <phoneticPr fontId="1" type="noConversion"/>
  </si>
  <si>
    <t>Instruc
tor</t>
    <phoneticPr fontId="1" type="noConversion"/>
  </si>
  <si>
    <t>(Unit : Number, Person, 1,000㎡)</t>
    <phoneticPr fontId="1" type="noConversion"/>
  </si>
  <si>
    <t>(Unit : Number, Person, 1,000㎡)</t>
    <phoneticPr fontId="1" type="noConversion"/>
  </si>
  <si>
    <t>유 치 원
Kindergarten</t>
    <phoneticPr fontId="1" type="noConversion"/>
  </si>
  <si>
    <t>초등학교
Elementary School</t>
    <phoneticPr fontId="1" type="noConversion"/>
  </si>
  <si>
    <t>중 학 교
Middle School</t>
    <phoneticPr fontId="1" type="noConversion"/>
  </si>
  <si>
    <r>
      <t>(</t>
    </r>
    <r>
      <rPr>
        <sz val="8"/>
        <color rgb="FF000000"/>
        <rFont val="맑은 고딕"/>
        <family val="3"/>
        <charset val="129"/>
        <scheme val="minor"/>
      </rPr>
      <t>국공립</t>
    </r>
    <r>
      <rPr>
        <sz val="8"/>
        <color rgb="FF000000"/>
        <rFont val="휴먼명조"/>
        <family val="3"/>
        <charset val="129"/>
      </rPr>
      <t>)
(National &amp; Public)</t>
    </r>
    <phoneticPr fontId="1" type="noConversion"/>
  </si>
  <si>
    <r>
      <t>(</t>
    </r>
    <r>
      <rPr>
        <sz val="8"/>
        <color rgb="FF000000"/>
        <rFont val="맑은 고딕"/>
        <family val="3"/>
        <charset val="129"/>
        <scheme val="minor"/>
      </rPr>
      <t>사 립</t>
    </r>
    <r>
      <rPr>
        <sz val="8"/>
        <color rgb="FF000000"/>
        <rFont val="휴먼명조"/>
        <family val="3"/>
        <charset val="129"/>
      </rPr>
      <t>)
(Private)</t>
    </r>
    <phoneticPr fontId="1" type="noConversion"/>
  </si>
  <si>
    <t>일반고등학교
General High School</t>
    <phoneticPr fontId="1" type="noConversion"/>
  </si>
  <si>
    <r>
      <t>(</t>
    </r>
    <r>
      <rPr>
        <sz val="8"/>
        <color rgb="FF000000"/>
        <rFont val="맑은 고딕"/>
        <family val="3"/>
        <charset val="129"/>
        <scheme val="minor"/>
      </rPr>
      <t>사 립</t>
    </r>
    <r>
      <rPr>
        <sz val="8"/>
        <color rgb="FF000000"/>
        <rFont val="휴먼명조"/>
        <family val="3"/>
        <charset val="129"/>
      </rPr>
      <t>)
(Private)</t>
    </r>
    <phoneticPr fontId="1" type="noConversion"/>
  </si>
  <si>
    <t>특성화고등학교
Specialized
High School</t>
    <phoneticPr fontId="1" type="noConversion"/>
  </si>
  <si>
    <t>종합
Synthesis</t>
    <phoneticPr fontId="1" type="noConversion"/>
  </si>
  <si>
    <t>2 0 1 7</t>
    <phoneticPr fontId="1" type="noConversion"/>
  </si>
  <si>
    <t>2 0 1 8</t>
    <phoneticPr fontId="1" type="noConversion"/>
  </si>
  <si>
    <t>2 0 1 6</t>
    <phoneticPr fontId="1" type="noConversion"/>
  </si>
  <si>
    <t>2 0 1 7</t>
    <phoneticPr fontId="1" type="noConversion"/>
  </si>
  <si>
    <t xml:space="preserve">2 0 1 7 </t>
    <phoneticPr fontId="1" type="noConversion"/>
  </si>
  <si>
    <t>-</t>
    <phoneticPr fontId="1" type="noConversion"/>
  </si>
  <si>
    <r>
      <t xml:space="preserve">(2017 </t>
    </r>
    <r>
      <rPr>
        <sz val="10"/>
        <color rgb="FF000000"/>
        <rFont val="맑은 고딕"/>
        <family val="3"/>
        <charset val="129"/>
        <scheme val="minor"/>
      </rPr>
      <t>표준서식에 따른 서식 변경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</si>
  <si>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t>2 0 1 9</t>
    <phoneticPr fontId="1" type="noConversion"/>
  </si>
  <si>
    <t>2 0 1 9</t>
    <phoneticPr fontId="1" type="noConversion"/>
  </si>
  <si>
    <t>2 0 1 8</t>
    <phoneticPr fontId="1" type="noConversion"/>
  </si>
  <si>
    <t>2 0 1 9</t>
    <phoneticPr fontId="1" type="noConversion"/>
  </si>
  <si>
    <t>2 0 1 9</t>
    <phoneticPr fontId="1" type="noConversion"/>
  </si>
  <si>
    <t>-</t>
    <phoneticPr fontId="1" type="noConversion"/>
  </si>
  <si>
    <t>-</t>
    <phoneticPr fontId="1" type="noConversion"/>
  </si>
  <si>
    <t>직 원 수 Clerical Staffs</t>
    <phoneticPr fontId="1" type="noConversion"/>
  </si>
  <si>
    <t>교실수
No. Of Classrooms</t>
    <phoneticPr fontId="1" type="noConversion"/>
  </si>
  <si>
    <t xml:space="preserve"> 직 원 수
 Clerical staffs</t>
    <phoneticPr fontId="1" type="noConversion"/>
  </si>
  <si>
    <t>졸업원아수 
Children Graduated</t>
    <phoneticPr fontId="1" type="noConversion"/>
  </si>
  <si>
    <t xml:space="preserve"> 직 원 수
Clerical staffs</t>
    <phoneticPr fontId="1" type="noConversion"/>
  </si>
  <si>
    <t>졸업후상황
The situation after
Graduation</t>
    <phoneticPr fontId="1" type="noConversion"/>
  </si>
  <si>
    <t>교지면적
School Site</t>
    <phoneticPr fontId="1" type="noConversion"/>
  </si>
  <si>
    <t xml:space="preserve">
교실수
 No. of class rooms</t>
    <phoneticPr fontId="1" type="noConversion"/>
  </si>
  <si>
    <t xml:space="preserve"> 사 무 직 원 수
Clerical staffs</t>
    <phoneticPr fontId="1" type="noConversion"/>
  </si>
  <si>
    <t xml:space="preserve">
교실수
No. Of Class
rooms</t>
    <phoneticPr fontId="1" type="noConversion"/>
  </si>
  <si>
    <t>졸업후상황
The situation after Graduating</t>
    <phoneticPr fontId="1" type="noConversion"/>
  </si>
  <si>
    <t>진학자 Advance ment into Higher Schooling</t>
  </si>
  <si>
    <t>진학자 Advance ment into Higher Schooling</t>
    <phoneticPr fontId="1" type="noConversion"/>
  </si>
  <si>
    <t>입학상황
Admission of Freshmen</t>
    <phoneticPr fontId="1" type="noConversion"/>
  </si>
  <si>
    <t>직 원 수
Clerical staffs</t>
    <phoneticPr fontId="1" type="noConversion"/>
  </si>
  <si>
    <t>졸업후상황 
The Situation after Graduating</t>
    <phoneticPr fontId="1" type="noConversion"/>
  </si>
  <si>
    <t>입학상황
Admisiion of Freshmen</t>
    <phoneticPr fontId="1" type="noConversion"/>
  </si>
  <si>
    <t>교지면적 School Site</t>
    <phoneticPr fontId="1" type="noConversion"/>
  </si>
  <si>
    <t xml:space="preserve">
교실수
No. Of class
rooms</t>
    <phoneticPr fontId="1" type="noConversion"/>
  </si>
  <si>
    <t>진학자 Advancement into Higher Schooling</t>
    <phoneticPr fontId="1" type="noConversion"/>
  </si>
  <si>
    <t>입학상황
Admission of
Freshmen</t>
    <phoneticPr fontId="1" type="noConversion"/>
  </si>
  <si>
    <t>입학정원 Freshmen Quota</t>
    <phoneticPr fontId="1" type="noConversion"/>
  </si>
  <si>
    <t>입학자
Entrants</t>
    <phoneticPr fontId="1" type="noConversion"/>
  </si>
  <si>
    <t>졸업후상황 
The situation after Graduating</t>
    <phoneticPr fontId="1" type="noConversion"/>
  </si>
  <si>
    <t>직 원 수
 Clerical staffs</t>
    <phoneticPr fontId="1" type="noConversion"/>
  </si>
  <si>
    <t>졸업후상황
The situation after
Graduating</t>
    <phoneticPr fontId="1" type="noConversion"/>
  </si>
  <si>
    <t>졸업자수 Graduates</t>
    <phoneticPr fontId="1" type="noConversion"/>
  </si>
  <si>
    <t>  졸업자수 Graduates</t>
    <phoneticPr fontId="1" type="noConversion"/>
  </si>
  <si>
    <t> 졸업자수 Graduates</t>
    <phoneticPr fontId="1" type="noConversion"/>
  </si>
  <si>
    <t>교지면적 School site</t>
    <phoneticPr fontId="1" type="noConversion"/>
  </si>
  <si>
    <t xml:space="preserve">
교실수
No. Of classrooms</t>
    <phoneticPr fontId="1" type="noConversion"/>
  </si>
  <si>
    <t>입학상황
Admission of Freshmen</t>
    <phoneticPr fontId="1" type="noConversion"/>
  </si>
  <si>
    <t>졸업후상황 
The situation after Graduation</t>
    <phoneticPr fontId="1" type="noConversion"/>
  </si>
  <si>
    <t>입학정원
Freshmen Quota</t>
    <phoneticPr fontId="1" type="noConversion"/>
  </si>
  <si>
    <t xml:space="preserve">
교실수 
No. Of class
rooms</t>
    <phoneticPr fontId="1" type="noConversion"/>
  </si>
  <si>
    <t>Private Institutes and Reading Room</t>
    <phoneticPr fontId="1" type="noConversion"/>
  </si>
  <si>
    <t>Classrooms</t>
    <phoneticPr fontId="1" type="noConversion"/>
  </si>
  <si>
    <t>Rooms</t>
    <phoneticPr fontId="1" type="noConversion"/>
  </si>
  <si>
    <t>Vocational Education and Training Institute</t>
    <phoneticPr fontId="1" type="noConversion"/>
  </si>
  <si>
    <t>Atten
dants</t>
    <phoneticPr fontId="1" type="noConversion"/>
  </si>
  <si>
    <t>…</t>
    <phoneticPr fontId="1" type="noConversion"/>
  </si>
  <si>
    <t>-</t>
    <phoneticPr fontId="1" type="noConversion"/>
  </si>
  <si>
    <t>-</t>
    <phoneticPr fontId="1" type="noConversion"/>
  </si>
  <si>
    <r>
      <t xml:space="preserve">1. </t>
    </r>
    <r>
      <rPr>
        <sz val="20"/>
        <color rgb="FF000000"/>
        <rFont val="한양신명조"/>
        <family val="3"/>
        <charset val="129"/>
      </rPr>
      <t>적령아동 취학</t>
    </r>
  </si>
  <si>
    <t>Enrollments of Children at the Right Age for Compulsory Education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</si>
  <si>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, %)</t>
    </r>
  </si>
  <si>
    <t>(Unit : Person, %)</t>
  </si>
  <si>
    <t>취 학 대 상 자 children</t>
  </si>
  <si>
    <t>계 Total</t>
  </si>
  <si>
    <t>적령아동 
Children of schooling</t>
    <phoneticPr fontId="1" type="noConversion"/>
  </si>
  <si>
    <t>유예 및 과령아 Children over the schooling age</t>
    <phoneticPr fontId="1" type="noConversion"/>
  </si>
  <si>
    <t>조기입학 신청자 
Children under the
schooling age</t>
    <phoneticPr fontId="1" type="noConversion"/>
  </si>
  <si>
    <t>-</t>
    <phoneticPr fontId="1" type="noConversion"/>
  </si>
  <si>
    <t xml:space="preserve">  </t>
    <phoneticPr fontId="1" type="noConversion"/>
  </si>
  <si>
    <t>취 학 자 Enrollments</t>
  </si>
  <si>
    <t>유예 및 과령아 Children over the schooling age</t>
    <phoneticPr fontId="1" type="noConversion"/>
  </si>
  <si>
    <t>조기입학 신청자 Children under the schooling age</t>
    <phoneticPr fontId="1" type="noConversion"/>
  </si>
  <si>
    <t>기 타 others</t>
    <phoneticPr fontId="1" type="noConversion"/>
  </si>
  <si>
    <t>취학률 Percent-age of enrollment</t>
    <phoneticPr fontId="1" type="noConversion"/>
  </si>
  <si>
    <r>
      <t xml:space="preserve">8. </t>
    </r>
    <r>
      <rPr>
        <sz val="20"/>
        <color rgb="FF000000"/>
        <rFont val="한양신명조"/>
        <family val="3"/>
        <charset val="129"/>
      </rPr>
      <t>공 공 도 서 관</t>
    </r>
  </si>
  <si>
    <t>Public Libraries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</si>
  <si>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권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</si>
  <si>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Number, Person, Volume, 1,000won)</t>
  </si>
  <si>
    <t>도서관수
Number. Of Libraries</t>
    <phoneticPr fontId="1" type="noConversion"/>
  </si>
  <si>
    <t>좌 석 수
Seats</t>
    <phoneticPr fontId="1" type="noConversion"/>
  </si>
  <si>
    <t>자 료 수 Number of data</t>
  </si>
  <si>
    <t>도 서</t>
  </si>
  <si>
    <t>비 도 서</t>
  </si>
  <si>
    <t>연속간행물</t>
  </si>
  <si>
    <t>Book</t>
  </si>
  <si>
    <t>Non-book</t>
  </si>
  <si>
    <t>Periodical</t>
  </si>
  <si>
    <t>2 0 1 4</t>
  </si>
  <si>
    <t>2 0 1 5</t>
    <phoneticPr fontId="1" type="noConversion"/>
  </si>
  <si>
    <t>정관도서관</t>
    <phoneticPr fontId="1" type="noConversion"/>
  </si>
  <si>
    <t>정관어린이도서관</t>
    <phoneticPr fontId="1" type="noConversion"/>
  </si>
  <si>
    <t>기장도서관</t>
    <phoneticPr fontId="1" type="noConversion"/>
  </si>
  <si>
    <t>기장디지털
도서관</t>
    <phoneticPr fontId="1" type="noConversion"/>
  </si>
  <si>
    <t>대라다목적도서관</t>
    <phoneticPr fontId="1" type="noConversion"/>
  </si>
  <si>
    <t>-</t>
    <phoneticPr fontId="1" type="noConversion"/>
  </si>
  <si>
    <t>도서관
방문자수
Library visitors</t>
    <phoneticPr fontId="1" type="noConversion"/>
  </si>
  <si>
    <t>자료실
이용자수
Annual Users</t>
    <phoneticPr fontId="1" type="noConversion"/>
  </si>
  <si>
    <t>연간대출
책수
Annual
books lent</t>
    <phoneticPr fontId="1" type="noConversion"/>
  </si>
  <si>
    <t>직 원 수 Staffs</t>
    <phoneticPr fontId="1" type="noConversion"/>
  </si>
  <si>
    <t>예 산1) Budget</t>
    <phoneticPr fontId="1" type="noConversion"/>
  </si>
  <si>
    <t>기장디지털
도서관</t>
    <phoneticPr fontId="1" type="noConversion"/>
  </si>
  <si>
    <r>
      <t>자료</t>
    </r>
    <r>
      <rPr>
        <sz val="10"/>
        <color rgb="FF000000"/>
        <rFont val="휴먼명조"/>
        <family val="3"/>
        <charset val="129"/>
      </rPr>
      <t> : </t>
    </r>
    <r>
      <rPr>
        <sz val="10"/>
        <color rgb="FF000000"/>
        <rFont val="맑은 고딕"/>
        <family val="3"/>
        <charset val="129"/>
        <scheme val="minor"/>
      </rPr>
      <t>도서관과
주1) : 인건비, 자료구입비, 기타운영비 합계
(2016 표준서식에 따른 서식변경)</t>
    </r>
    <phoneticPr fontId="1" type="noConversion"/>
  </si>
  <si>
    <r>
      <t xml:space="preserve">9. </t>
    </r>
    <r>
      <rPr>
        <sz val="20"/>
        <color rgb="FF000000"/>
        <rFont val="한양신명조"/>
        <family val="3"/>
        <charset val="129"/>
      </rPr>
      <t>체 육 시 설</t>
    </r>
  </si>
  <si>
    <r>
      <t xml:space="preserve">9. </t>
    </r>
    <r>
      <rPr>
        <sz val="20"/>
        <color rgb="FF000000"/>
        <rFont val="한양신명조"/>
        <family val="3"/>
        <charset val="129"/>
      </rPr>
      <t>체 육 시 설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</si>
  <si>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Public Sports Facilities</t>
  </si>
  <si>
    <t>Public Sports Facilities(Cont'd)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</si>
  <si>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</si>
  <si>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Number)</t>
  </si>
  <si>
    <t>공 공 체 육 시 설</t>
  </si>
  <si>
    <t>공 공 체 육 시 설Public sports facilities</t>
    <phoneticPr fontId="1" type="noConversion"/>
  </si>
  <si>
    <t>신 고 체 육 시 설</t>
  </si>
  <si>
    <t>등록체육시설</t>
  </si>
  <si>
    <t>Public sports facilities</t>
  </si>
  <si>
    <t>Reported sports Facilities`</t>
  </si>
  <si>
    <t>Registered sports facilities</t>
  </si>
  <si>
    <t>합계</t>
  </si>
  <si>
    <t>육상
경기장</t>
    <phoneticPr fontId="1" type="noConversion"/>
  </si>
  <si>
    <t>축구장</t>
  </si>
  <si>
    <t>하키장</t>
  </si>
  <si>
    <t>야구장</t>
  </si>
  <si>
    <t>싸이클 경기장</t>
    <phoneticPr fontId="1" type="noConversion"/>
  </si>
  <si>
    <t>테니스장</t>
  </si>
  <si>
    <t>씨름장</t>
  </si>
  <si>
    <t>간이
운동장</t>
    <phoneticPr fontId="1" type="noConversion"/>
  </si>
  <si>
    <t>체육관 Gym</t>
  </si>
  <si>
    <t>수영장</t>
  </si>
  <si>
    <t>국궁장</t>
  </si>
  <si>
    <t>양궁장</t>
  </si>
  <si>
    <t>승마장</t>
  </si>
  <si>
    <t>골프
연습장</t>
    <phoneticPr fontId="1" type="noConversion"/>
  </si>
  <si>
    <t>조정
카누장</t>
    <phoneticPr fontId="1" type="noConversion"/>
  </si>
  <si>
    <t>요트장</t>
  </si>
  <si>
    <t>빙상장</t>
  </si>
  <si>
    <t>조정장</t>
  </si>
  <si>
    <t>카누장</t>
  </si>
  <si>
    <t>종합
체육시설</t>
    <phoneticPr fontId="1" type="noConversion"/>
  </si>
  <si>
    <t>체육
도장</t>
    <phoneticPr fontId="1" type="noConversion"/>
  </si>
  <si>
    <t>체력
단련장</t>
    <phoneticPr fontId="1" type="noConversion"/>
  </si>
  <si>
    <t>당구장</t>
  </si>
  <si>
    <t>썰매장</t>
  </si>
  <si>
    <t>무도장</t>
  </si>
  <si>
    <t>무도
학원</t>
    <phoneticPr fontId="1" type="noConversion"/>
  </si>
  <si>
    <t>골프장</t>
  </si>
  <si>
    <t>스키장</t>
  </si>
  <si>
    <t>자동차 경기장</t>
  </si>
  <si>
    <t>  Total</t>
    <phoneticPr fontId="1" type="noConversion"/>
  </si>
  <si>
    <t>Stadium</t>
  </si>
  <si>
    <t>Football field</t>
  </si>
  <si>
    <t>Hockey ground</t>
  </si>
  <si>
    <t>Baseball field</t>
  </si>
  <si>
    <t>Cycle filed</t>
  </si>
  <si>
    <t>  Tennis court</t>
    <phoneticPr fontId="1" type="noConversion"/>
  </si>
  <si>
    <t>Ssireum filed</t>
    <phoneticPr fontId="1" type="noConversion"/>
  </si>
  <si>
    <t>Playground</t>
    <phoneticPr fontId="1" type="noConversion"/>
  </si>
  <si>
    <t>구기 
체육관 Ball game</t>
    <phoneticPr fontId="1" type="noConversion"/>
  </si>
  <si>
    <t>투기 
체육관 Match</t>
    <phoneticPr fontId="1" type="noConversion"/>
  </si>
  <si>
    <t>생활 
체육관 Sports for all</t>
    <phoneticPr fontId="1" type="noConversion"/>
  </si>
  <si>
    <t>Swimming pools</t>
  </si>
  <si>
    <t>Archery field</t>
  </si>
  <si>
    <t>Western -style archery field</t>
  </si>
  <si>
    <t>Equestrain field</t>
  </si>
  <si>
    <t>Golf practice range</t>
    <phoneticPr fontId="1" type="noConversion"/>
  </si>
  <si>
    <t>Canoeing center</t>
    <phoneticPr fontId="1" type="noConversion"/>
  </si>
  <si>
    <t>Marina</t>
  </si>
  <si>
    <t>Ice rink</t>
  </si>
  <si>
    <t>Regatta</t>
  </si>
  <si>
    <t>Canoeing center</t>
  </si>
  <si>
    <t>Ice rink</t>
    <phoneticPr fontId="1" type="noConversion"/>
  </si>
  <si>
    <t>Sports complex</t>
    <phoneticPr fontId="1" type="noConversion"/>
  </si>
  <si>
    <t>Exercise hall</t>
  </si>
  <si>
    <t>Physical training center</t>
    <phoneticPr fontId="1" type="noConversion"/>
  </si>
  <si>
    <t>Billiard room</t>
  </si>
  <si>
    <t>Area for sledding</t>
  </si>
  <si>
    <t>Ball room</t>
  </si>
  <si>
    <t>Ballroom dancing school</t>
    <phoneticPr fontId="1" type="noConversion"/>
  </si>
  <si>
    <t>Golf course</t>
  </si>
  <si>
    <t>Ski ground</t>
  </si>
  <si>
    <t>Car racing track</t>
    <phoneticPr fontId="1" type="noConversion"/>
  </si>
  <si>
    <t>기 장 읍
Kijang-eup</t>
  </si>
  <si>
    <t>장 안 읍
Jangan-eup</t>
  </si>
  <si>
    <t>정 관 읍
Jeonggwan-eup</t>
  </si>
  <si>
    <t>일 광 면
Ilgwang-myeon</t>
  </si>
  <si>
    <t>철 마 면
Cheolma-myeon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</si>
  <si>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문화관광과</t>
    </r>
  </si>
  <si>
    <r>
      <t xml:space="preserve">11. </t>
    </r>
    <r>
      <rPr>
        <sz val="20"/>
        <color rgb="FF000000"/>
        <rFont val="한양신명조"/>
        <family val="3"/>
        <charset val="129"/>
      </rPr>
      <t>문 화 재</t>
    </r>
  </si>
  <si>
    <r>
      <t xml:space="preserve">11. </t>
    </r>
    <r>
      <rPr>
        <sz val="20"/>
        <color rgb="FF000000"/>
        <rFont val="한양신명조"/>
        <family val="3"/>
        <charset val="129"/>
      </rPr>
      <t>문 화 재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</si>
  <si>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Cultural Properties</t>
  </si>
  <si>
    <t>Cultural Properties(Cont'd)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</si>
  <si>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>)</t>
    </r>
  </si>
  <si>
    <t>(Unit : Each)</t>
  </si>
  <si>
    <t>총 계
Total</t>
    <phoneticPr fontId="1" type="noConversion"/>
  </si>
  <si>
    <t>국 가 지 정 문 화 재
National designated</t>
    <phoneticPr fontId="1" type="noConversion"/>
  </si>
  <si>
    <t>지 방 지 정 문 화 재
Local designated</t>
    <phoneticPr fontId="1" type="noConversion"/>
  </si>
  <si>
    <t xml:space="preserve">문화재자료
Cultural property
materials </t>
    <phoneticPr fontId="1" type="noConversion"/>
  </si>
  <si>
    <t>등록문화재
Registered cultural properties</t>
    <phoneticPr fontId="1" type="noConversion"/>
  </si>
  <si>
    <t>국 보
National treasures</t>
    <phoneticPr fontId="1" type="noConversion"/>
  </si>
  <si>
    <t>보 물
Treasures</t>
    <phoneticPr fontId="1" type="noConversion"/>
  </si>
  <si>
    <t>사적및명승
Historic areas</t>
    <phoneticPr fontId="1" type="noConversion"/>
  </si>
  <si>
    <t>천연기념물
Natural monuments</t>
    <phoneticPr fontId="1" type="noConversion"/>
  </si>
  <si>
    <t>중요민속자료
Folklore materials</t>
    <phoneticPr fontId="1" type="noConversion"/>
  </si>
  <si>
    <t>중요무형문화재
Intangible cultural properties</t>
    <phoneticPr fontId="1" type="noConversion"/>
  </si>
  <si>
    <t>유형문화재
Tangible cultural properties</t>
    <phoneticPr fontId="1" type="noConversion"/>
  </si>
  <si>
    <t>기 념 물
Monu
ments</t>
    <phoneticPr fontId="1" type="noConversion"/>
  </si>
  <si>
    <t>민속문화재
Folklore cultural properties</t>
    <phoneticPr fontId="1" type="noConversion"/>
  </si>
  <si>
    <t>무형문화재
Intangible
cultural
asset</t>
    <phoneticPr fontId="1" type="noConversion"/>
  </si>
  <si>
    <t>2 0 1 3</t>
  </si>
  <si>
    <t>-</t>
    <phoneticPr fontId="1" type="noConversion"/>
  </si>
  <si>
    <t>-</t>
    <phoneticPr fontId="1" type="noConversion"/>
  </si>
  <si>
    <t>2 0 1 5</t>
    <phoneticPr fontId="1" type="noConversion"/>
  </si>
  <si>
    <t>2 0 1 6</t>
    <phoneticPr fontId="1" type="noConversion"/>
  </si>
  <si>
    <t>-</t>
    <phoneticPr fontId="1" type="noConversion"/>
  </si>
  <si>
    <t>2 0 1 7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</si>
  <si>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 xml:space="preserve">문화관광과 </t>
    </r>
  </si>
  <si>
    <t>총 계
Total</t>
    <phoneticPr fontId="1" type="noConversion"/>
  </si>
  <si>
    <t>지 정 문 화 재 Designated Cultural Heritage</t>
    <phoneticPr fontId="1" type="noConversion"/>
  </si>
  <si>
    <t>등록문화재
Registered cultural heritage</t>
    <phoneticPr fontId="1" type="noConversion"/>
  </si>
  <si>
    <t>국 가 지 정 문 화 재
State-designated Heritage</t>
    <phoneticPr fontId="1" type="noConversion"/>
  </si>
  <si>
    <t>시 도 지 정 문 화 재
Province - designated Heritage</t>
    <phoneticPr fontId="1" type="noConversion"/>
  </si>
  <si>
    <t>문화재자료
Cultural heritage material</t>
    <phoneticPr fontId="1" type="noConversion"/>
  </si>
  <si>
    <t>국 보
National treasure</t>
    <phoneticPr fontId="1" type="noConversion"/>
  </si>
  <si>
    <t>보 물
Treasure</t>
    <phoneticPr fontId="1" type="noConversion"/>
  </si>
  <si>
    <t>사적
Historic site</t>
    <phoneticPr fontId="1" type="noConversion"/>
  </si>
  <si>
    <t>명승
Scenic site</t>
    <phoneticPr fontId="1" type="noConversion"/>
  </si>
  <si>
    <t>천연기념물
Natural monument</t>
    <phoneticPr fontId="1" type="noConversion"/>
  </si>
  <si>
    <t>국가무형문화재
National Intangible cultural heritage</t>
    <phoneticPr fontId="1" type="noConversion"/>
  </si>
  <si>
    <t>국가민속 문화재National Folklore cultural heritage</t>
    <phoneticPr fontId="1" type="noConversion"/>
  </si>
  <si>
    <t>시도유형문화재
Tangible cultural heritage</t>
    <phoneticPr fontId="1" type="noConversion"/>
  </si>
  <si>
    <t>시도무형문화재 Intangible cultural heritage</t>
    <phoneticPr fontId="1" type="noConversion"/>
  </si>
  <si>
    <t>시도기념물 Monument</t>
    <phoneticPr fontId="1" type="noConversion"/>
  </si>
  <si>
    <t>시도민속문화재Folklore cultural heritage</t>
    <phoneticPr fontId="1" type="noConversion"/>
  </si>
  <si>
    <t>2 0 1 8</t>
    <phoneticPr fontId="1" type="noConversion"/>
  </si>
  <si>
    <t>주:2019년 표준서식 변경에 따름</t>
    <phoneticPr fontId="1" type="noConversion"/>
  </si>
  <si>
    <r>
      <t xml:space="preserve">12. </t>
    </r>
    <r>
      <rPr>
        <b/>
        <sz val="20"/>
        <color theme="1"/>
        <rFont val="한양신명조"/>
        <family val="3"/>
        <charset val="129"/>
      </rPr>
      <t>문 화 공 간</t>
    </r>
  </si>
  <si>
    <t>Cultural Facilities</t>
  </si>
  <si>
    <t>(Unit : Place)</t>
  </si>
  <si>
    <t>공 연 시 설
Performing Facilities</t>
    <phoneticPr fontId="1" type="noConversion"/>
  </si>
  <si>
    <t>전 시 실
Exhibition Facilities</t>
    <phoneticPr fontId="1" type="noConversion"/>
  </si>
  <si>
    <t>지 역 문 화 
복 지 시 설
Local culture and welfare facilities</t>
    <phoneticPr fontId="1" type="noConversion"/>
  </si>
  <si>
    <t>기 타 시 설
Others</t>
    <phoneticPr fontId="1" type="noConversion"/>
  </si>
  <si>
    <t>공공 공연장
Public</t>
    <phoneticPr fontId="1" type="noConversion"/>
  </si>
  <si>
    <t>민간
공연장
Private</t>
    <phoneticPr fontId="1" type="noConversion"/>
  </si>
  <si>
    <t>영화관
Movie theater</t>
    <phoneticPr fontId="1" type="noConversion"/>
  </si>
  <si>
    <t>미술관
Art Museum</t>
    <phoneticPr fontId="1" type="noConversion"/>
  </si>
  <si>
    <t>화 랑
Gallery</t>
    <phoneticPr fontId="1" type="noConversion"/>
  </si>
  <si>
    <r>
      <t>구</t>
    </r>
    <r>
      <rPr>
        <sz val="10"/>
        <color rgb="FF000000"/>
        <rFont val="휴먼명조"/>
        <family val="3"/>
        <charset val="129"/>
      </rPr>
      <t>·</t>
    </r>
    <r>
      <rPr>
        <sz val="10"/>
        <color rgb="FF000000"/>
        <rFont val="맑은 고딕"/>
        <family val="3"/>
        <charset val="129"/>
        <scheme val="minor"/>
      </rPr>
      <t>군민회관
Gu·Gun public center</t>
    </r>
    <phoneticPr fontId="1" type="noConversion"/>
  </si>
  <si>
    <t>종합
복지
회관
General Welfare center</t>
    <phoneticPr fontId="1" type="noConversion"/>
  </si>
  <si>
    <t>청소년
회관
Youth center</t>
    <phoneticPr fontId="1" type="noConversion"/>
  </si>
  <si>
    <t>문화원
Cultural Center</t>
    <phoneticPr fontId="1" type="noConversion"/>
  </si>
  <si>
    <t>국악원Traditio-nal performing arts center</t>
    <phoneticPr fontId="1" type="noConversion"/>
  </si>
  <si>
    <t>전수
회관
Initiation center</t>
    <phoneticPr fontId="1" type="noConversion"/>
  </si>
  <si>
    <t>스크린수
No.of screens</t>
    <phoneticPr fontId="1" type="noConversion"/>
  </si>
  <si>
    <t>-</t>
    <phoneticPr fontId="1" type="noConversion"/>
  </si>
  <si>
    <t>2 0 1 6</t>
    <phoneticPr fontId="1" type="noConversion"/>
  </si>
  <si>
    <t>-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</si>
  <si>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복지정책과</t>
    </r>
    <r>
      <rPr>
        <sz val="10"/>
        <color rgb="FF000000"/>
        <rFont val="휴먼명조"/>
        <family val="3"/>
        <charset val="129"/>
      </rPr>
      <t>,</t>
    </r>
    <r>
      <rPr>
        <sz val="10"/>
        <color rgb="FF000000"/>
        <rFont val="맑은 고딕"/>
        <family val="3"/>
        <charset val="129"/>
        <scheme val="minor"/>
      </rPr>
      <t>인재양성과</t>
    </r>
    <r>
      <rPr>
        <sz val="10"/>
        <color rgb="FF000000"/>
        <rFont val="휴먼명조"/>
        <family val="3"/>
        <charset val="129"/>
      </rPr>
      <t>,</t>
    </r>
    <r>
      <rPr>
        <sz val="10"/>
        <color rgb="FF000000"/>
        <rFont val="맑은 고딕"/>
        <family val="3"/>
        <charset val="129"/>
        <scheme val="minor"/>
      </rPr>
      <t>문화관광과</t>
    </r>
  </si>
  <si>
    <r>
      <t xml:space="preserve">10. </t>
    </r>
    <r>
      <rPr>
        <sz val="20"/>
        <color theme="1"/>
        <rFont val="한양신명조"/>
        <family val="3"/>
        <charset val="129"/>
      </rPr>
      <t>언 론 매 체</t>
    </r>
  </si>
  <si>
    <t>The Press and Media</t>
    <phoneticPr fontId="1" type="noConversion"/>
  </si>
  <si>
    <t>방 송 사</t>
  </si>
  <si>
    <t>신 문 사</t>
  </si>
  <si>
    <t>Broadcasting</t>
  </si>
  <si>
    <t>Newspaper publishers</t>
  </si>
  <si>
    <t>지상파
방송
Broadcasting</t>
    <phoneticPr fontId="1" type="noConversion"/>
  </si>
  <si>
    <t>케이블TV
Cable TV</t>
    <phoneticPr fontId="1" type="noConversion"/>
  </si>
  <si>
    <t>라디오
Radio</t>
    <phoneticPr fontId="1" type="noConversion"/>
  </si>
  <si>
    <t>기 타
Others</t>
    <phoneticPr fontId="1" type="noConversion"/>
  </si>
  <si>
    <t>일 간
Daily</t>
    <phoneticPr fontId="1" type="noConversion"/>
  </si>
  <si>
    <t>주 간
Weekly</t>
    <phoneticPr fontId="1" type="noConversion"/>
  </si>
  <si>
    <t>인터넷
신문
Internet</t>
    <phoneticPr fontId="1" type="noConversion"/>
  </si>
  <si>
    <t>-</t>
    <phoneticPr fontId="1" type="noConversion"/>
  </si>
  <si>
    <r>
      <t>서식변경</t>
    </r>
    <r>
      <rPr>
        <sz val="10"/>
        <color rgb="FF000000"/>
        <rFont val="휴먼명조"/>
        <family val="3"/>
        <charset val="129"/>
      </rPr>
      <t>(2012)</t>
    </r>
  </si>
  <si>
    <t>…</t>
    <phoneticPr fontId="1" type="noConversion"/>
  </si>
  <si>
    <t>…</t>
    <phoneticPr fontId="1" type="noConversion"/>
  </si>
  <si>
    <t>…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</si>
  <si>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</si>
  <si>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</si>
  <si>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</si>
  <si>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…</t>
    <phoneticPr fontId="1" type="noConversion"/>
  </si>
  <si>
    <t>-</t>
    <phoneticPr fontId="1" type="noConversion"/>
  </si>
  <si>
    <t>-</t>
    <phoneticPr fontId="1" type="noConversion"/>
  </si>
  <si>
    <t>신 고 체 육 시 설</t>
    <phoneticPr fontId="1" type="noConversion"/>
  </si>
  <si>
    <t>Reported sports Facilities</t>
    <phoneticPr fontId="1" type="noConversion"/>
  </si>
  <si>
    <t>자료 : 부산광역시교육청</t>
    <phoneticPr fontId="1" type="noConversion"/>
  </si>
  <si>
    <t>…</t>
    <phoneticPr fontId="1" type="noConversion"/>
  </si>
  <si>
    <t>…</t>
    <phoneticPr fontId="1" type="noConversion"/>
  </si>
  <si>
    <t>자료 : 정보통신정책연구원 미디어통계포털 「방송사업자 정보현황」</t>
    <phoneticPr fontId="1" type="noConversion"/>
  </si>
  <si>
    <t>…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</si>
  <si>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</si>
  <si>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</si>
  <si>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</si>
  <si>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</si>
  <si>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</si>
  <si>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</si>
  <si>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r>
      <t xml:space="preserve">[2019 </t>
    </r>
    <r>
      <rPr>
        <sz val="10"/>
        <color rgb="FF000000"/>
        <rFont val="맑은 고딕"/>
        <family val="3"/>
        <charset val="129"/>
        <scheme val="minor"/>
      </rPr>
      <t>교육통계연보</t>
    </r>
    <r>
      <rPr>
        <sz val="10"/>
        <color rgb="FF000000"/>
        <rFont val="휴먼명조"/>
        <family val="3"/>
        <charset val="129"/>
      </rPr>
      <t>]</t>
    </r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</si>
  <si>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부산광역시교육청「부산교육통계연보</t>
    </r>
    <r>
      <rPr>
        <sz val="10"/>
        <color rgb="FF000000"/>
        <rFont val="휴먼명조"/>
        <family val="3"/>
        <charset val="129"/>
      </rPr>
      <t>(2019)</t>
    </r>
    <r>
      <rPr>
        <sz val="10"/>
        <color rgb="FF000000"/>
        <rFont val="맑은 고딕"/>
        <family val="3"/>
        <charset val="129"/>
        <scheme val="minor"/>
      </rPr>
      <t>」
주 : 2019. 4. 1.현재 기준임</t>
    </r>
    <phoneticPr fontId="1" type="noConversion"/>
  </si>
  <si>
    <r>
      <t>［</t>
    </r>
    <r>
      <rPr>
        <sz val="10"/>
        <color rgb="FF000000"/>
        <rFont val="휴먼명조"/>
        <family val="3"/>
        <charset val="129"/>
      </rPr>
      <t>2019</t>
    </r>
    <r>
      <rPr>
        <sz val="10"/>
        <color rgb="FF000000"/>
        <rFont val="맑은 고딕"/>
        <family val="3"/>
        <charset val="129"/>
        <scheme val="minor"/>
      </rPr>
      <t>교육통계연보］</t>
    </r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</si>
  <si>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부산광역시교육청
［2019교육통계연보］</t>
    </r>
    <phoneticPr fontId="1" type="noConversion"/>
  </si>
  <si>
    <r>
      <t xml:space="preserve">자료 </t>
    </r>
    <r>
      <rPr>
        <sz val="9"/>
        <color rgb="FF000000"/>
        <rFont val="휴먼명조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부산광역시교육청「부산교육통계연보</t>
    </r>
    <r>
      <rPr>
        <sz val="9"/>
        <color rgb="FF000000"/>
        <rFont val="휴먼명조"/>
        <family val="3"/>
        <charset val="129"/>
      </rPr>
      <t>(2019)</t>
    </r>
    <r>
      <rPr>
        <sz val="9"/>
        <color rgb="FF000000"/>
        <rFont val="맑은 고딕"/>
        <family val="3"/>
        <charset val="129"/>
        <scheme val="minor"/>
      </rPr>
      <t>」
주 : 2019. 4. 1.현재 기준임
2010년까지 국공립 및 사립 포함 자료임(2011부터 분리)</t>
    </r>
    <phoneticPr fontId="1" type="noConversion"/>
  </si>
  <si>
    <r>
      <t xml:space="preserve">자료 </t>
    </r>
    <r>
      <rPr>
        <sz val="9"/>
        <color rgb="FF000000"/>
        <rFont val="휴먼명조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부산광역시교육청「부산교육통계연보</t>
    </r>
    <r>
      <rPr>
        <sz val="9"/>
        <color rgb="FF000000"/>
        <rFont val="휴먼명조"/>
        <family val="3"/>
        <charset val="129"/>
      </rPr>
      <t>(2019)</t>
    </r>
    <r>
      <rPr>
        <sz val="9"/>
        <color rgb="FF000000"/>
        <rFont val="맑은 고딕"/>
        <family val="3"/>
        <charset val="129"/>
        <scheme val="minor"/>
      </rPr>
      <t>」
주 : 2019. 4. 1.현재 기준임
2010년까지 국공립 및 사립 포함 자료임(2011부터 분리)</t>
    </r>
    <phoneticPr fontId="1" type="noConversion"/>
  </si>
  <si>
    <r>
      <t xml:space="preserve">자료 </t>
    </r>
    <r>
      <rPr>
        <sz val="9"/>
        <color rgb="FF000000"/>
        <rFont val="휴먼명조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부산광역시교육청「부산교육통계연보</t>
    </r>
    <r>
      <rPr>
        <sz val="9"/>
        <color rgb="FF000000"/>
        <rFont val="휴먼명조"/>
        <family val="3"/>
        <charset val="129"/>
      </rPr>
      <t>(2019)</t>
    </r>
    <r>
      <rPr>
        <sz val="9"/>
        <color rgb="FF000000"/>
        <rFont val="맑은 고딕"/>
        <family val="3"/>
        <charset val="129"/>
        <scheme val="minor"/>
      </rPr>
      <t>」
주 : 2019. 4. 1.현재 기준임
2010년까지 국공립 및 사립 포함 자료임(2011부터 분리)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</si>
</sst>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[=0]&quot;-&quot;;General"/>
  </numFmts>
  <fonts count="4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휴먼명조"/>
      <family val="3"/>
      <charset val="129"/>
    </font>
    <font>
      <b/>
      <sz val="9"/>
      <color rgb="FF000000"/>
      <name val="바탕"/>
      <family val="1"/>
      <charset val="129"/>
    </font>
    <font>
      <sz val="9"/>
      <color rgb="FF000000"/>
      <name val="바탕"/>
      <family val="1"/>
      <charset val="129"/>
    </font>
    <font>
      <sz val="8"/>
      <color rgb="FF000000"/>
      <name val="바탕"/>
      <family val="1"/>
      <charset val="129"/>
    </font>
    <font>
      <sz val="6"/>
      <color rgb="FF000000"/>
      <name val="한컴바탕"/>
      <family val="1"/>
      <charset val="129"/>
    </font>
    <font>
      <b/>
      <sz val="8"/>
      <color rgb="FF000000"/>
      <name val="맑은 고딕"/>
      <family val="3"/>
      <charset val="129"/>
      <scheme val="minor"/>
    </font>
    <font>
      <sz val="10"/>
      <color rgb="FF000000"/>
      <name val="명조"/>
      <family val="3"/>
      <charset val="129"/>
    </font>
    <font>
      <sz val="16"/>
      <color rgb="FF000000"/>
      <name val="명조"/>
      <family val="3"/>
      <charset val="129"/>
    </font>
    <font>
      <sz val="14"/>
      <color rgb="FF000000"/>
      <name val="맑은 고딕"/>
      <family val="3"/>
      <charset val="129"/>
      <scheme val="minor"/>
    </font>
    <font>
      <sz val="14"/>
      <color rgb="FF000000"/>
      <name val="휴먼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sz val="14"/>
      <color rgb="FF000000"/>
      <name val="명조"/>
      <family val="3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함초롬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0"/>
      <color rgb="FF000000"/>
      <name val="휴먼명조"/>
      <charset val="129"/>
    </font>
    <font>
      <sz val="12"/>
      <color rgb="FF000000"/>
      <name val="휴먼명조"/>
      <family val="3"/>
      <charset val="129"/>
    </font>
    <font>
      <sz val="10"/>
      <color theme="1"/>
      <name val="휴먼명조"/>
      <family val="3"/>
      <charset val="129"/>
    </font>
    <font>
      <sz val="10"/>
      <color theme="1"/>
      <name val="휴먼명조"/>
      <charset val="129"/>
    </font>
    <font>
      <b/>
      <sz val="10"/>
      <color theme="1"/>
      <name val="휴먼명조"/>
      <family val="3"/>
      <charset val="129"/>
    </font>
    <font>
      <sz val="2"/>
      <color rgb="FF000000"/>
      <name val="휴먼명조"/>
      <family val="3"/>
      <charset val="129"/>
    </font>
    <font>
      <b/>
      <sz val="10"/>
      <color rgb="FF000000"/>
      <name val="휴먼명조"/>
      <charset val="129"/>
    </font>
    <font>
      <b/>
      <sz val="20"/>
      <color theme="1"/>
      <name val="명조"/>
      <family val="3"/>
      <charset val="129"/>
    </font>
    <font>
      <b/>
      <sz val="20"/>
      <color theme="1"/>
      <name val="한양신명조"/>
      <family val="3"/>
      <charset val="129"/>
    </font>
    <font>
      <sz val="20"/>
      <color theme="1"/>
      <name val="명조"/>
      <family val="3"/>
      <charset val="129"/>
    </font>
    <font>
      <sz val="20"/>
      <color theme="1"/>
      <name val="한양신명조"/>
      <family val="3"/>
      <charset val="129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2"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2" fillId="0" borderId="0" xfId="0" applyFont="1" applyAlignment="1">
      <alignment horizontal="left" vertical="center"/>
    </xf>
    <xf numFmtId="0" fontId="0" fillId="0" borderId="16" xfId="0" applyBorder="1" applyAlignment="1">
      <alignment vertical="center" wrapText="1"/>
    </xf>
    <xf numFmtId="3" fontId="26" fillId="0" borderId="3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9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2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3" fontId="25" fillId="0" borderId="58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30" fillId="0" borderId="6" xfId="1" applyNumberFormat="1" applyFont="1" applyBorder="1" applyAlignment="1">
      <alignment horizontal="center" vertical="center" wrapText="1"/>
    </xf>
    <xf numFmtId="3" fontId="30" fillId="0" borderId="0" xfId="1" applyNumberFormat="1" applyFont="1" applyBorder="1" applyAlignment="1">
      <alignment horizontal="center" vertical="center" wrapText="1"/>
    </xf>
    <xf numFmtId="3" fontId="31" fillId="0" borderId="21" xfId="1" applyNumberFormat="1" applyFont="1" applyBorder="1" applyAlignment="1">
      <alignment horizontal="center" vertical="center" wrapText="1"/>
    </xf>
    <xf numFmtId="3" fontId="31" fillId="0" borderId="23" xfId="1" applyNumberFormat="1" applyFont="1" applyBorder="1" applyAlignment="1">
      <alignment horizontal="center" vertical="center" wrapText="1"/>
    </xf>
    <xf numFmtId="3" fontId="31" fillId="0" borderId="24" xfId="1" applyNumberFormat="1" applyFont="1" applyBorder="1" applyAlignment="1">
      <alignment horizontal="center" vertical="center" wrapText="1"/>
    </xf>
    <xf numFmtId="3" fontId="9" fillId="0" borderId="24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44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31" fillId="0" borderId="0" xfId="1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14" fillId="0" borderId="6" xfId="1" applyNumberFormat="1" applyFont="1" applyBorder="1" applyAlignment="1">
      <alignment horizontal="center" vertical="center" wrapText="1"/>
    </xf>
    <xf numFmtId="3" fontId="14" fillId="0" borderId="0" xfId="1" applyNumberFormat="1" applyFont="1" applyBorder="1" applyAlignment="1">
      <alignment horizontal="center" vertical="center" wrapText="1"/>
    </xf>
    <xf numFmtId="3" fontId="13" fillId="0" borderId="23" xfId="1" applyNumberFormat="1" applyFont="1" applyBorder="1" applyAlignment="1">
      <alignment horizontal="center" vertical="center" wrapText="1"/>
    </xf>
    <xf numFmtId="3" fontId="13" fillId="0" borderId="24" xfId="1" applyNumberFormat="1" applyFont="1" applyBorder="1" applyAlignment="1">
      <alignment horizontal="center" vertical="center" wrapText="1"/>
    </xf>
    <xf numFmtId="3" fontId="15" fillId="0" borderId="6" xfId="1" applyNumberFormat="1" applyFont="1" applyBorder="1" applyAlignment="1">
      <alignment horizontal="center" vertical="center" wrapText="1"/>
    </xf>
    <xf numFmtId="3" fontId="15" fillId="0" borderId="0" xfId="1" applyNumberFormat="1" applyFont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 wrapText="1"/>
    </xf>
    <xf numFmtId="3" fontId="14" fillId="0" borderId="43" xfId="1" applyNumberFormat="1" applyFont="1" applyBorder="1" applyAlignment="1">
      <alignment horizontal="center" vertical="center" wrapText="1"/>
    </xf>
    <xf numFmtId="3" fontId="14" fillId="0" borderId="44" xfId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3" fontId="30" fillId="0" borderId="20" xfId="1" applyNumberFormat="1" applyFont="1" applyBorder="1" applyAlignment="1">
      <alignment horizontal="center" vertical="center" wrapText="1"/>
    </xf>
    <xf numFmtId="3" fontId="30" fillId="0" borderId="21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35" fillId="0" borderId="6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3" fontId="36" fillId="0" borderId="4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32" fillId="0" borderId="6" xfId="0" applyNumberFormat="1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9" fillId="0" borderId="6" xfId="0" applyFont="1" applyBorder="1" applyAlignment="1">
      <alignment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4" xfId="0" applyNumberFormat="1" applyFont="1" applyBorder="1" applyAlignment="1">
      <alignment horizontal="center" vertical="center" wrapText="1"/>
    </xf>
    <xf numFmtId="176" fontId="2" fillId="0" borderId="42" xfId="0" applyNumberFormat="1" applyFont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3" fontId="31" fillId="0" borderId="73" xfId="1" applyNumberFormat="1" applyFont="1" applyBorder="1" applyAlignment="1">
      <alignment horizontal="center" vertical="center" wrapText="1"/>
    </xf>
    <xf numFmtId="3" fontId="31" fillId="0" borderId="74" xfId="1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3" fillId="0" borderId="0" xfId="0" applyFont="1">
      <alignment vertical="center"/>
    </xf>
    <xf numFmtId="9" fontId="0" fillId="0" borderId="0" xfId="0" applyNumberFormat="1">
      <alignment vertical="center"/>
    </xf>
    <xf numFmtId="0" fontId="2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6" fontId="32" fillId="0" borderId="6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3" fontId="36" fillId="0" borderId="44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3" fontId="9" fillId="0" borderId="4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41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8</xdr:row>
      <xdr:rowOff>200025</xdr:rowOff>
    </xdr:from>
    <xdr:to>
      <xdr:col>7</xdr:col>
      <xdr:colOff>466725</xdr:colOff>
      <xdr:row>14</xdr:row>
      <xdr:rowOff>38100</xdr:rowOff>
    </xdr:to>
    <xdr:pic>
      <xdr:nvPicPr>
        <xdr:cNvPr id="2" name="_x113375640" descr="DRW00000c0002a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76425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36" sqref="C36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10" zoomScaleNormal="100" zoomScaleSheetLayoutView="100" workbookViewId="0">
      <selection activeCell="D17" sqref="D17"/>
    </sheetView>
  </sheetViews>
  <sheetFormatPr defaultRowHeight="16.5"/>
  <cols>
    <col min="2" max="2" width="11" bestFit="1" customWidth="1"/>
    <col min="3" max="3" width="11" style="152" bestFit="1" customWidth="1"/>
    <col min="4" max="4" width="11.375" bestFit="1" customWidth="1"/>
    <col min="5" max="7" width="9.125" bestFit="1" customWidth="1"/>
    <col min="8" max="8" width="11" bestFit="1" customWidth="1"/>
  </cols>
  <sheetData>
    <row r="1" spans="1:8" ht="25.5">
      <c r="A1" s="236" t="s">
        <v>186</v>
      </c>
      <c r="B1" s="236"/>
      <c r="C1" s="236"/>
      <c r="D1" s="236"/>
      <c r="E1" s="236"/>
      <c r="F1" s="236"/>
      <c r="G1" s="236"/>
      <c r="H1" s="236"/>
    </row>
    <row r="2" spans="1:8" ht="30" customHeight="1">
      <c r="A2" s="254" t="s">
        <v>187</v>
      </c>
      <c r="B2" s="254"/>
      <c r="C2" s="254"/>
      <c r="D2" s="254"/>
      <c r="E2" s="254"/>
      <c r="F2" s="254"/>
      <c r="G2" s="254"/>
      <c r="H2" s="254"/>
    </row>
    <row r="3" spans="1:8" ht="30" customHeight="1" thickBot="1">
      <c r="A3" s="1" t="s">
        <v>188</v>
      </c>
      <c r="D3" s="45"/>
      <c r="E3" s="238" t="s">
        <v>189</v>
      </c>
      <c r="F3" s="238"/>
      <c r="G3" s="238"/>
      <c r="H3" s="238"/>
    </row>
    <row r="4" spans="1:8" ht="24" customHeight="1">
      <c r="A4" s="239" t="s">
        <v>0</v>
      </c>
      <c r="B4" s="321" t="s">
        <v>190</v>
      </c>
      <c r="C4" s="321" t="s">
        <v>191</v>
      </c>
      <c r="D4" s="260" t="s">
        <v>192</v>
      </c>
      <c r="E4" s="261"/>
      <c r="F4" s="261"/>
      <c r="G4" s="261"/>
      <c r="H4" s="261"/>
    </row>
    <row r="5" spans="1:8" ht="11.25" customHeight="1">
      <c r="A5" s="240"/>
      <c r="B5" s="221"/>
      <c r="C5" s="221"/>
      <c r="D5" s="231"/>
      <c r="E5" s="234"/>
      <c r="F5" s="234"/>
      <c r="G5" s="234"/>
      <c r="H5" s="234"/>
    </row>
    <row r="6" spans="1:8" ht="18" customHeight="1">
      <c r="A6" s="240"/>
      <c r="B6" s="221"/>
      <c r="C6" s="221"/>
      <c r="D6" s="118" t="s">
        <v>193</v>
      </c>
      <c r="E6" s="223" t="s">
        <v>194</v>
      </c>
      <c r="F6" s="245"/>
      <c r="G6" s="223" t="s">
        <v>195</v>
      </c>
      <c r="H6" s="244"/>
    </row>
    <row r="7" spans="1:8" ht="18" customHeight="1">
      <c r="A7" s="241"/>
      <c r="B7" s="222"/>
      <c r="C7" s="222"/>
      <c r="D7" s="126" t="s">
        <v>196</v>
      </c>
      <c r="E7" s="231" t="s">
        <v>197</v>
      </c>
      <c r="F7" s="232"/>
      <c r="G7" s="231" t="s">
        <v>198</v>
      </c>
      <c r="H7" s="234"/>
    </row>
    <row r="8" spans="1:8" ht="20.100000000000001" customHeight="1">
      <c r="A8" s="131" t="s">
        <v>199</v>
      </c>
      <c r="B8" s="44">
        <v>2</v>
      </c>
      <c r="C8" s="128">
        <v>674</v>
      </c>
      <c r="D8" s="125">
        <v>168019</v>
      </c>
      <c r="E8" s="259">
        <v>6911</v>
      </c>
      <c r="F8" s="259"/>
      <c r="G8" s="265">
        <v>64</v>
      </c>
      <c r="H8" s="265"/>
    </row>
    <row r="9" spans="1:8" ht="20.100000000000001" customHeight="1">
      <c r="A9" s="131" t="s">
        <v>200</v>
      </c>
      <c r="B9" s="39">
        <v>4</v>
      </c>
      <c r="C9" s="65">
        <v>1704</v>
      </c>
      <c r="D9" s="65">
        <v>278570</v>
      </c>
      <c r="E9" s="259">
        <v>8551</v>
      </c>
      <c r="F9" s="259"/>
      <c r="G9" s="259">
        <v>237</v>
      </c>
      <c r="H9" s="259"/>
    </row>
    <row r="10" spans="1:8" s="24" customFormat="1" ht="20.100000000000001" customHeight="1">
      <c r="A10" s="132" t="s">
        <v>7</v>
      </c>
      <c r="B10" s="125">
        <v>5</v>
      </c>
      <c r="C10" s="65">
        <v>2043</v>
      </c>
      <c r="D10" s="65">
        <v>323444</v>
      </c>
      <c r="E10" s="259">
        <v>10489</v>
      </c>
      <c r="F10" s="259"/>
      <c r="G10" s="259">
        <v>281</v>
      </c>
      <c r="H10" s="259"/>
    </row>
    <row r="11" spans="1:8" ht="20.100000000000001" customHeight="1">
      <c r="A11" s="132" t="s">
        <v>113</v>
      </c>
      <c r="B11" s="125">
        <v>5</v>
      </c>
      <c r="C11" s="65">
        <v>2209</v>
      </c>
      <c r="D11" s="65">
        <v>362910</v>
      </c>
      <c r="E11" s="259">
        <v>11870</v>
      </c>
      <c r="F11" s="259"/>
      <c r="G11" s="259">
        <v>237</v>
      </c>
      <c r="H11" s="259"/>
    </row>
    <row r="12" spans="1:8" ht="20.100000000000001" customHeight="1">
      <c r="A12" s="153" t="s">
        <v>114</v>
      </c>
      <c r="B12" s="48">
        <v>5</v>
      </c>
      <c r="C12" s="154">
        <v>2005</v>
      </c>
      <c r="D12" s="154">
        <v>402921</v>
      </c>
      <c r="E12" s="320">
        <v>13350</v>
      </c>
      <c r="F12" s="320"/>
      <c r="G12" s="320">
        <v>235</v>
      </c>
      <c r="H12" s="320"/>
    </row>
    <row r="13" spans="1:8" ht="24.95" customHeight="1">
      <c r="A13" s="155" t="s">
        <v>201</v>
      </c>
      <c r="B13" s="39">
        <v>1</v>
      </c>
      <c r="C13" s="125">
        <v>977</v>
      </c>
      <c r="D13" s="125">
        <v>145516</v>
      </c>
      <c r="E13" s="259">
        <v>3802</v>
      </c>
      <c r="F13" s="259"/>
      <c r="G13" s="259">
        <v>96</v>
      </c>
      <c r="H13" s="259"/>
    </row>
    <row r="14" spans="1:8" ht="24.95" customHeight="1">
      <c r="A14" s="155" t="s">
        <v>202</v>
      </c>
      <c r="B14" s="39">
        <v>1</v>
      </c>
      <c r="C14" s="125">
        <v>136</v>
      </c>
      <c r="D14" s="125">
        <v>38708</v>
      </c>
      <c r="E14" s="259">
        <v>893</v>
      </c>
      <c r="F14" s="259"/>
      <c r="G14" s="259">
        <v>32</v>
      </c>
      <c r="H14" s="259"/>
    </row>
    <row r="15" spans="1:8" ht="24.95" customHeight="1">
      <c r="A15" s="155" t="s">
        <v>203</v>
      </c>
      <c r="B15" s="39">
        <v>1</v>
      </c>
      <c r="C15" s="125">
        <v>524</v>
      </c>
      <c r="D15" s="125">
        <v>171572</v>
      </c>
      <c r="E15" s="259">
        <v>7705</v>
      </c>
      <c r="F15" s="259"/>
      <c r="G15" s="259">
        <v>58</v>
      </c>
      <c r="H15" s="259"/>
    </row>
    <row r="16" spans="1:8" ht="24.95" customHeight="1">
      <c r="A16" s="155" t="s">
        <v>204</v>
      </c>
      <c r="B16" s="39">
        <v>1</v>
      </c>
      <c r="C16" s="125">
        <v>103</v>
      </c>
      <c r="D16" s="125">
        <v>17847</v>
      </c>
      <c r="E16" s="259">
        <v>950</v>
      </c>
      <c r="F16" s="259"/>
      <c r="G16" s="259">
        <v>21</v>
      </c>
      <c r="H16" s="259"/>
    </row>
    <row r="17" spans="1:8" ht="24.95" customHeight="1" thickBot="1">
      <c r="A17" s="156" t="s">
        <v>205</v>
      </c>
      <c r="B17" s="157">
        <v>1</v>
      </c>
      <c r="C17" s="158">
        <v>265</v>
      </c>
      <c r="D17" s="158">
        <v>29278</v>
      </c>
      <c r="E17" s="315" t="s">
        <v>206</v>
      </c>
      <c r="F17" s="315"/>
      <c r="G17" s="315">
        <v>28</v>
      </c>
      <c r="H17" s="315"/>
    </row>
    <row r="18" spans="1:8" ht="17.25" thickBot="1">
      <c r="A18" s="159" t="s">
        <v>0</v>
      </c>
    </row>
    <row r="19" spans="1:8" ht="25.5" customHeight="1">
      <c r="A19" s="255" t="s">
        <v>0</v>
      </c>
      <c r="B19" s="251" t="s">
        <v>207</v>
      </c>
      <c r="C19" s="316" t="s">
        <v>208</v>
      </c>
      <c r="D19" s="317" t="s">
        <v>209</v>
      </c>
      <c r="E19" s="251" t="s">
        <v>210</v>
      </c>
      <c r="F19" s="252"/>
      <c r="G19" s="253"/>
      <c r="H19" s="251" t="s">
        <v>211</v>
      </c>
    </row>
    <row r="20" spans="1:8" ht="20.25" customHeight="1">
      <c r="A20" s="240"/>
      <c r="B20" s="223"/>
      <c r="C20" s="289"/>
      <c r="D20" s="318"/>
      <c r="E20" s="160"/>
      <c r="F20" s="35" t="s">
        <v>1</v>
      </c>
      <c r="G20" s="35" t="s">
        <v>3</v>
      </c>
      <c r="H20" s="223"/>
    </row>
    <row r="21" spans="1:8" ht="18.75" customHeight="1">
      <c r="A21" s="256"/>
      <c r="B21" s="231"/>
      <c r="C21" s="297"/>
      <c r="D21" s="319"/>
      <c r="E21" s="119" t="s">
        <v>0</v>
      </c>
      <c r="F21" s="119" t="s">
        <v>2</v>
      </c>
      <c r="G21" s="119" t="s">
        <v>4</v>
      </c>
      <c r="H21" s="231"/>
    </row>
    <row r="22" spans="1:8" ht="20.100000000000001" customHeight="1">
      <c r="A22" s="131" t="s">
        <v>199</v>
      </c>
      <c r="B22" s="125">
        <v>642141</v>
      </c>
      <c r="C22" s="125">
        <v>439052</v>
      </c>
      <c r="D22" s="125">
        <v>283386</v>
      </c>
      <c r="E22" s="128">
        <v>13</v>
      </c>
      <c r="F22" s="128">
        <v>2</v>
      </c>
      <c r="G22" s="128">
        <v>11</v>
      </c>
      <c r="H22" s="125">
        <v>1026609</v>
      </c>
    </row>
    <row r="23" spans="1:8" ht="20.100000000000001" customHeight="1">
      <c r="A23" s="131" t="s">
        <v>200</v>
      </c>
      <c r="B23" s="125">
        <v>1199948</v>
      </c>
      <c r="C23" s="125">
        <v>1030517</v>
      </c>
      <c r="D23" s="125">
        <v>412625</v>
      </c>
      <c r="E23" s="125">
        <v>16</v>
      </c>
      <c r="F23" s="125">
        <v>1</v>
      </c>
      <c r="G23" s="125">
        <v>15</v>
      </c>
      <c r="H23" s="125">
        <v>3105066</v>
      </c>
    </row>
    <row r="24" spans="1:8" s="24" customFormat="1" ht="20.100000000000001" customHeight="1">
      <c r="A24" s="131" t="s">
        <v>7</v>
      </c>
      <c r="B24" s="125">
        <v>1561997</v>
      </c>
      <c r="C24" s="125">
        <v>1295982</v>
      </c>
      <c r="D24" s="125">
        <v>572329</v>
      </c>
      <c r="E24" s="125">
        <v>20</v>
      </c>
      <c r="F24" s="125">
        <v>1</v>
      </c>
      <c r="G24" s="125">
        <v>19</v>
      </c>
      <c r="H24" s="125">
        <v>4020450</v>
      </c>
    </row>
    <row r="25" spans="1:8" ht="20.100000000000001" customHeight="1">
      <c r="A25" s="131" t="s">
        <v>113</v>
      </c>
      <c r="B25" s="125">
        <v>1607227</v>
      </c>
      <c r="C25" s="125">
        <v>1271954</v>
      </c>
      <c r="D25" s="125">
        <v>571772</v>
      </c>
      <c r="E25" s="125">
        <v>22</v>
      </c>
      <c r="F25" s="125">
        <v>2</v>
      </c>
      <c r="G25" s="125">
        <v>20</v>
      </c>
      <c r="H25" s="125">
        <v>1879300</v>
      </c>
    </row>
    <row r="26" spans="1:8" ht="20.100000000000001" customHeight="1">
      <c r="A26" s="3" t="s">
        <v>114</v>
      </c>
      <c r="B26" s="48">
        <v>1649597</v>
      </c>
      <c r="C26" s="48">
        <v>1214844</v>
      </c>
      <c r="D26" s="48">
        <v>613724</v>
      </c>
      <c r="E26" s="48">
        <v>20</v>
      </c>
      <c r="F26" s="48">
        <v>4</v>
      </c>
      <c r="G26" s="48">
        <v>16</v>
      </c>
      <c r="H26" s="48">
        <v>2210433</v>
      </c>
    </row>
    <row r="27" spans="1:8" ht="24" customHeight="1">
      <c r="A27" s="155" t="s">
        <v>201</v>
      </c>
      <c r="B27" s="39">
        <v>1088757</v>
      </c>
      <c r="C27" s="125">
        <v>894334</v>
      </c>
      <c r="D27" s="125">
        <v>378808</v>
      </c>
      <c r="E27" s="125">
        <v>10</v>
      </c>
      <c r="F27" s="125">
        <v>2</v>
      </c>
      <c r="G27" s="125">
        <v>8</v>
      </c>
      <c r="H27" s="125">
        <v>957482</v>
      </c>
    </row>
    <row r="28" spans="1:8" ht="24" customHeight="1">
      <c r="A28" s="155" t="s">
        <v>202</v>
      </c>
      <c r="B28" s="39">
        <v>81748</v>
      </c>
      <c r="C28" s="125">
        <v>79935</v>
      </c>
      <c r="D28" s="125">
        <v>68085</v>
      </c>
      <c r="E28" s="125">
        <v>1</v>
      </c>
      <c r="F28" s="125" t="s">
        <v>206</v>
      </c>
      <c r="G28" s="125">
        <v>1</v>
      </c>
      <c r="H28" s="125">
        <v>351780</v>
      </c>
    </row>
    <row r="29" spans="1:8" ht="24" customHeight="1">
      <c r="A29" s="155" t="s">
        <v>203</v>
      </c>
      <c r="B29" s="39">
        <v>348629</v>
      </c>
      <c r="C29" s="125">
        <v>150139</v>
      </c>
      <c r="D29" s="125">
        <v>101940</v>
      </c>
      <c r="E29" s="125">
        <v>7</v>
      </c>
      <c r="F29" s="125">
        <v>2</v>
      </c>
      <c r="G29" s="125">
        <v>5</v>
      </c>
      <c r="H29" s="125">
        <v>454598</v>
      </c>
    </row>
    <row r="30" spans="1:8" ht="24" customHeight="1">
      <c r="A30" s="155" t="s">
        <v>212</v>
      </c>
      <c r="B30" s="39">
        <v>42853</v>
      </c>
      <c r="C30" s="125">
        <v>42853</v>
      </c>
      <c r="D30" s="125">
        <v>13587</v>
      </c>
      <c r="E30" s="125" t="s">
        <v>46</v>
      </c>
      <c r="F30" s="125" t="s">
        <v>46</v>
      </c>
      <c r="G30" s="125" t="s">
        <v>46</v>
      </c>
      <c r="H30" s="125">
        <v>101532</v>
      </c>
    </row>
    <row r="31" spans="1:8" ht="24" customHeight="1" thickBot="1">
      <c r="A31" s="156" t="s">
        <v>205</v>
      </c>
      <c r="B31" s="157">
        <v>87610</v>
      </c>
      <c r="C31" s="161">
        <v>47583</v>
      </c>
      <c r="D31" s="161">
        <v>51304</v>
      </c>
      <c r="E31" s="161">
        <v>2</v>
      </c>
      <c r="F31" s="161" t="s">
        <v>46</v>
      </c>
      <c r="G31" s="161">
        <v>2</v>
      </c>
      <c r="H31" s="161">
        <v>345041</v>
      </c>
    </row>
    <row r="32" spans="1:8" ht="48" customHeight="1">
      <c r="A32" s="278" t="s">
        <v>213</v>
      </c>
      <c r="B32" s="278"/>
      <c r="C32" s="278"/>
      <c r="D32" s="278"/>
      <c r="E32" s="278"/>
      <c r="F32" s="278"/>
      <c r="G32" s="278"/>
      <c r="H32" s="278"/>
    </row>
    <row r="33" spans="1:3">
      <c r="A33" s="1"/>
      <c r="C33"/>
    </row>
  </sheetData>
  <mergeCells count="38">
    <mergeCell ref="E8:F8"/>
    <mergeCell ref="G8:H8"/>
    <mergeCell ref="E9:F9"/>
    <mergeCell ref="A1:H1"/>
    <mergeCell ref="A2:H2"/>
    <mergeCell ref="E3:H3"/>
    <mergeCell ref="A4:A7"/>
    <mergeCell ref="B4:B7"/>
    <mergeCell ref="C4:C7"/>
    <mergeCell ref="D4:H5"/>
    <mergeCell ref="E6:F6"/>
    <mergeCell ref="G6:H6"/>
    <mergeCell ref="E7:F7"/>
    <mergeCell ref="G7:H7"/>
    <mergeCell ref="G9:H9"/>
    <mergeCell ref="E11:F11"/>
    <mergeCell ref="G11:H11"/>
    <mergeCell ref="E12:F12"/>
    <mergeCell ref="G12:H12"/>
    <mergeCell ref="E10:F10"/>
    <mergeCell ref="G10:H10"/>
    <mergeCell ref="E13:F13"/>
    <mergeCell ref="G13:H13"/>
    <mergeCell ref="E14:F14"/>
    <mergeCell ref="G14:H14"/>
    <mergeCell ref="E15:F15"/>
    <mergeCell ref="G15:H15"/>
    <mergeCell ref="E16:F16"/>
    <mergeCell ref="G16:H16"/>
    <mergeCell ref="A32:H32"/>
    <mergeCell ref="E17:F17"/>
    <mergeCell ref="G17:H17"/>
    <mergeCell ref="A19:A21"/>
    <mergeCell ref="B19:B21"/>
    <mergeCell ref="C19:C21"/>
    <mergeCell ref="D19:D21"/>
    <mergeCell ref="E19:G19"/>
    <mergeCell ref="H19:H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view="pageBreakPreview" topLeftCell="L4" zoomScaleNormal="85" zoomScaleSheetLayoutView="100" workbookViewId="0">
      <selection activeCell="AB23" sqref="AB23"/>
    </sheetView>
  </sheetViews>
  <sheetFormatPr defaultRowHeight="16.5"/>
  <cols>
    <col min="1" max="1" width="10.75" customWidth="1"/>
    <col min="2" max="10" width="7.25" customWidth="1"/>
    <col min="11" max="11" width="10.25" customWidth="1"/>
    <col min="12" max="13" width="7.5" customWidth="1"/>
    <col min="14" max="14" width="8.5" customWidth="1"/>
    <col min="15" max="20" width="7.5" customWidth="1"/>
    <col min="21" max="21" width="10.5" customWidth="1"/>
    <col min="22" max="31" width="7.125" customWidth="1"/>
    <col min="33" max="42" width="6.875" customWidth="1"/>
  </cols>
  <sheetData>
    <row r="1" spans="1:42" ht="25.5">
      <c r="A1" s="236" t="s">
        <v>214</v>
      </c>
      <c r="B1" s="236"/>
      <c r="C1" s="236"/>
      <c r="D1" s="236"/>
      <c r="E1" s="236"/>
      <c r="F1" s="236"/>
      <c r="G1" s="236"/>
      <c r="H1" s="236"/>
      <c r="I1" s="236"/>
      <c r="J1" s="236"/>
      <c r="K1" s="236" t="s">
        <v>215</v>
      </c>
      <c r="L1" s="236"/>
      <c r="M1" s="236"/>
      <c r="N1" s="236"/>
      <c r="O1" s="236"/>
      <c r="P1" s="236"/>
      <c r="Q1" s="236"/>
      <c r="R1" s="236"/>
      <c r="S1" s="236"/>
      <c r="T1" s="236"/>
      <c r="U1" s="236" t="s">
        <v>215</v>
      </c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 t="s">
        <v>215</v>
      </c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1:42" ht="30" customHeight="1">
      <c r="A2" s="254" t="s">
        <v>216</v>
      </c>
      <c r="B2" s="254"/>
      <c r="C2" s="254"/>
      <c r="D2" s="254"/>
      <c r="E2" s="254"/>
      <c r="F2" s="254"/>
      <c r="G2" s="254"/>
      <c r="H2" s="254"/>
      <c r="I2" s="254"/>
      <c r="J2" s="254"/>
      <c r="K2" s="254" t="s">
        <v>217</v>
      </c>
      <c r="L2" s="254"/>
      <c r="M2" s="254"/>
      <c r="N2" s="254"/>
      <c r="O2" s="254"/>
      <c r="P2" s="254"/>
      <c r="Q2" s="254"/>
      <c r="R2" s="254"/>
      <c r="S2" s="254"/>
      <c r="T2" s="254"/>
      <c r="U2" s="254" t="s">
        <v>217</v>
      </c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 t="s">
        <v>217</v>
      </c>
      <c r="AG2" s="254"/>
      <c r="AH2" s="254"/>
      <c r="AI2" s="254"/>
      <c r="AJ2" s="254"/>
      <c r="AK2" s="254"/>
      <c r="AL2" s="254"/>
      <c r="AM2" s="254"/>
      <c r="AN2" s="254"/>
      <c r="AO2" s="254"/>
      <c r="AP2" s="254"/>
    </row>
    <row r="3" spans="1:42" ht="30" customHeight="1" thickBot="1">
      <c r="A3" s="1" t="s">
        <v>218</v>
      </c>
      <c r="H3" s="238" t="s">
        <v>219</v>
      </c>
      <c r="I3" s="238"/>
      <c r="J3" s="238"/>
      <c r="K3" s="1" t="s">
        <v>218</v>
      </c>
      <c r="S3" s="238" t="s">
        <v>219</v>
      </c>
      <c r="T3" s="238"/>
      <c r="U3" s="1" t="s">
        <v>218</v>
      </c>
      <c r="AD3" s="238" t="s">
        <v>219</v>
      </c>
      <c r="AE3" s="238"/>
      <c r="AF3" s="1" t="s">
        <v>218</v>
      </c>
      <c r="AN3" s="238" t="s">
        <v>219</v>
      </c>
      <c r="AO3" s="238"/>
      <c r="AP3" s="238"/>
    </row>
    <row r="4" spans="1:42" ht="22.5" customHeight="1">
      <c r="A4" s="255" t="s">
        <v>0</v>
      </c>
      <c r="B4" s="251" t="s">
        <v>220</v>
      </c>
      <c r="C4" s="252"/>
      <c r="D4" s="252"/>
      <c r="E4" s="252"/>
      <c r="F4" s="252"/>
      <c r="G4" s="252"/>
      <c r="H4" s="252"/>
      <c r="I4" s="252"/>
      <c r="J4" s="252"/>
      <c r="K4" s="253" t="s">
        <v>0</v>
      </c>
      <c r="L4" s="251" t="s">
        <v>220</v>
      </c>
      <c r="M4" s="252"/>
      <c r="N4" s="252"/>
      <c r="O4" s="252"/>
      <c r="P4" s="252"/>
      <c r="Q4" s="252"/>
      <c r="R4" s="252"/>
      <c r="S4" s="252"/>
      <c r="T4" s="252"/>
      <c r="U4" s="268" t="s">
        <v>0</v>
      </c>
      <c r="V4" s="251" t="s">
        <v>221</v>
      </c>
      <c r="W4" s="253"/>
      <c r="X4" s="249" t="s">
        <v>227</v>
      </c>
      <c r="Y4" s="252" t="s">
        <v>391</v>
      </c>
      <c r="Z4" s="252"/>
      <c r="AA4" s="252"/>
      <c r="AB4" s="252"/>
      <c r="AC4" s="252"/>
      <c r="AD4" s="252"/>
      <c r="AE4" s="252"/>
      <c r="AF4" s="268" t="s">
        <v>0</v>
      </c>
      <c r="AG4" s="251" t="s">
        <v>222</v>
      </c>
      <c r="AH4" s="252"/>
      <c r="AI4" s="252"/>
      <c r="AJ4" s="252"/>
      <c r="AK4" s="252"/>
      <c r="AL4" s="252"/>
      <c r="AM4" s="253"/>
      <c r="AN4" s="251" t="s">
        <v>223</v>
      </c>
      <c r="AO4" s="252"/>
      <c r="AP4" s="252"/>
    </row>
    <row r="5" spans="1:42" ht="28.5" customHeight="1">
      <c r="A5" s="240"/>
      <c r="B5" s="224" t="s">
        <v>224</v>
      </c>
      <c r="C5" s="322"/>
      <c r="D5" s="322"/>
      <c r="E5" s="322"/>
      <c r="F5" s="322"/>
      <c r="G5" s="322"/>
      <c r="H5" s="322"/>
      <c r="I5" s="322"/>
      <c r="J5" s="322"/>
      <c r="K5" s="245"/>
      <c r="L5" s="224" t="s">
        <v>224</v>
      </c>
      <c r="M5" s="322"/>
      <c r="N5" s="322"/>
      <c r="O5" s="322"/>
      <c r="P5" s="322"/>
      <c r="Q5" s="322"/>
      <c r="R5" s="322"/>
      <c r="S5" s="322"/>
      <c r="T5" s="322"/>
      <c r="U5" s="269"/>
      <c r="V5" s="224"/>
      <c r="W5" s="280"/>
      <c r="X5" s="221"/>
      <c r="Y5" s="322" t="s">
        <v>392</v>
      </c>
      <c r="Z5" s="322"/>
      <c r="AA5" s="322"/>
      <c r="AB5" s="322"/>
      <c r="AC5" s="322"/>
      <c r="AD5" s="322"/>
      <c r="AE5" s="322"/>
      <c r="AF5" s="269"/>
      <c r="AG5" s="224" t="s">
        <v>225</v>
      </c>
      <c r="AH5" s="322"/>
      <c r="AI5" s="322"/>
      <c r="AJ5" s="322"/>
      <c r="AK5" s="322"/>
      <c r="AL5" s="322"/>
      <c r="AM5" s="280"/>
      <c r="AN5" s="224" t="s">
        <v>226</v>
      </c>
      <c r="AO5" s="322"/>
      <c r="AP5" s="322"/>
    </row>
    <row r="6" spans="1:42" ht="30.75" customHeight="1">
      <c r="A6" s="240"/>
      <c r="B6" s="35" t="s">
        <v>227</v>
      </c>
      <c r="C6" s="35" t="s">
        <v>228</v>
      </c>
      <c r="D6" s="35" t="s">
        <v>229</v>
      </c>
      <c r="E6" s="35" t="s">
        <v>230</v>
      </c>
      <c r="F6" s="35" t="s">
        <v>231</v>
      </c>
      <c r="G6" s="35" t="s">
        <v>232</v>
      </c>
      <c r="H6" s="35" t="s">
        <v>233</v>
      </c>
      <c r="I6" s="35" t="s">
        <v>234</v>
      </c>
      <c r="J6" s="124" t="s">
        <v>235</v>
      </c>
      <c r="K6" s="245"/>
      <c r="L6" s="323" t="s">
        <v>236</v>
      </c>
      <c r="M6" s="324"/>
      <c r="N6" s="325"/>
      <c r="O6" s="35" t="s">
        <v>237</v>
      </c>
      <c r="P6" s="35" t="s">
        <v>238</v>
      </c>
      <c r="Q6" s="35" t="s">
        <v>239</v>
      </c>
      <c r="R6" s="35" t="s">
        <v>240</v>
      </c>
      <c r="S6" s="35" t="s">
        <v>241</v>
      </c>
      <c r="T6" s="124" t="s">
        <v>242</v>
      </c>
      <c r="U6" s="269"/>
      <c r="V6" s="35" t="s">
        <v>243</v>
      </c>
      <c r="W6" s="35" t="s">
        <v>244</v>
      </c>
      <c r="X6" s="221"/>
      <c r="Y6" s="199" t="s">
        <v>243</v>
      </c>
      <c r="Z6" s="35" t="s">
        <v>245</v>
      </c>
      <c r="AA6" s="35" t="s">
        <v>246</v>
      </c>
      <c r="AB6" s="35" t="s">
        <v>244</v>
      </c>
      <c r="AC6" s="35" t="s">
        <v>240</v>
      </c>
      <c r="AD6" s="35" t="s">
        <v>247</v>
      </c>
      <c r="AE6" s="124" t="s">
        <v>237</v>
      </c>
      <c r="AF6" s="269"/>
      <c r="AG6" s="35" t="s">
        <v>248</v>
      </c>
      <c r="AH6" s="35" t="s">
        <v>241</v>
      </c>
      <c r="AI6" s="35" t="s">
        <v>249</v>
      </c>
      <c r="AJ6" s="35" t="s">
        <v>250</v>
      </c>
      <c r="AK6" s="35" t="s">
        <v>251</v>
      </c>
      <c r="AL6" s="35" t="s">
        <v>252</v>
      </c>
      <c r="AM6" s="35" t="s">
        <v>253</v>
      </c>
      <c r="AN6" s="35" t="s">
        <v>254</v>
      </c>
      <c r="AO6" s="35" t="s">
        <v>255</v>
      </c>
      <c r="AP6" s="124" t="s">
        <v>256</v>
      </c>
    </row>
    <row r="7" spans="1:42" ht="59.25" customHeight="1">
      <c r="A7" s="256"/>
      <c r="B7" s="119" t="s">
        <v>257</v>
      </c>
      <c r="C7" s="119" t="s">
        <v>258</v>
      </c>
      <c r="D7" s="119" t="s">
        <v>259</v>
      </c>
      <c r="E7" s="119" t="s">
        <v>260</v>
      </c>
      <c r="F7" s="119" t="s">
        <v>261</v>
      </c>
      <c r="G7" s="119" t="s">
        <v>262</v>
      </c>
      <c r="H7" s="119" t="s">
        <v>263</v>
      </c>
      <c r="I7" s="119" t="s">
        <v>264</v>
      </c>
      <c r="J7" s="122" t="s">
        <v>265</v>
      </c>
      <c r="K7" s="232"/>
      <c r="L7" s="22" t="s">
        <v>266</v>
      </c>
      <c r="M7" s="22" t="s">
        <v>267</v>
      </c>
      <c r="N7" s="22" t="s">
        <v>268</v>
      </c>
      <c r="O7" s="119" t="s">
        <v>269</v>
      </c>
      <c r="P7" s="119" t="s">
        <v>270</v>
      </c>
      <c r="Q7" s="119" t="s">
        <v>271</v>
      </c>
      <c r="R7" s="119" t="s">
        <v>272</v>
      </c>
      <c r="S7" s="119" t="s">
        <v>273</v>
      </c>
      <c r="T7" s="122" t="s">
        <v>274</v>
      </c>
      <c r="U7" s="326"/>
      <c r="V7" s="119" t="s">
        <v>275</v>
      </c>
      <c r="W7" s="119" t="s">
        <v>276</v>
      </c>
      <c r="X7" s="200" t="s">
        <v>31</v>
      </c>
      <c r="Y7" s="119" t="s">
        <v>275</v>
      </c>
      <c r="Z7" s="119" t="s">
        <v>277</v>
      </c>
      <c r="AA7" s="119" t="s">
        <v>278</v>
      </c>
      <c r="AB7" s="119" t="s">
        <v>279</v>
      </c>
      <c r="AC7" s="119" t="s">
        <v>272</v>
      </c>
      <c r="AD7" s="119" t="s">
        <v>280</v>
      </c>
      <c r="AE7" s="122" t="s">
        <v>269</v>
      </c>
      <c r="AF7" s="326"/>
      <c r="AG7" s="119" t="s">
        <v>281</v>
      </c>
      <c r="AH7" s="119" t="s">
        <v>273</v>
      </c>
      <c r="AI7" s="119" t="s">
        <v>282</v>
      </c>
      <c r="AJ7" s="119" t="s">
        <v>283</v>
      </c>
      <c r="AK7" s="119" t="s">
        <v>284</v>
      </c>
      <c r="AL7" s="119" t="s">
        <v>285</v>
      </c>
      <c r="AM7" s="119" t="s">
        <v>286</v>
      </c>
      <c r="AN7" s="119" t="s">
        <v>287</v>
      </c>
      <c r="AO7" s="119" t="s">
        <v>288</v>
      </c>
      <c r="AP7" s="122" t="s">
        <v>289</v>
      </c>
    </row>
    <row r="8" spans="1:42">
      <c r="A8" s="131" t="s">
        <v>199</v>
      </c>
      <c r="B8" s="44">
        <v>122</v>
      </c>
      <c r="C8" s="128" t="s">
        <v>5</v>
      </c>
      <c r="D8" s="128">
        <v>3</v>
      </c>
      <c r="E8" s="128" t="s">
        <v>5</v>
      </c>
      <c r="F8" s="128">
        <v>1</v>
      </c>
      <c r="G8" s="128" t="s">
        <v>5</v>
      </c>
      <c r="H8" s="128">
        <v>4</v>
      </c>
      <c r="I8" s="128" t="s">
        <v>5</v>
      </c>
      <c r="J8" s="128">
        <v>108</v>
      </c>
      <c r="K8" s="131" t="s">
        <v>199</v>
      </c>
      <c r="L8" s="44">
        <v>1</v>
      </c>
      <c r="M8" s="128" t="s">
        <v>5</v>
      </c>
      <c r="N8" s="128">
        <v>2</v>
      </c>
      <c r="O8" s="128">
        <v>3</v>
      </c>
      <c r="P8" s="26" t="s">
        <v>5</v>
      </c>
      <c r="Q8" s="26" t="s">
        <v>5</v>
      </c>
      <c r="R8" s="26" t="s">
        <v>5</v>
      </c>
      <c r="S8" s="26" t="s">
        <v>5</v>
      </c>
      <c r="T8" s="26" t="s">
        <v>5</v>
      </c>
      <c r="U8" s="131" t="s">
        <v>199</v>
      </c>
      <c r="V8" s="44" t="s">
        <v>5</v>
      </c>
      <c r="W8" s="128" t="s">
        <v>5</v>
      </c>
      <c r="X8" s="128">
        <v>127</v>
      </c>
      <c r="Y8" s="128" t="s">
        <v>5</v>
      </c>
      <c r="Z8" s="128" t="s">
        <v>5</v>
      </c>
      <c r="AA8" s="128" t="s">
        <v>5</v>
      </c>
      <c r="AB8" s="128" t="s">
        <v>5</v>
      </c>
      <c r="AC8" s="128">
        <v>1</v>
      </c>
      <c r="AD8" s="128">
        <v>1</v>
      </c>
      <c r="AE8" s="128" t="s">
        <v>5</v>
      </c>
      <c r="AF8" s="131" t="s">
        <v>199</v>
      </c>
      <c r="AG8" s="44">
        <v>49</v>
      </c>
      <c r="AH8" s="128">
        <v>28</v>
      </c>
      <c r="AI8" s="128">
        <v>15</v>
      </c>
      <c r="AJ8" s="128">
        <v>33</v>
      </c>
      <c r="AK8" s="128" t="s">
        <v>5</v>
      </c>
      <c r="AL8" s="128" t="s">
        <v>5</v>
      </c>
      <c r="AM8" s="128" t="s">
        <v>5</v>
      </c>
      <c r="AN8" s="128" t="s">
        <v>5</v>
      </c>
      <c r="AO8" s="128" t="s">
        <v>5</v>
      </c>
      <c r="AP8" s="128" t="s">
        <v>5</v>
      </c>
    </row>
    <row r="9" spans="1:42">
      <c r="A9" s="131" t="s">
        <v>200</v>
      </c>
      <c r="B9" s="44">
        <v>122</v>
      </c>
      <c r="C9" s="128" t="s">
        <v>46</v>
      </c>
      <c r="D9" s="128">
        <v>3</v>
      </c>
      <c r="E9" s="128" t="s">
        <v>46</v>
      </c>
      <c r="F9" s="128">
        <v>1</v>
      </c>
      <c r="G9" s="128" t="s">
        <v>46</v>
      </c>
      <c r="H9" s="128">
        <v>4</v>
      </c>
      <c r="I9" s="128" t="s">
        <v>46</v>
      </c>
      <c r="J9" s="128">
        <v>103</v>
      </c>
      <c r="K9" s="131" t="s">
        <v>200</v>
      </c>
      <c r="L9" s="44">
        <v>6</v>
      </c>
      <c r="M9" s="128" t="s">
        <v>46</v>
      </c>
      <c r="N9" s="128">
        <v>2</v>
      </c>
      <c r="O9" s="128">
        <v>3</v>
      </c>
      <c r="P9" s="128" t="s">
        <v>46</v>
      </c>
      <c r="Q9" s="128" t="s">
        <v>46</v>
      </c>
      <c r="R9" s="128" t="s">
        <v>46</v>
      </c>
      <c r="S9" s="128" t="s">
        <v>46</v>
      </c>
      <c r="T9" s="128" t="s">
        <v>46</v>
      </c>
      <c r="U9" s="131" t="s">
        <v>200</v>
      </c>
      <c r="V9" s="44" t="s">
        <v>46</v>
      </c>
      <c r="W9" s="128" t="s">
        <v>46</v>
      </c>
      <c r="X9" s="128">
        <v>144</v>
      </c>
      <c r="Y9" s="128" t="s">
        <v>46</v>
      </c>
      <c r="Z9" s="128" t="s">
        <v>46</v>
      </c>
      <c r="AA9" s="128" t="s">
        <v>46</v>
      </c>
      <c r="AB9" s="128" t="s">
        <v>46</v>
      </c>
      <c r="AC9" s="128">
        <v>1</v>
      </c>
      <c r="AD9" s="128">
        <v>1</v>
      </c>
      <c r="AE9" s="128" t="s">
        <v>5</v>
      </c>
      <c r="AF9" s="131" t="s">
        <v>200</v>
      </c>
      <c r="AG9" s="44">
        <v>56</v>
      </c>
      <c r="AH9" s="128">
        <v>31</v>
      </c>
      <c r="AI9" s="128">
        <v>14</v>
      </c>
      <c r="AJ9" s="128">
        <v>40</v>
      </c>
      <c r="AK9" s="128">
        <v>1</v>
      </c>
      <c r="AL9" s="128" t="s">
        <v>46</v>
      </c>
      <c r="AM9" s="128" t="s">
        <v>46</v>
      </c>
      <c r="AN9" s="128" t="s">
        <v>46</v>
      </c>
      <c r="AO9" s="128" t="s">
        <v>46</v>
      </c>
      <c r="AP9" s="128" t="s">
        <v>46</v>
      </c>
    </row>
    <row r="10" spans="1:42" s="24" customFormat="1">
      <c r="A10" s="131" t="s">
        <v>7</v>
      </c>
      <c r="B10" s="44">
        <v>192</v>
      </c>
      <c r="C10" s="128" t="s">
        <v>46</v>
      </c>
      <c r="D10" s="128">
        <v>3</v>
      </c>
      <c r="E10" s="128" t="s">
        <v>46</v>
      </c>
      <c r="F10" s="128">
        <v>2</v>
      </c>
      <c r="G10" s="128" t="s">
        <v>46</v>
      </c>
      <c r="H10" s="128">
        <v>3</v>
      </c>
      <c r="I10" s="128" t="s">
        <v>46</v>
      </c>
      <c r="J10" s="128">
        <v>179</v>
      </c>
      <c r="K10" s="131" t="s">
        <v>7</v>
      </c>
      <c r="L10" s="44">
        <v>1</v>
      </c>
      <c r="M10" s="128" t="s">
        <v>46</v>
      </c>
      <c r="N10" s="128">
        <v>2</v>
      </c>
      <c r="O10" s="128">
        <v>2</v>
      </c>
      <c r="P10" s="128" t="s">
        <v>46</v>
      </c>
      <c r="Q10" s="128" t="s">
        <v>46</v>
      </c>
      <c r="R10" s="128" t="s">
        <v>46</v>
      </c>
      <c r="S10" s="128" t="s">
        <v>46</v>
      </c>
      <c r="T10" s="128" t="s">
        <v>46</v>
      </c>
      <c r="U10" s="131" t="s">
        <v>7</v>
      </c>
      <c r="V10" s="44" t="s">
        <v>46</v>
      </c>
      <c r="W10" s="128" t="s">
        <v>46</v>
      </c>
      <c r="X10" s="130">
        <v>172</v>
      </c>
      <c r="Y10" s="128" t="s">
        <v>46</v>
      </c>
      <c r="Z10" s="128" t="s">
        <v>46</v>
      </c>
      <c r="AA10" s="128" t="s">
        <v>46</v>
      </c>
      <c r="AB10" s="128" t="s">
        <v>46</v>
      </c>
      <c r="AC10" s="128">
        <v>1</v>
      </c>
      <c r="AD10" s="128">
        <v>1</v>
      </c>
      <c r="AE10" s="128" t="s">
        <v>46</v>
      </c>
      <c r="AF10" s="131" t="s">
        <v>7</v>
      </c>
      <c r="AG10" s="44">
        <v>58</v>
      </c>
      <c r="AH10" s="128">
        <v>52</v>
      </c>
      <c r="AI10" s="128">
        <v>14</v>
      </c>
      <c r="AJ10" s="128">
        <v>40</v>
      </c>
      <c r="AK10" s="128">
        <v>1</v>
      </c>
      <c r="AL10" s="128" t="s">
        <v>46</v>
      </c>
      <c r="AM10" s="128" t="s">
        <v>46</v>
      </c>
      <c r="AN10" s="128" t="s">
        <v>46</v>
      </c>
      <c r="AO10" s="128" t="s">
        <v>46</v>
      </c>
      <c r="AP10" s="128" t="s">
        <v>46</v>
      </c>
    </row>
    <row r="11" spans="1:42">
      <c r="A11" s="92" t="s">
        <v>113</v>
      </c>
      <c r="B11" s="93">
        <v>196</v>
      </c>
      <c r="C11" s="130" t="s">
        <v>46</v>
      </c>
      <c r="D11" s="130">
        <v>3</v>
      </c>
      <c r="E11" s="130" t="s">
        <v>46</v>
      </c>
      <c r="F11" s="130">
        <v>3</v>
      </c>
      <c r="G11" s="130" t="s">
        <v>46</v>
      </c>
      <c r="H11" s="130">
        <v>5</v>
      </c>
      <c r="I11" s="130" t="s">
        <v>46</v>
      </c>
      <c r="J11" s="130">
        <v>179</v>
      </c>
      <c r="K11" s="92" t="s">
        <v>113</v>
      </c>
      <c r="L11" s="93">
        <v>1</v>
      </c>
      <c r="M11" s="130" t="s">
        <v>46</v>
      </c>
      <c r="N11" s="130">
        <v>2</v>
      </c>
      <c r="O11" s="130">
        <v>3</v>
      </c>
      <c r="P11" s="130" t="s">
        <v>46</v>
      </c>
      <c r="Q11" s="130" t="s">
        <v>46</v>
      </c>
      <c r="R11" s="130" t="s">
        <v>46</v>
      </c>
      <c r="S11" s="130" t="s">
        <v>46</v>
      </c>
      <c r="T11" s="130" t="s">
        <v>46</v>
      </c>
      <c r="U11" s="92" t="s">
        <v>113</v>
      </c>
      <c r="V11" s="93" t="s">
        <v>46</v>
      </c>
      <c r="W11" s="130" t="s">
        <v>46</v>
      </c>
      <c r="X11" s="130">
        <v>167</v>
      </c>
      <c r="Y11" s="130" t="s">
        <v>46</v>
      </c>
      <c r="Z11" s="130" t="s">
        <v>46</v>
      </c>
      <c r="AA11" s="130" t="s">
        <v>46</v>
      </c>
      <c r="AB11" s="130" t="s">
        <v>46</v>
      </c>
      <c r="AC11" s="130">
        <v>1</v>
      </c>
      <c r="AD11" s="130">
        <v>1</v>
      </c>
      <c r="AE11" s="130">
        <v>3</v>
      </c>
      <c r="AF11" s="92" t="s">
        <v>113</v>
      </c>
      <c r="AG11" s="93">
        <v>60</v>
      </c>
      <c r="AH11" s="130">
        <v>38</v>
      </c>
      <c r="AI11" s="130">
        <v>15</v>
      </c>
      <c r="AJ11" s="130">
        <v>44</v>
      </c>
      <c r="AK11" s="130" t="s">
        <v>46</v>
      </c>
      <c r="AL11" s="130" t="s">
        <v>46</v>
      </c>
      <c r="AM11" s="130" t="s">
        <v>46</v>
      </c>
      <c r="AN11" s="128" t="s">
        <v>46</v>
      </c>
      <c r="AO11" s="130" t="s">
        <v>46</v>
      </c>
      <c r="AP11" s="130" t="s">
        <v>46</v>
      </c>
    </row>
    <row r="12" spans="1:42">
      <c r="A12" s="3" t="s">
        <v>114</v>
      </c>
      <c r="B12" s="23">
        <f>SUM(B13:B17)</f>
        <v>188</v>
      </c>
      <c r="C12" s="130" t="s">
        <v>46</v>
      </c>
      <c r="D12" s="26">
        <v>3</v>
      </c>
      <c r="E12" s="130" t="s">
        <v>46</v>
      </c>
      <c r="F12" s="26">
        <v>3</v>
      </c>
      <c r="G12" s="130" t="s">
        <v>46</v>
      </c>
      <c r="H12" s="26">
        <v>5</v>
      </c>
      <c r="I12" s="130" t="s">
        <v>46</v>
      </c>
      <c r="J12" s="26">
        <v>171</v>
      </c>
      <c r="K12" s="3" t="s">
        <v>114</v>
      </c>
      <c r="L12" s="23">
        <v>1</v>
      </c>
      <c r="M12" s="130" t="s">
        <v>46</v>
      </c>
      <c r="N12" s="26">
        <v>2</v>
      </c>
      <c r="O12" s="26">
        <v>3</v>
      </c>
      <c r="P12" s="130" t="s">
        <v>46</v>
      </c>
      <c r="Q12" s="130" t="s">
        <v>46</v>
      </c>
      <c r="R12" s="130" t="s">
        <v>46</v>
      </c>
      <c r="S12" s="130" t="s">
        <v>46</v>
      </c>
      <c r="T12" s="130" t="s">
        <v>46</v>
      </c>
      <c r="U12" s="26" t="s">
        <v>114</v>
      </c>
      <c r="V12" s="162" t="s">
        <v>46</v>
      </c>
      <c r="W12" s="163" t="s">
        <v>46</v>
      </c>
      <c r="X12" s="164">
        <f>SUM(X13:X17)</f>
        <v>165</v>
      </c>
      <c r="Y12" s="165" t="s">
        <v>5</v>
      </c>
      <c r="Z12" s="165" t="s">
        <v>5</v>
      </c>
      <c r="AA12" s="165" t="s">
        <v>5</v>
      </c>
      <c r="AB12" s="165" t="s">
        <v>5</v>
      </c>
      <c r="AC12" s="168">
        <v>1</v>
      </c>
      <c r="AD12" s="164">
        <v>1</v>
      </c>
      <c r="AE12" s="164">
        <v>4</v>
      </c>
      <c r="AF12" s="166" t="s">
        <v>114</v>
      </c>
      <c r="AG12" s="167">
        <v>60</v>
      </c>
      <c r="AH12" s="164">
        <v>36</v>
      </c>
      <c r="AI12" s="164">
        <v>18</v>
      </c>
      <c r="AJ12" s="164">
        <v>38</v>
      </c>
      <c r="AK12" s="164">
        <v>1</v>
      </c>
      <c r="AL12" s="168" t="s">
        <v>5</v>
      </c>
      <c r="AM12" s="168" t="s">
        <v>5</v>
      </c>
      <c r="AN12" s="168">
        <v>6</v>
      </c>
      <c r="AO12" s="163" t="s">
        <v>46</v>
      </c>
      <c r="AP12" s="163" t="s">
        <v>46</v>
      </c>
    </row>
    <row r="13" spans="1:42" ht="27">
      <c r="A13" s="121" t="s">
        <v>290</v>
      </c>
      <c r="B13" s="44">
        <f>SUM(C13:J13,L13:T13,V13:W13)</f>
        <v>40</v>
      </c>
      <c r="C13" s="130" t="s">
        <v>46</v>
      </c>
      <c r="D13" s="130" t="s">
        <v>46</v>
      </c>
      <c r="E13" s="130" t="s">
        <v>46</v>
      </c>
      <c r="F13" s="130" t="s">
        <v>46</v>
      </c>
      <c r="G13" s="130" t="s">
        <v>46</v>
      </c>
      <c r="H13" s="165">
        <v>2</v>
      </c>
      <c r="I13" s="130" t="s">
        <v>46</v>
      </c>
      <c r="J13" s="165">
        <f>22+13</f>
        <v>35</v>
      </c>
      <c r="K13" s="121" t="s">
        <v>290</v>
      </c>
      <c r="L13" s="169">
        <v>1</v>
      </c>
      <c r="M13" s="130" t="s">
        <v>46</v>
      </c>
      <c r="N13" s="165">
        <v>1</v>
      </c>
      <c r="O13" s="165">
        <v>1</v>
      </c>
      <c r="P13" s="130" t="s">
        <v>46</v>
      </c>
      <c r="Q13" s="130" t="s">
        <v>46</v>
      </c>
      <c r="R13" s="130" t="s">
        <v>46</v>
      </c>
      <c r="S13" s="130" t="s">
        <v>46</v>
      </c>
      <c r="T13" s="130" t="s">
        <v>46</v>
      </c>
      <c r="U13" s="133" t="s">
        <v>290</v>
      </c>
      <c r="V13" s="162" t="s">
        <v>46</v>
      </c>
      <c r="W13" s="163" t="s">
        <v>46</v>
      </c>
      <c r="X13" s="165">
        <f>SUM(Y13:AE13,AG13:AN13)</f>
        <v>68</v>
      </c>
      <c r="Y13" s="165" t="s">
        <v>5</v>
      </c>
      <c r="Z13" s="165" t="s">
        <v>5</v>
      </c>
      <c r="AA13" s="165" t="s">
        <v>5</v>
      </c>
      <c r="AB13" s="165" t="s">
        <v>5</v>
      </c>
      <c r="AC13" s="165" t="s">
        <v>5</v>
      </c>
      <c r="AD13" s="165" t="s">
        <v>5</v>
      </c>
      <c r="AE13" s="165">
        <v>4</v>
      </c>
      <c r="AF13" s="170" t="s">
        <v>290</v>
      </c>
      <c r="AG13" s="169">
        <v>19</v>
      </c>
      <c r="AH13" s="165">
        <v>13</v>
      </c>
      <c r="AI13" s="165">
        <v>8</v>
      </c>
      <c r="AJ13" s="165">
        <v>22</v>
      </c>
      <c r="AK13" s="165" t="s">
        <v>389</v>
      </c>
      <c r="AL13" s="165" t="s">
        <v>5</v>
      </c>
      <c r="AM13" s="165" t="s">
        <v>5</v>
      </c>
      <c r="AN13" s="165">
        <v>2</v>
      </c>
      <c r="AO13" s="163" t="s">
        <v>46</v>
      </c>
      <c r="AP13" s="163" t="s">
        <v>46</v>
      </c>
    </row>
    <row r="14" spans="1:42" ht="40.5">
      <c r="A14" s="121" t="s">
        <v>291</v>
      </c>
      <c r="B14" s="44">
        <f t="shared" ref="B14:B17" si="0">SUM(C14:J14,L14:T14,V14:W14)</f>
        <v>38</v>
      </c>
      <c r="C14" s="130" t="s">
        <v>46</v>
      </c>
      <c r="D14" s="130" t="s">
        <v>46</v>
      </c>
      <c r="E14" s="130" t="s">
        <v>46</v>
      </c>
      <c r="F14" s="165">
        <v>1</v>
      </c>
      <c r="G14" s="130" t="s">
        <v>46</v>
      </c>
      <c r="H14" s="130" t="s">
        <v>46</v>
      </c>
      <c r="I14" s="130" t="s">
        <v>46</v>
      </c>
      <c r="J14" s="165">
        <f>23+13</f>
        <v>36</v>
      </c>
      <c r="K14" s="121" t="s">
        <v>291</v>
      </c>
      <c r="L14" s="169" t="s">
        <v>390</v>
      </c>
      <c r="M14" s="130" t="s">
        <v>46</v>
      </c>
      <c r="N14" s="130" t="s">
        <v>46</v>
      </c>
      <c r="O14" s="165">
        <v>1</v>
      </c>
      <c r="P14" s="130" t="s">
        <v>46</v>
      </c>
      <c r="Q14" s="130" t="s">
        <v>46</v>
      </c>
      <c r="R14" s="130" t="s">
        <v>46</v>
      </c>
      <c r="S14" s="130" t="s">
        <v>46</v>
      </c>
      <c r="T14" s="130" t="s">
        <v>46</v>
      </c>
      <c r="U14" s="133" t="s">
        <v>291</v>
      </c>
      <c r="V14" s="162" t="s">
        <v>46</v>
      </c>
      <c r="W14" s="163" t="s">
        <v>46</v>
      </c>
      <c r="X14" s="165">
        <f t="shared" ref="X14:X17" si="1">SUM(Y14:AE14,AG14:AN14)</f>
        <v>14</v>
      </c>
      <c r="Y14" s="165" t="s">
        <v>5</v>
      </c>
      <c r="Z14" s="165" t="s">
        <v>5</v>
      </c>
      <c r="AA14" s="165" t="s">
        <v>5</v>
      </c>
      <c r="AB14" s="165" t="s">
        <v>5</v>
      </c>
      <c r="AC14" s="165">
        <v>1</v>
      </c>
      <c r="AD14" s="165">
        <v>1</v>
      </c>
      <c r="AE14" s="165" t="s">
        <v>5</v>
      </c>
      <c r="AF14" s="170" t="s">
        <v>291</v>
      </c>
      <c r="AG14" s="169">
        <v>4</v>
      </c>
      <c r="AH14" s="165">
        <v>4</v>
      </c>
      <c r="AI14" s="165" t="s">
        <v>5</v>
      </c>
      <c r="AJ14" s="165">
        <v>4</v>
      </c>
      <c r="AK14" s="165" t="s">
        <v>5</v>
      </c>
      <c r="AL14" s="165" t="s">
        <v>5</v>
      </c>
      <c r="AM14" s="165" t="s">
        <v>5</v>
      </c>
      <c r="AN14" s="165" t="s">
        <v>46</v>
      </c>
      <c r="AO14" s="163" t="s">
        <v>46</v>
      </c>
      <c r="AP14" s="163" t="s">
        <v>46</v>
      </c>
    </row>
    <row r="15" spans="1:42" ht="40.5">
      <c r="A15" s="121" t="s">
        <v>292</v>
      </c>
      <c r="B15" s="44">
        <f t="shared" si="0"/>
        <v>29</v>
      </c>
      <c r="C15" s="130" t="s">
        <v>46</v>
      </c>
      <c r="D15" s="165">
        <v>1</v>
      </c>
      <c r="E15" s="130" t="s">
        <v>46</v>
      </c>
      <c r="F15" s="208">
        <v>1</v>
      </c>
      <c r="G15" s="130" t="s">
        <v>46</v>
      </c>
      <c r="H15" s="165">
        <v>1</v>
      </c>
      <c r="I15" s="130" t="s">
        <v>46</v>
      </c>
      <c r="J15" s="165">
        <f>13+13</f>
        <v>26</v>
      </c>
      <c r="K15" s="121" t="s">
        <v>292</v>
      </c>
      <c r="L15" s="169" t="s">
        <v>389</v>
      </c>
      <c r="M15" s="130" t="s">
        <v>46</v>
      </c>
      <c r="N15" s="130" t="s">
        <v>46</v>
      </c>
      <c r="O15" s="130" t="s">
        <v>46</v>
      </c>
      <c r="P15" s="130" t="s">
        <v>46</v>
      </c>
      <c r="Q15" s="130" t="s">
        <v>46</v>
      </c>
      <c r="R15" s="130" t="s">
        <v>46</v>
      </c>
      <c r="S15" s="130" t="s">
        <v>46</v>
      </c>
      <c r="T15" s="130" t="s">
        <v>46</v>
      </c>
      <c r="U15" s="133" t="s">
        <v>292</v>
      </c>
      <c r="V15" s="162" t="s">
        <v>46</v>
      </c>
      <c r="W15" s="163" t="s">
        <v>46</v>
      </c>
      <c r="X15" s="165">
        <f t="shared" si="1"/>
        <v>70</v>
      </c>
      <c r="Y15" s="165" t="s">
        <v>5</v>
      </c>
      <c r="Z15" s="165" t="s">
        <v>5</v>
      </c>
      <c r="AA15" s="165" t="s">
        <v>5</v>
      </c>
      <c r="AB15" s="165" t="s">
        <v>5</v>
      </c>
      <c r="AC15" s="165" t="s">
        <v>5</v>
      </c>
      <c r="AD15" s="165" t="s">
        <v>5</v>
      </c>
      <c r="AE15" s="165" t="s">
        <v>5</v>
      </c>
      <c r="AF15" s="170" t="s">
        <v>292</v>
      </c>
      <c r="AG15" s="169">
        <v>34</v>
      </c>
      <c r="AH15" s="165">
        <v>15</v>
      </c>
      <c r="AI15" s="165">
        <v>10</v>
      </c>
      <c r="AJ15" s="165">
        <v>10</v>
      </c>
      <c r="AK15" s="165" t="s">
        <v>5</v>
      </c>
      <c r="AL15" s="165" t="s">
        <v>5</v>
      </c>
      <c r="AM15" s="165" t="s">
        <v>5</v>
      </c>
      <c r="AN15" s="165">
        <v>1</v>
      </c>
      <c r="AO15" s="163" t="s">
        <v>46</v>
      </c>
      <c r="AP15" s="163" t="s">
        <v>46</v>
      </c>
    </row>
    <row r="16" spans="1:42" ht="40.5">
      <c r="A16" s="121" t="s">
        <v>293</v>
      </c>
      <c r="B16" s="44">
        <f t="shared" si="0"/>
        <v>45</v>
      </c>
      <c r="C16" s="130" t="s">
        <v>46</v>
      </c>
      <c r="D16" s="165">
        <v>1</v>
      </c>
      <c r="E16" s="130" t="s">
        <v>46</v>
      </c>
      <c r="F16" s="165">
        <v>1</v>
      </c>
      <c r="G16" s="130" t="s">
        <v>46</v>
      </c>
      <c r="H16" s="165">
        <v>1</v>
      </c>
      <c r="I16" s="130" t="s">
        <v>46</v>
      </c>
      <c r="J16" s="165">
        <f>26+14</f>
        <v>40</v>
      </c>
      <c r="K16" s="121" t="s">
        <v>293</v>
      </c>
      <c r="L16" s="169" t="s">
        <v>389</v>
      </c>
      <c r="M16" s="130" t="s">
        <v>46</v>
      </c>
      <c r="N16" s="165">
        <v>1</v>
      </c>
      <c r="O16" s="165">
        <v>1</v>
      </c>
      <c r="P16" s="130" t="s">
        <v>46</v>
      </c>
      <c r="Q16" s="130" t="s">
        <v>46</v>
      </c>
      <c r="R16" s="130" t="s">
        <v>46</v>
      </c>
      <c r="S16" s="130" t="s">
        <v>46</v>
      </c>
      <c r="T16" s="130" t="s">
        <v>46</v>
      </c>
      <c r="U16" s="133" t="s">
        <v>293</v>
      </c>
      <c r="V16" s="162" t="s">
        <v>46</v>
      </c>
      <c r="W16" s="163" t="s">
        <v>46</v>
      </c>
      <c r="X16" s="165">
        <f t="shared" si="1"/>
        <v>12</v>
      </c>
      <c r="Y16" s="165" t="s">
        <v>5</v>
      </c>
      <c r="Z16" s="165" t="s">
        <v>5</v>
      </c>
      <c r="AA16" s="165" t="s">
        <v>5</v>
      </c>
      <c r="AB16" s="165" t="s">
        <v>5</v>
      </c>
      <c r="AC16" s="165" t="s">
        <v>5</v>
      </c>
      <c r="AD16" s="165" t="s">
        <v>5</v>
      </c>
      <c r="AE16" s="165" t="s">
        <v>5</v>
      </c>
      <c r="AF16" s="170" t="s">
        <v>293</v>
      </c>
      <c r="AG16" s="169">
        <v>2</v>
      </c>
      <c r="AH16" s="165">
        <v>4</v>
      </c>
      <c r="AI16" s="165" t="s">
        <v>5</v>
      </c>
      <c r="AJ16" s="165">
        <v>2</v>
      </c>
      <c r="AK16" s="165">
        <v>1</v>
      </c>
      <c r="AL16" s="165" t="s">
        <v>5</v>
      </c>
      <c r="AM16" s="165" t="s">
        <v>5</v>
      </c>
      <c r="AN16" s="165">
        <v>3</v>
      </c>
      <c r="AO16" s="163" t="s">
        <v>46</v>
      </c>
      <c r="AP16" s="163" t="s">
        <v>46</v>
      </c>
    </row>
    <row r="17" spans="1:42" ht="41.25" thickBot="1">
      <c r="A17" s="171" t="s">
        <v>294</v>
      </c>
      <c r="B17" s="201">
        <f t="shared" si="0"/>
        <v>36</v>
      </c>
      <c r="C17" s="173" t="s">
        <v>46</v>
      </c>
      <c r="D17" s="174">
        <v>1</v>
      </c>
      <c r="E17" s="173" t="s">
        <v>46</v>
      </c>
      <c r="F17" s="174"/>
      <c r="G17" s="173" t="s">
        <v>46</v>
      </c>
      <c r="H17" s="174">
        <v>1</v>
      </c>
      <c r="I17" s="173" t="s">
        <v>46</v>
      </c>
      <c r="J17" s="174">
        <f>21+13</f>
        <v>34</v>
      </c>
      <c r="K17" s="171" t="s">
        <v>294</v>
      </c>
      <c r="L17" s="175" t="s">
        <v>389</v>
      </c>
      <c r="M17" s="173" t="s">
        <v>46</v>
      </c>
      <c r="N17" s="173" t="s">
        <v>46</v>
      </c>
      <c r="O17" s="173" t="s">
        <v>46</v>
      </c>
      <c r="P17" s="173" t="s">
        <v>46</v>
      </c>
      <c r="Q17" s="173" t="s">
        <v>46</v>
      </c>
      <c r="R17" s="173" t="s">
        <v>46</v>
      </c>
      <c r="S17" s="173" t="s">
        <v>46</v>
      </c>
      <c r="T17" s="173" t="s">
        <v>46</v>
      </c>
      <c r="U17" s="176" t="s">
        <v>294</v>
      </c>
      <c r="V17" s="177" t="s">
        <v>46</v>
      </c>
      <c r="W17" s="178" t="s">
        <v>46</v>
      </c>
      <c r="X17" s="174">
        <f t="shared" si="1"/>
        <v>1</v>
      </c>
      <c r="Y17" s="174" t="s">
        <v>5</v>
      </c>
      <c r="Z17" s="174" t="s">
        <v>5</v>
      </c>
      <c r="AA17" s="174" t="s">
        <v>5</v>
      </c>
      <c r="AB17" s="174" t="s">
        <v>5</v>
      </c>
      <c r="AC17" s="174" t="s">
        <v>5</v>
      </c>
      <c r="AD17" s="174" t="s">
        <v>5</v>
      </c>
      <c r="AE17" s="174" t="s">
        <v>5</v>
      </c>
      <c r="AF17" s="179" t="s">
        <v>294</v>
      </c>
      <c r="AG17" s="180">
        <v>1</v>
      </c>
      <c r="AH17" s="174" t="s">
        <v>5</v>
      </c>
      <c r="AI17" s="181" t="s">
        <v>5</v>
      </c>
      <c r="AJ17" s="181" t="s">
        <v>5</v>
      </c>
      <c r="AK17" s="181" t="s">
        <v>5</v>
      </c>
      <c r="AL17" s="181" t="s">
        <v>5</v>
      </c>
      <c r="AM17" s="181" t="s">
        <v>5</v>
      </c>
      <c r="AN17" s="181" t="s">
        <v>5</v>
      </c>
      <c r="AO17" s="181" t="s">
        <v>5</v>
      </c>
      <c r="AP17" s="181" t="s">
        <v>5</v>
      </c>
    </row>
    <row r="18" spans="1:42">
      <c r="A18" s="4" t="s">
        <v>295</v>
      </c>
      <c r="K18" s="4" t="s">
        <v>295</v>
      </c>
      <c r="U18" s="4" t="s">
        <v>295</v>
      </c>
      <c r="AF18" s="4" t="s">
        <v>295</v>
      </c>
      <c r="AH18" s="45"/>
    </row>
    <row r="19" spans="1:42">
      <c r="A19" s="1" t="s">
        <v>0</v>
      </c>
      <c r="U19" s="1" t="s">
        <v>0</v>
      </c>
      <c r="AF19" s="1" t="s">
        <v>0</v>
      </c>
    </row>
    <row r="22" spans="1:42">
      <c r="K22" s="1" t="s">
        <v>0</v>
      </c>
    </row>
  </sheetData>
  <mergeCells count="29">
    <mergeCell ref="A1:J1"/>
    <mergeCell ref="K1:T1"/>
    <mergeCell ref="U1:AE1"/>
    <mergeCell ref="AF1:AP1"/>
    <mergeCell ref="A2:J2"/>
    <mergeCell ref="K2:T2"/>
    <mergeCell ref="U2:AE2"/>
    <mergeCell ref="AF2:AP2"/>
    <mergeCell ref="A4:A7"/>
    <mergeCell ref="B4:J4"/>
    <mergeCell ref="K4:K7"/>
    <mergeCell ref="L4:T4"/>
    <mergeCell ref="U4:U7"/>
    <mergeCell ref="B5:J5"/>
    <mergeCell ref="L5:T5"/>
    <mergeCell ref="AG5:AM5"/>
    <mergeCell ref="AN5:AP5"/>
    <mergeCell ref="L6:N6"/>
    <mergeCell ref="H3:J3"/>
    <mergeCell ref="S3:T3"/>
    <mergeCell ref="AD3:AE3"/>
    <mergeCell ref="AN3:AP3"/>
    <mergeCell ref="V4:W5"/>
    <mergeCell ref="AF4:AF7"/>
    <mergeCell ref="AG4:AM4"/>
    <mergeCell ref="AN4:AP4"/>
    <mergeCell ref="Y4:AE4"/>
    <mergeCell ref="Y5:AE5"/>
    <mergeCell ref="X4:X6"/>
  </mergeCells>
  <phoneticPr fontId="1" type="noConversion"/>
  <pageMargins left="0.7" right="0.7" top="0.75" bottom="0.75" header="0.3" footer="0.3"/>
  <pageSetup paperSize="9" scale="98" orientation="portrait" r:id="rId1"/>
  <colBreaks count="2" manualBreakCount="2">
    <brk id="20" max="25" man="1"/>
    <brk id="31" max="2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115" zoomScaleNormal="100" zoomScaleSheetLayoutView="115" workbookViewId="0">
      <selection activeCell="L12" sqref="L12"/>
    </sheetView>
  </sheetViews>
  <sheetFormatPr defaultRowHeight="16.5"/>
  <cols>
    <col min="1" max="1" width="10.375" customWidth="1"/>
    <col min="2" max="3" width="7.5" customWidth="1"/>
    <col min="4" max="4" width="9.625" customWidth="1"/>
    <col min="5" max="10" width="7.5" customWidth="1"/>
  </cols>
  <sheetData>
    <row r="1" spans="1:10" ht="25.5">
      <c r="A1" s="327" t="s">
        <v>367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30" customHeight="1">
      <c r="A2" s="254" t="s">
        <v>368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30" customHeight="1" thickBot="1">
      <c r="A3" s="1" t="s">
        <v>300</v>
      </c>
      <c r="H3" s="238" t="s">
        <v>219</v>
      </c>
      <c r="I3" s="238"/>
      <c r="J3" s="238"/>
    </row>
    <row r="4" spans="1:10" ht="24.95" customHeight="1">
      <c r="A4" s="274" t="s">
        <v>0</v>
      </c>
      <c r="B4" s="251" t="s">
        <v>369</v>
      </c>
      <c r="C4" s="252"/>
      <c r="D4" s="252"/>
      <c r="E4" s="252"/>
      <c r="F4" s="253"/>
      <c r="G4" s="251" t="s">
        <v>370</v>
      </c>
      <c r="H4" s="252"/>
      <c r="I4" s="252"/>
      <c r="J4" s="252"/>
    </row>
    <row r="5" spans="1:10" ht="24.95" customHeight="1">
      <c r="A5" s="272"/>
      <c r="B5" s="224" t="s">
        <v>371</v>
      </c>
      <c r="C5" s="322"/>
      <c r="D5" s="322"/>
      <c r="E5" s="322"/>
      <c r="F5" s="280"/>
      <c r="G5" s="224" t="s">
        <v>372</v>
      </c>
      <c r="H5" s="322"/>
      <c r="I5" s="322"/>
      <c r="J5" s="322"/>
    </row>
    <row r="6" spans="1:10" ht="73.5" customHeight="1">
      <c r="A6" s="273"/>
      <c r="B6" s="22" t="s">
        <v>73</v>
      </c>
      <c r="C6" s="22" t="s">
        <v>373</v>
      </c>
      <c r="D6" s="22" t="s">
        <v>374</v>
      </c>
      <c r="E6" s="22" t="s">
        <v>375</v>
      </c>
      <c r="F6" s="22" t="s">
        <v>376</v>
      </c>
      <c r="G6" s="22" t="s">
        <v>73</v>
      </c>
      <c r="H6" s="22" t="s">
        <v>377</v>
      </c>
      <c r="I6" s="22" t="s">
        <v>378</v>
      </c>
      <c r="J6" s="29" t="s">
        <v>379</v>
      </c>
    </row>
    <row r="7" spans="1:10">
      <c r="A7" s="136" t="s">
        <v>199</v>
      </c>
      <c r="B7" s="44" t="s">
        <v>5</v>
      </c>
      <c r="C7" s="135" t="s">
        <v>5</v>
      </c>
      <c r="D7" s="135" t="s">
        <v>5</v>
      </c>
      <c r="E7" s="135" t="s">
        <v>5</v>
      </c>
      <c r="F7" s="135" t="s">
        <v>5</v>
      </c>
      <c r="G7" s="135" t="s">
        <v>5</v>
      </c>
      <c r="H7" s="135" t="s">
        <v>5</v>
      </c>
      <c r="I7" s="135" t="s">
        <v>5</v>
      </c>
      <c r="J7" s="135" t="s">
        <v>5</v>
      </c>
    </row>
    <row r="8" spans="1:10">
      <c r="A8" s="136" t="s">
        <v>200</v>
      </c>
      <c r="B8" s="44" t="s">
        <v>5</v>
      </c>
      <c r="C8" s="135" t="s">
        <v>118</v>
      </c>
      <c r="D8" s="135" t="s">
        <v>5</v>
      </c>
      <c r="E8" s="135" t="s">
        <v>5</v>
      </c>
      <c r="F8" s="135" t="s">
        <v>5</v>
      </c>
      <c r="G8" s="135" t="s">
        <v>5</v>
      </c>
      <c r="H8" s="135" t="s">
        <v>5</v>
      </c>
      <c r="I8" s="135" t="s">
        <v>5</v>
      </c>
      <c r="J8" s="135" t="s">
        <v>5</v>
      </c>
    </row>
    <row r="9" spans="1:10" s="24" customFormat="1">
      <c r="A9" s="136" t="s">
        <v>7</v>
      </c>
      <c r="B9" s="44" t="s">
        <v>118</v>
      </c>
      <c r="C9" s="135" t="s">
        <v>118</v>
      </c>
      <c r="D9" s="135" t="s">
        <v>380</v>
      </c>
      <c r="E9" s="135" t="s">
        <v>118</v>
      </c>
      <c r="F9" s="135" t="s">
        <v>118</v>
      </c>
      <c r="G9" s="135" t="s">
        <v>118</v>
      </c>
      <c r="H9" s="135" t="s">
        <v>118</v>
      </c>
      <c r="I9" s="135" t="s">
        <v>118</v>
      </c>
      <c r="J9" s="135" t="s">
        <v>118</v>
      </c>
    </row>
    <row r="10" spans="1:10">
      <c r="A10" s="92" t="s">
        <v>113</v>
      </c>
      <c r="B10" s="135">
        <v>1</v>
      </c>
      <c r="C10" s="135" t="s">
        <v>118</v>
      </c>
      <c r="D10" s="135" t="s">
        <v>118</v>
      </c>
      <c r="E10" s="135" t="s">
        <v>118</v>
      </c>
      <c r="F10" s="135">
        <v>1</v>
      </c>
      <c r="G10" s="135">
        <v>4</v>
      </c>
      <c r="H10" s="135" t="s">
        <v>118</v>
      </c>
      <c r="I10" s="135">
        <v>1</v>
      </c>
      <c r="J10" s="135">
        <v>3</v>
      </c>
    </row>
    <row r="11" spans="1:10">
      <c r="A11" s="3" t="s">
        <v>122</v>
      </c>
      <c r="B11" s="206">
        <v>1</v>
      </c>
      <c r="C11" s="206" t="s">
        <v>380</v>
      </c>
      <c r="D11" s="206" t="s">
        <v>118</v>
      </c>
      <c r="E11" s="206" t="s">
        <v>118</v>
      </c>
      <c r="F11" s="206">
        <v>1</v>
      </c>
      <c r="G11" s="206">
        <v>2</v>
      </c>
      <c r="H11" s="206" t="s">
        <v>385</v>
      </c>
      <c r="I11" s="206">
        <v>1</v>
      </c>
      <c r="J11" s="206">
        <v>1</v>
      </c>
    </row>
    <row r="12" spans="1:10" ht="27">
      <c r="A12" s="134" t="s">
        <v>290</v>
      </c>
      <c r="B12" s="44" t="s">
        <v>394</v>
      </c>
      <c r="C12" s="135" t="s">
        <v>386</v>
      </c>
      <c r="D12" s="135" t="s">
        <v>386</v>
      </c>
      <c r="E12" s="135" t="s">
        <v>385</v>
      </c>
      <c r="F12" s="135" t="s">
        <v>47</v>
      </c>
      <c r="G12" s="194" t="s">
        <v>382</v>
      </c>
      <c r="H12" s="135" t="s">
        <v>385</v>
      </c>
      <c r="I12" s="135" t="s">
        <v>382</v>
      </c>
      <c r="J12" s="194" t="s">
        <v>383</v>
      </c>
    </row>
    <row r="13" spans="1:10" ht="27">
      <c r="A13" s="134" t="s">
        <v>291</v>
      </c>
      <c r="B13" s="44" t="s">
        <v>394</v>
      </c>
      <c r="C13" s="135" t="s">
        <v>385</v>
      </c>
      <c r="D13" s="135" t="s">
        <v>385</v>
      </c>
      <c r="E13" s="135" t="s">
        <v>387</v>
      </c>
      <c r="F13" s="135" t="s">
        <v>47</v>
      </c>
      <c r="G13" s="194" t="s">
        <v>382</v>
      </c>
      <c r="H13" s="135" t="s">
        <v>385</v>
      </c>
      <c r="I13" s="135" t="s">
        <v>382</v>
      </c>
      <c r="J13" s="194" t="s">
        <v>382</v>
      </c>
    </row>
    <row r="14" spans="1:10" ht="40.5">
      <c r="A14" s="134" t="s">
        <v>292</v>
      </c>
      <c r="B14" s="44" t="s">
        <v>395</v>
      </c>
      <c r="C14" s="135" t="s">
        <v>385</v>
      </c>
      <c r="D14" s="135" t="s">
        <v>385</v>
      </c>
      <c r="E14" s="135" t="s">
        <v>385</v>
      </c>
      <c r="F14" s="135" t="s">
        <v>47</v>
      </c>
      <c r="G14" s="194" t="s">
        <v>388</v>
      </c>
      <c r="H14" s="135" t="s">
        <v>385</v>
      </c>
      <c r="I14" s="135" t="s">
        <v>382</v>
      </c>
      <c r="J14" s="194" t="s">
        <v>384</v>
      </c>
    </row>
    <row r="15" spans="1:10" ht="40.5">
      <c r="A15" s="134" t="s">
        <v>293</v>
      </c>
      <c r="B15" s="44" t="s">
        <v>394</v>
      </c>
      <c r="C15" s="135" t="s">
        <v>385</v>
      </c>
      <c r="D15" s="135" t="s">
        <v>385</v>
      </c>
      <c r="E15" s="135" t="s">
        <v>385</v>
      </c>
      <c r="F15" s="135" t="s">
        <v>47</v>
      </c>
      <c r="G15" s="194" t="s">
        <v>382</v>
      </c>
      <c r="H15" s="135" t="s">
        <v>385</v>
      </c>
      <c r="I15" s="135" t="s">
        <v>382</v>
      </c>
      <c r="J15" s="194" t="s">
        <v>382</v>
      </c>
    </row>
    <row r="16" spans="1:10" ht="41.25" thickBot="1">
      <c r="A16" s="171" t="s">
        <v>294</v>
      </c>
      <c r="B16" s="172" t="s">
        <v>394</v>
      </c>
      <c r="C16" s="183" t="s">
        <v>385</v>
      </c>
      <c r="D16" s="183" t="s">
        <v>385</v>
      </c>
      <c r="E16" s="183" t="s">
        <v>385</v>
      </c>
      <c r="F16" s="183" t="s">
        <v>47</v>
      </c>
      <c r="G16" s="195" t="s">
        <v>382</v>
      </c>
      <c r="H16" s="183" t="s">
        <v>385</v>
      </c>
      <c r="I16" s="183" t="s">
        <v>382</v>
      </c>
      <c r="J16" s="195" t="s">
        <v>382</v>
      </c>
    </row>
    <row r="17" spans="1:1">
      <c r="A17" s="4" t="s">
        <v>396</v>
      </c>
    </row>
    <row r="18" spans="1:1">
      <c r="A18" s="4" t="s">
        <v>381</v>
      </c>
    </row>
    <row r="19" spans="1:1">
      <c r="A19" s="1" t="s">
        <v>0</v>
      </c>
    </row>
    <row r="20" spans="1:1">
      <c r="A20" s="5" t="s">
        <v>0</v>
      </c>
    </row>
  </sheetData>
  <mergeCells count="8">
    <mergeCell ref="A1:J1"/>
    <mergeCell ref="A2:J2"/>
    <mergeCell ref="H3:J3"/>
    <mergeCell ref="A4:A6"/>
    <mergeCell ref="B4:F4"/>
    <mergeCell ref="G4:J4"/>
    <mergeCell ref="B5:F5"/>
    <mergeCell ref="G5:J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Normal="100" zoomScaleSheetLayoutView="100" workbookViewId="0">
      <selection activeCell="T5" sqref="T5"/>
    </sheetView>
  </sheetViews>
  <sheetFormatPr defaultRowHeight="16.5"/>
  <cols>
    <col min="1" max="1" width="9.5" customWidth="1"/>
    <col min="2" max="5" width="8" customWidth="1"/>
    <col min="6" max="6" width="8.75" customWidth="1"/>
    <col min="7" max="7" width="9.75" customWidth="1"/>
    <col min="8" max="8" width="8" customWidth="1"/>
    <col min="9" max="9" width="8.625" customWidth="1"/>
    <col min="10" max="10" width="9.875" customWidth="1"/>
    <col min="13" max="13" width="9.25" customWidth="1"/>
  </cols>
  <sheetData>
    <row r="1" spans="1:17" ht="25.5">
      <c r="A1" s="236" t="s">
        <v>296</v>
      </c>
      <c r="B1" s="236"/>
      <c r="C1" s="236"/>
      <c r="D1" s="236"/>
      <c r="E1" s="236"/>
      <c r="F1" s="236"/>
      <c r="G1" s="236"/>
      <c r="H1" s="236"/>
      <c r="I1" s="236"/>
      <c r="J1" s="236" t="s">
        <v>297</v>
      </c>
      <c r="K1" s="236"/>
      <c r="L1" s="236"/>
      <c r="M1" s="236"/>
      <c r="N1" s="236"/>
      <c r="O1" s="236"/>
      <c r="P1" s="236"/>
      <c r="Q1" s="236"/>
    </row>
    <row r="2" spans="1:17" ht="30" customHeight="1">
      <c r="A2" s="254" t="s">
        <v>298</v>
      </c>
      <c r="B2" s="254"/>
      <c r="C2" s="254"/>
      <c r="D2" s="254"/>
      <c r="E2" s="254"/>
      <c r="F2" s="254"/>
      <c r="G2" s="254"/>
      <c r="H2" s="254"/>
      <c r="I2" s="254"/>
      <c r="J2" s="254" t="s">
        <v>299</v>
      </c>
      <c r="K2" s="254"/>
      <c r="L2" s="254"/>
      <c r="M2" s="254"/>
      <c r="N2" s="254"/>
      <c r="O2" s="254"/>
      <c r="P2" s="254"/>
      <c r="Q2" s="254"/>
    </row>
    <row r="3" spans="1:17" ht="30" customHeight="1" thickBot="1">
      <c r="A3" s="1" t="s">
        <v>300</v>
      </c>
      <c r="H3" s="238" t="s">
        <v>301</v>
      </c>
      <c r="I3" s="238"/>
      <c r="J3" s="1" t="s">
        <v>300</v>
      </c>
      <c r="P3" s="238" t="s">
        <v>301</v>
      </c>
      <c r="Q3" s="238"/>
    </row>
    <row r="4" spans="1:17" ht="36.75" customHeight="1">
      <c r="A4" s="255" t="s">
        <v>0</v>
      </c>
      <c r="B4" s="249" t="s">
        <v>302</v>
      </c>
      <c r="C4" s="251" t="s">
        <v>303</v>
      </c>
      <c r="D4" s="252"/>
      <c r="E4" s="252"/>
      <c r="F4" s="252"/>
      <c r="G4" s="252"/>
      <c r="H4" s="252"/>
      <c r="I4" s="252"/>
      <c r="J4" s="274" t="s">
        <v>0</v>
      </c>
      <c r="K4" s="251" t="s">
        <v>304</v>
      </c>
      <c r="L4" s="252"/>
      <c r="M4" s="252"/>
      <c r="N4" s="252"/>
      <c r="O4" s="253"/>
      <c r="P4" s="249" t="s">
        <v>305</v>
      </c>
      <c r="Q4" s="251" t="s">
        <v>306</v>
      </c>
    </row>
    <row r="5" spans="1:17" ht="79.5" customHeight="1">
      <c r="A5" s="256"/>
      <c r="B5" s="250"/>
      <c r="C5" s="27" t="s">
        <v>0</v>
      </c>
      <c r="D5" s="22" t="s">
        <v>307</v>
      </c>
      <c r="E5" s="22" t="s">
        <v>308</v>
      </c>
      <c r="F5" s="22" t="s">
        <v>309</v>
      </c>
      <c r="G5" s="22" t="s">
        <v>310</v>
      </c>
      <c r="H5" s="22" t="s">
        <v>311</v>
      </c>
      <c r="I5" s="29" t="s">
        <v>312</v>
      </c>
      <c r="J5" s="273"/>
      <c r="K5" s="182" t="s">
        <v>0</v>
      </c>
      <c r="L5" s="22" t="s">
        <v>313</v>
      </c>
      <c r="M5" s="22" t="s">
        <v>314</v>
      </c>
      <c r="N5" s="22" t="s">
        <v>315</v>
      </c>
      <c r="O5" s="22" t="s">
        <v>316</v>
      </c>
      <c r="P5" s="250"/>
      <c r="Q5" s="231"/>
    </row>
    <row r="6" spans="1:17" ht="24.75" customHeight="1">
      <c r="A6" s="131" t="s">
        <v>317</v>
      </c>
      <c r="B6" s="44">
        <v>35</v>
      </c>
      <c r="C6" s="128">
        <v>3</v>
      </c>
      <c r="D6" s="128" t="s">
        <v>5</v>
      </c>
      <c r="E6" s="128">
        <v>2</v>
      </c>
      <c r="F6" s="128" t="s">
        <v>5</v>
      </c>
      <c r="G6" s="128" t="s">
        <v>5</v>
      </c>
      <c r="H6" s="128" t="s">
        <v>5</v>
      </c>
      <c r="I6" s="128">
        <v>1</v>
      </c>
      <c r="J6" s="131" t="s">
        <v>317</v>
      </c>
      <c r="K6" s="128">
        <v>22</v>
      </c>
      <c r="L6" s="128">
        <v>11</v>
      </c>
      <c r="M6" s="128">
        <v>8</v>
      </c>
      <c r="N6" s="128">
        <v>1</v>
      </c>
      <c r="O6" s="128">
        <v>2</v>
      </c>
      <c r="P6" s="128">
        <v>9</v>
      </c>
      <c r="Q6" s="128">
        <v>1</v>
      </c>
    </row>
    <row r="7" spans="1:17" ht="24.75" customHeight="1">
      <c r="A7" s="131" t="s">
        <v>199</v>
      </c>
      <c r="B7" s="44">
        <v>43</v>
      </c>
      <c r="C7" s="128">
        <v>3</v>
      </c>
      <c r="D7" s="128" t="s">
        <v>5</v>
      </c>
      <c r="E7" s="128">
        <v>2</v>
      </c>
      <c r="F7" s="128" t="s">
        <v>5</v>
      </c>
      <c r="G7" s="128" t="s">
        <v>5</v>
      </c>
      <c r="H7" s="128" t="s">
        <v>5</v>
      </c>
      <c r="I7" s="128">
        <v>1</v>
      </c>
      <c r="J7" s="131" t="s">
        <v>199</v>
      </c>
      <c r="K7" s="128">
        <v>27</v>
      </c>
      <c r="L7" s="128">
        <v>15</v>
      </c>
      <c r="M7" s="128">
        <v>8</v>
      </c>
      <c r="N7" s="128">
        <v>1</v>
      </c>
      <c r="O7" s="128">
        <v>3</v>
      </c>
      <c r="P7" s="128">
        <v>12</v>
      </c>
      <c r="Q7" s="128">
        <v>1</v>
      </c>
    </row>
    <row r="8" spans="1:17" ht="24.75" customHeight="1">
      <c r="A8" s="131" t="s">
        <v>200</v>
      </c>
      <c r="B8" s="44">
        <v>50</v>
      </c>
      <c r="C8" s="128">
        <v>3</v>
      </c>
      <c r="D8" s="128" t="s">
        <v>318</v>
      </c>
      <c r="E8" s="128">
        <v>2</v>
      </c>
      <c r="F8" s="128" t="s">
        <v>46</v>
      </c>
      <c r="G8" s="128" t="s">
        <v>46</v>
      </c>
      <c r="H8" s="128" t="s">
        <v>319</v>
      </c>
      <c r="I8" s="128">
        <v>1</v>
      </c>
      <c r="J8" s="131" t="s">
        <v>320</v>
      </c>
      <c r="K8" s="128">
        <v>30</v>
      </c>
      <c r="L8" s="128">
        <v>16</v>
      </c>
      <c r="M8" s="128">
        <v>8</v>
      </c>
      <c r="N8" s="128">
        <v>3</v>
      </c>
      <c r="O8" s="128">
        <v>3</v>
      </c>
      <c r="P8" s="128">
        <v>16</v>
      </c>
      <c r="Q8" s="128">
        <v>1</v>
      </c>
    </row>
    <row r="9" spans="1:17" s="24" customFormat="1" ht="24.75" customHeight="1">
      <c r="A9" s="131" t="s">
        <v>321</v>
      </c>
      <c r="B9" s="44">
        <v>55</v>
      </c>
      <c r="C9" s="128">
        <v>4</v>
      </c>
      <c r="D9" s="128" t="s">
        <v>46</v>
      </c>
      <c r="E9" s="128">
        <v>3</v>
      </c>
      <c r="F9" s="128" t="s">
        <v>322</v>
      </c>
      <c r="G9" s="128" t="s">
        <v>46</v>
      </c>
      <c r="H9" s="128" t="s">
        <v>46</v>
      </c>
      <c r="I9" s="128">
        <v>1</v>
      </c>
      <c r="J9" s="131" t="s">
        <v>7</v>
      </c>
      <c r="K9" s="128">
        <v>34</v>
      </c>
      <c r="L9" s="128">
        <v>20</v>
      </c>
      <c r="M9" s="128">
        <v>8</v>
      </c>
      <c r="N9" s="128">
        <v>3</v>
      </c>
      <c r="O9" s="128">
        <v>3</v>
      </c>
      <c r="P9" s="128">
        <v>16</v>
      </c>
      <c r="Q9" s="128">
        <v>1</v>
      </c>
    </row>
    <row r="10" spans="1:17" ht="24.75" customHeight="1">
      <c r="A10" s="92" t="s">
        <v>323</v>
      </c>
      <c r="B10" s="93">
        <v>58</v>
      </c>
      <c r="C10" s="202">
        <v>5</v>
      </c>
      <c r="D10" s="202" t="s">
        <v>46</v>
      </c>
      <c r="E10" s="202">
        <v>4</v>
      </c>
      <c r="F10" s="202">
        <v>0</v>
      </c>
      <c r="G10" s="202">
        <v>0</v>
      </c>
      <c r="H10" s="202">
        <v>0</v>
      </c>
      <c r="I10" s="202">
        <v>1</v>
      </c>
      <c r="J10" s="92" t="s">
        <v>113</v>
      </c>
      <c r="K10" s="202">
        <v>53</v>
      </c>
      <c r="L10" s="202">
        <v>21</v>
      </c>
      <c r="M10" s="202">
        <v>8</v>
      </c>
      <c r="N10" s="202">
        <v>3</v>
      </c>
      <c r="O10" s="202">
        <v>3</v>
      </c>
      <c r="P10" s="202">
        <v>17</v>
      </c>
      <c r="Q10" s="202">
        <v>1</v>
      </c>
    </row>
    <row r="11" spans="1:17" ht="27">
      <c r="A11" s="121" t="s">
        <v>290</v>
      </c>
      <c r="B11" s="44">
        <v>21</v>
      </c>
      <c r="C11" s="128">
        <v>1</v>
      </c>
      <c r="D11" s="128" t="s">
        <v>319</v>
      </c>
      <c r="E11" s="128" t="s">
        <v>322</v>
      </c>
      <c r="F11" s="128" t="s">
        <v>318</v>
      </c>
      <c r="G11" s="128" t="s">
        <v>319</v>
      </c>
      <c r="H11" s="128" t="s">
        <v>46</v>
      </c>
      <c r="I11" s="128">
        <v>1</v>
      </c>
      <c r="J11" s="121" t="s">
        <v>290</v>
      </c>
      <c r="K11" s="44">
        <v>20</v>
      </c>
      <c r="L11" s="128">
        <v>6</v>
      </c>
      <c r="M11" s="128">
        <v>7</v>
      </c>
      <c r="N11" s="128" t="s">
        <v>318</v>
      </c>
      <c r="O11" s="128">
        <v>1</v>
      </c>
      <c r="P11" s="128">
        <v>5</v>
      </c>
      <c r="Q11" s="128">
        <v>1</v>
      </c>
    </row>
    <row r="12" spans="1:17" ht="27">
      <c r="A12" s="121" t="s">
        <v>291</v>
      </c>
      <c r="B12" s="44">
        <v>21</v>
      </c>
      <c r="C12" s="128">
        <v>2</v>
      </c>
      <c r="D12" s="128" t="s">
        <v>46</v>
      </c>
      <c r="E12" s="128">
        <v>2</v>
      </c>
      <c r="F12" s="128" t="s">
        <v>318</v>
      </c>
      <c r="G12" s="128" t="s">
        <v>318</v>
      </c>
      <c r="H12" s="128" t="s">
        <v>318</v>
      </c>
      <c r="I12" s="128" t="s">
        <v>46</v>
      </c>
      <c r="J12" s="121" t="s">
        <v>291</v>
      </c>
      <c r="K12" s="44">
        <v>19</v>
      </c>
      <c r="L12" s="128">
        <v>11</v>
      </c>
      <c r="M12" s="128">
        <v>1</v>
      </c>
      <c r="N12" s="128">
        <v>3</v>
      </c>
      <c r="O12" s="128" t="s">
        <v>318</v>
      </c>
      <c r="P12" s="128">
        <v>4</v>
      </c>
      <c r="Q12" s="128" t="s">
        <v>318</v>
      </c>
    </row>
    <row r="13" spans="1:17" ht="40.5">
      <c r="A13" s="121" t="s">
        <v>292</v>
      </c>
      <c r="B13" s="44">
        <v>1</v>
      </c>
      <c r="C13" s="128" t="s">
        <v>318</v>
      </c>
      <c r="D13" s="128" t="s">
        <v>46</v>
      </c>
      <c r="E13" s="128" t="s">
        <v>46</v>
      </c>
      <c r="F13" s="128" t="s">
        <v>46</v>
      </c>
      <c r="G13" s="128" t="s">
        <v>318</v>
      </c>
      <c r="H13" s="128" t="s">
        <v>46</v>
      </c>
      <c r="I13" s="128" t="s">
        <v>322</v>
      </c>
      <c r="J13" s="121" t="s">
        <v>292</v>
      </c>
      <c r="K13" s="44">
        <v>1</v>
      </c>
      <c r="L13" s="128" t="s">
        <v>46</v>
      </c>
      <c r="M13" s="128" t="s">
        <v>46</v>
      </c>
      <c r="N13" s="128" t="s">
        <v>46</v>
      </c>
      <c r="O13" s="128">
        <v>1</v>
      </c>
      <c r="P13" s="128" t="s">
        <v>46</v>
      </c>
      <c r="Q13" s="128" t="s">
        <v>46</v>
      </c>
    </row>
    <row r="14" spans="1:17" ht="40.5">
      <c r="A14" s="121" t="s">
        <v>293</v>
      </c>
      <c r="B14" s="44">
        <v>11</v>
      </c>
      <c r="C14" s="128">
        <v>2</v>
      </c>
      <c r="D14" s="128" t="s">
        <v>46</v>
      </c>
      <c r="E14" s="128">
        <v>2</v>
      </c>
      <c r="F14" s="128" t="s">
        <v>318</v>
      </c>
      <c r="G14" s="128" t="s">
        <v>46</v>
      </c>
      <c r="H14" s="128" t="s">
        <v>46</v>
      </c>
      <c r="I14" s="128" t="s">
        <v>318</v>
      </c>
      <c r="J14" s="121" t="s">
        <v>293</v>
      </c>
      <c r="K14" s="44">
        <v>9</v>
      </c>
      <c r="L14" s="128">
        <v>2</v>
      </c>
      <c r="M14" s="128" t="s">
        <v>322</v>
      </c>
      <c r="N14" s="128" t="s">
        <v>318</v>
      </c>
      <c r="O14" s="128">
        <v>1</v>
      </c>
      <c r="P14" s="128">
        <v>6</v>
      </c>
      <c r="Q14" s="128" t="s">
        <v>46</v>
      </c>
    </row>
    <row r="15" spans="1:17" ht="41.25" thickBot="1">
      <c r="A15" s="171" t="s">
        <v>294</v>
      </c>
      <c r="B15" s="172">
        <v>4</v>
      </c>
      <c r="C15" s="183" t="s">
        <v>46</v>
      </c>
      <c r="D15" s="183" t="s">
        <v>46</v>
      </c>
      <c r="E15" s="183" t="s">
        <v>46</v>
      </c>
      <c r="F15" s="183" t="s">
        <v>46</v>
      </c>
      <c r="G15" s="183" t="s">
        <v>46</v>
      </c>
      <c r="H15" s="183" t="s">
        <v>46</v>
      </c>
      <c r="I15" s="183" t="s">
        <v>318</v>
      </c>
      <c r="J15" s="171" t="s">
        <v>294</v>
      </c>
      <c r="K15" s="172">
        <v>4</v>
      </c>
      <c r="L15" s="183">
        <v>2</v>
      </c>
      <c r="M15" s="183" t="s">
        <v>46</v>
      </c>
      <c r="N15" s="183" t="s">
        <v>46</v>
      </c>
      <c r="O15" s="183"/>
      <c r="P15" s="183">
        <v>2</v>
      </c>
      <c r="Q15" s="183" t="s">
        <v>322</v>
      </c>
    </row>
    <row r="16" spans="1:17">
      <c r="A16" s="4" t="s">
        <v>324</v>
      </c>
      <c r="J16" s="4" t="s">
        <v>324</v>
      </c>
    </row>
    <row r="17" spans="1:10">
      <c r="A17" s="5" t="s">
        <v>0</v>
      </c>
    </row>
    <row r="18" spans="1:10">
      <c r="J18" s="1" t="s">
        <v>0</v>
      </c>
    </row>
    <row r="19" spans="1:10">
      <c r="J19" s="5" t="s">
        <v>0</v>
      </c>
    </row>
  </sheetData>
  <mergeCells count="13">
    <mergeCell ref="A1:I1"/>
    <mergeCell ref="J1:Q1"/>
    <mergeCell ref="A2:I2"/>
    <mergeCell ref="J2:Q2"/>
    <mergeCell ref="H3:I3"/>
    <mergeCell ref="P3:Q3"/>
    <mergeCell ref="Q4:Q5"/>
    <mergeCell ref="A4:A5"/>
    <mergeCell ref="B4:B5"/>
    <mergeCell ref="C4:I4"/>
    <mergeCell ref="J4:J5"/>
    <mergeCell ref="K4:O4"/>
    <mergeCell ref="P4:P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zoomScaleNormal="100" zoomScaleSheetLayoutView="100" workbookViewId="0">
      <selection activeCell="A13" sqref="A13:D13"/>
    </sheetView>
  </sheetViews>
  <sheetFormatPr defaultRowHeight="16.5"/>
  <cols>
    <col min="1" max="1" width="9.5" customWidth="1"/>
    <col min="2" max="6" width="8" customWidth="1"/>
    <col min="7" max="7" width="8.75" customWidth="1"/>
    <col min="8" max="8" width="9.75" customWidth="1"/>
    <col min="9" max="9" width="8" customWidth="1"/>
    <col min="10" max="10" width="8.625" customWidth="1"/>
    <col min="11" max="11" width="9.875" customWidth="1"/>
    <col min="14" max="14" width="9.25" customWidth="1"/>
  </cols>
  <sheetData>
    <row r="1" spans="1:18" ht="25.5">
      <c r="A1" s="236" t="s">
        <v>296</v>
      </c>
      <c r="B1" s="236"/>
      <c r="C1" s="236"/>
      <c r="D1" s="236"/>
      <c r="E1" s="236"/>
      <c r="F1" s="236"/>
      <c r="G1" s="236"/>
      <c r="H1" s="236"/>
      <c r="I1" s="236"/>
      <c r="J1" s="236"/>
      <c r="K1" s="236" t="s">
        <v>297</v>
      </c>
      <c r="L1" s="236"/>
      <c r="M1" s="236"/>
      <c r="N1" s="236"/>
      <c r="O1" s="236"/>
      <c r="P1" s="236"/>
      <c r="Q1" s="236"/>
      <c r="R1" s="236"/>
    </row>
    <row r="2" spans="1:18" ht="30" customHeight="1">
      <c r="A2" s="254" t="s">
        <v>298</v>
      </c>
      <c r="B2" s="254"/>
      <c r="C2" s="254"/>
      <c r="D2" s="254"/>
      <c r="E2" s="254"/>
      <c r="F2" s="254"/>
      <c r="G2" s="254"/>
      <c r="H2" s="254"/>
      <c r="I2" s="254"/>
      <c r="J2" s="254"/>
      <c r="K2" s="254" t="s">
        <v>299</v>
      </c>
      <c r="L2" s="254"/>
      <c r="M2" s="254"/>
      <c r="N2" s="254"/>
      <c r="O2" s="254"/>
      <c r="P2" s="254"/>
      <c r="Q2" s="254"/>
      <c r="R2" s="254"/>
    </row>
    <row r="3" spans="1:18" ht="30" customHeight="1" thickBot="1">
      <c r="A3" s="1" t="s">
        <v>300</v>
      </c>
      <c r="I3" s="238" t="s">
        <v>301</v>
      </c>
      <c r="J3" s="238"/>
      <c r="K3" s="1" t="s">
        <v>300</v>
      </c>
      <c r="Q3" s="238" t="s">
        <v>301</v>
      </c>
      <c r="R3" s="238"/>
    </row>
    <row r="4" spans="1:18" ht="30" customHeight="1">
      <c r="A4" s="274" t="s">
        <v>0</v>
      </c>
      <c r="B4" s="249" t="s">
        <v>325</v>
      </c>
      <c r="C4" s="329" t="s">
        <v>326</v>
      </c>
      <c r="D4" s="330"/>
      <c r="E4" s="330"/>
      <c r="F4" s="330"/>
      <c r="G4" s="330"/>
      <c r="H4" s="330"/>
      <c r="I4" s="330"/>
      <c r="J4" s="330"/>
      <c r="K4" s="331" t="s">
        <v>326</v>
      </c>
      <c r="L4" s="331"/>
      <c r="M4" s="331"/>
      <c r="N4" s="331"/>
      <c r="O4" s="331"/>
      <c r="P4" s="331"/>
      <c r="Q4" s="332"/>
      <c r="R4" s="252" t="s">
        <v>327</v>
      </c>
    </row>
    <row r="5" spans="1:18" ht="36.75" customHeight="1">
      <c r="A5" s="272"/>
      <c r="B5" s="221"/>
      <c r="C5" s="244" t="s">
        <v>328</v>
      </c>
      <c r="D5" s="244"/>
      <c r="E5" s="244"/>
      <c r="F5" s="244"/>
      <c r="G5" s="244"/>
      <c r="H5" s="244"/>
      <c r="I5" s="244"/>
      <c r="J5" s="244"/>
      <c r="K5" s="272" t="s">
        <v>0</v>
      </c>
      <c r="L5" s="223" t="s">
        <v>329</v>
      </c>
      <c r="M5" s="244"/>
      <c r="N5" s="244"/>
      <c r="O5" s="244"/>
      <c r="P5" s="245"/>
      <c r="Q5" s="221" t="s">
        <v>330</v>
      </c>
      <c r="R5" s="244"/>
    </row>
    <row r="6" spans="1:18" ht="79.5" customHeight="1">
      <c r="A6" s="273"/>
      <c r="B6" s="250"/>
      <c r="C6" s="123" t="s">
        <v>0</v>
      </c>
      <c r="D6" s="22" t="s">
        <v>331</v>
      </c>
      <c r="E6" s="22" t="s">
        <v>332</v>
      </c>
      <c r="F6" s="22" t="s">
        <v>333</v>
      </c>
      <c r="G6" s="22" t="s">
        <v>334</v>
      </c>
      <c r="H6" s="22" t="s">
        <v>335</v>
      </c>
      <c r="I6" s="22" t="s">
        <v>336</v>
      </c>
      <c r="J6" s="29" t="s">
        <v>337</v>
      </c>
      <c r="K6" s="273"/>
      <c r="L6" s="182" t="s">
        <v>0</v>
      </c>
      <c r="M6" s="22" t="s">
        <v>338</v>
      </c>
      <c r="N6" s="22" t="s">
        <v>339</v>
      </c>
      <c r="O6" s="22" t="s">
        <v>340</v>
      </c>
      <c r="P6" s="22" t="s">
        <v>341</v>
      </c>
      <c r="Q6" s="250"/>
      <c r="R6" s="234"/>
    </row>
    <row r="7" spans="1:18" ht="24.75" customHeight="1">
      <c r="A7" s="3" t="s">
        <v>114</v>
      </c>
      <c r="B7" s="184">
        <f>SUM(D7:J7,M7:R7)</f>
        <v>58</v>
      </c>
      <c r="C7" s="185">
        <v>5</v>
      </c>
      <c r="D7" s="185">
        <f>SUM(D8:D12)</f>
        <v>0</v>
      </c>
      <c r="E7" s="185">
        <f>SUM(E8:E12)</f>
        <v>4</v>
      </c>
      <c r="F7" s="185">
        <f t="shared" ref="F7:J7" si="0">SUM(F8:F12)</f>
        <v>0</v>
      </c>
      <c r="G7" s="185">
        <f t="shared" si="0"/>
        <v>0</v>
      </c>
      <c r="H7" s="185">
        <f t="shared" si="0"/>
        <v>0</v>
      </c>
      <c r="I7" s="185">
        <f t="shared" si="0"/>
        <v>1</v>
      </c>
      <c r="J7" s="185">
        <f t="shared" si="0"/>
        <v>0</v>
      </c>
      <c r="K7" s="186" t="s">
        <v>342</v>
      </c>
      <c r="L7" s="185">
        <v>35</v>
      </c>
      <c r="M7" s="185">
        <f t="shared" ref="M7:R7" si="1">SUM(M8:M12)</f>
        <v>21</v>
      </c>
      <c r="N7" s="185">
        <f t="shared" si="1"/>
        <v>3</v>
      </c>
      <c r="O7" s="185">
        <f t="shared" si="1"/>
        <v>8</v>
      </c>
      <c r="P7" s="185">
        <f t="shared" si="1"/>
        <v>3</v>
      </c>
      <c r="Q7" s="185">
        <f t="shared" si="1"/>
        <v>17</v>
      </c>
      <c r="R7" s="185">
        <f t="shared" si="1"/>
        <v>1</v>
      </c>
    </row>
    <row r="8" spans="1:18" ht="27">
      <c r="A8" s="121" t="s">
        <v>290</v>
      </c>
      <c r="B8" s="207">
        <f t="shared" ref="B8:B12" si="2">SUM(D8:J8,M8:R8)</f>
        <v>20</v>
      </c>
      <c r="C8" s="187">
        <v>1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1</v>
      </c>
      <c r="J8" s="187">
        <v>0</v>
      </c>
      <c r="K8" s="188" t="s">
        <v>290</v>
      </c>
      <c r="L8" s="189">
        <v>13</v>
      </c>
      <c r="M8" s="187">
        <v>6</v>
      </c>
      <c r="N8" s="187">
        <v>1</v>
      </c>
      <c r="O8" s="187">
        <v>6</v>
      </c>
      <c r="P8" s="187">
        <v>0</v>
      </c>
      <c r="Q8" s="187">
        <v>5</v>
      </c>
      <c r="R8" s="187">
        <v>1</v>
      </c>
    </row>
    <row r="9" spans="1:18" ht="27">
      <c r="A9" s="121" t="s">
        <v>291</v>
      </c>
      <c r="B9" s="207">
        <f t="shared" si="2"/>
        <v>22</v>
      </c>
      <c r="C9" s="187">
        <v>3</v>
      </c>
      <c r="D9" s="187">
        <v>0</v>
      </c>
      <c r="E9" s="187">
        <v>3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8" t="s">
        <v>291</v>
      </c>
      <c r="L9" s="189">
        <v>15</v>
      </c>
      <c r="M9" s="187">
        <v>11</v>
      </c>
      <c r="N9" s="187">
        <v>0</v>
      </c>
      <c r="O9" s="187">
        <v>1</v>
      </c>
      <c r="P9" s="187">
        <v>3</v>
      </c>
      <c r="Q9" s="187">
        <v>4</v>
      </c>
      <c r="R9" s="187">
        <v>0</v>
      </c>
    </row>
    <row r="10" spans="1:18" ht="40.5">
      <c r="A10" s="121" t="s">
        <v>292</v>
      </c>
      <c r="B10" s="207">
        <f t="shared" si="2"/>
        <v>1</v>
      </c>
      <c r="C10" s="187" t="s">
        <v>398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8" t="s">
        <v>292</v>
      </c>
      <c r="L10" s="189">
        <v>1</v>
      </c>
      <c r="M10" s="187">
        <v>0</v>
      </c>
      <c r="N10" s="187">
        <v>1</v>
      </c>
      <c r="O10" s="187">
        <v>0</v>
      </c>
      <c r="P10" s="187">
        <v>0</v>
      </c>
      <c r="Q10" s="187">
        <v>0</v>
      </c>
      <c r="R10" s="187">
        <v>0</v>
      </c>
    </row>
    <row r="11" spans="1:18" ht="40.5">
      <c r="A11" s="121" t="s">
        <v>293</v>
      </c>
      <c r="B11" s="207">
        <f t="shared" si="2"/>
        <v>10</v>
      </c>
      <c r="C11" s="187">
        <v>1</v>
      </c>
      <c r="D11" s="187">
        <v>0</v>
      </c>
      <c r="E11" s="187">
        <v>1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8" t="s">
        <v>293</v>
      </c>
      <c r="L11" s="189">
        <v>3</v>
      </c>
      <c r="M11" s="187">
        <v>2</v>
      </c>
      <c r="N11" s="187">
        <v>1</v>
      </c>
      <c r="O11" s="187">
        <v>0</v>
      </c>
      <c r="P11" s="187">
        <v>0</v>
      </c>
      <c r="Q11" s="187">
        <v>6</v>
      </c>
      <c r="R11" s="187">
        <v>0</v>
      </c>
    </row>
    <row r="12" spans="1:18" ht="41.25" thickBot="1">
      <c r="A12" s="171" t="s">
        <v>294</v>
      </c>
      <c r="B12" s="207">
        <f t="shared" si="2"/>
        <v>5</v>
      </c>
      <c r="C12" s="190" t="s">
        <v>398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1" t="s">
        <v>294</v>
      </c>
      <c r="L12" s="192">
        <v>3</v>
      </c>
      <c r="M12" s="190">
        <v>2</v>
      </c>
      <c r="N12" s="190">
        <v>0</v>
      </c>
      <c r="O12" s="190">
        <v>1</v>
      </c>
      <c r="P12" s="190">
        <v>0</v>
      </c>
      <c r="Q12" s="190">
        <v>2</v>
      </c>
      <c r="R12" s="190">
        <v>0</v>
      </c>
    </row>
    <row r="13" spans="1:18" ht="15.75" customHeight="1">
      <c r="A13" s="328" t="s">
        <v>343</v>
      </c>
      <c r="B13" s="328"/>
      <c r="C13" s="328"/>
      <c r="D13" s="328"/>
      <c r="E13" s="128"/>
      <c r="F13" s="128"/>
      <c r="G13" s="128"/>
      <c r="H13" s="128"/>
      <c r="I13" s="128"/>
      <c r="J13" s="128"/>
      <c r="K13" s="120"/>
      <c r="L13" s="128"/>
      <c r="M13" s="128"/>
      <c r="N13" s="128"/>
      <c r="O13" s="128"/>
      <c r="P13" s="128"/>
      <c r="Q13" s="128"/>
      <c r="R13" s="128"/>
    </row>
    <row r="14" spans="1:18">
      <c r="A14" s="4" t="s">
        <v>324</v>
      </c>
      <c r="K14" s="4" t="s">
        <v>324</v>
      </c>
    </row>
    <row r="15" spans="1:18">
      <c r="A15" s="5" t="s">
        <v>0</v>
      </c>
    </row>
    <row r="16" spans="1:18">
      <c r="K16" s="1" t="s">
        <v>0</v>
      </c>
    </row>
    <row r="17" spans="11:11">
      <c r="K17" s="5" t="s">
        <v>0</v>
      </c>
    </row>
  </sheetData>
  <mergeCells count="16">
    <mergeCell ref="A1:J1"/>
    <mergeCell ref="K1:R1"/>
    <mergeCell ref="A2:J2"/>
    <mergeCell ref="K2:R2"/>
    <mergeCell ref="I3:J3"/>
    <mergeCell ref="Q3:R3"/>
    <mergeCell ref="R4:R6"/>
    <mergeCell ref="C5:J5"/>
    <mergeCell ref="K5:K6"/>
    <mergeCell ref="L5:P5"/>
    <mergeCell ref="Q5:Q6"/>
    <mergeCell ref="A13:D13"/>
    <mergeCell ref="A4:A6"/>
    <mergeCell ref="B4:B6"/>
    <mergeCell ref="C4:J4"/>
    <mergeCell ref="K4:Q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0" max="1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topLeftCell="A4" zoomScale="115" zoomScaleNormal="100" zoomScaleSheetLayoutView="115" workbookViewId="0">
      <selection activeCell="R12" sqref="R12"/>
    </sheetView>
  </sheetViews>
  <sheetFormatPr defaultRowHeight="16.5"/>
  <cols>
    <col min="1" max="1" width="11" customWidth="1"/>
    <col min="2" max="4" width="5.875" customWidth="1"/>
    <col min="5" max="5" width="7.875" customWidth="1"/>
    <col min="6" max="6" width="7.5" customWidth="1"/>
    <col min="7" max="8" width="5.875" customWidth="1"/>
    <col min="9" max="9" width="7.75" customWidth="1"/>
    <col min="10" max="10" width="5.875" customWidth="1"/>
    <col min="11" max="11" width="6.5" customWidth="1"/>
    <col min="12" max="12" width="6.625" customWidth="1"/>
    <col min="13" max="13" width="8" customWidth="1"/>
  </cols>
  <sheetData>
    <row r="1" spans="1:13" ht="25.5">
      <c r="A1" s="335" t="s">
        <v>344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30" customHeight="1">
      <c r="A2" s="254" t="s">
        <v>345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30" customHeight="1" thickBot="1">
      <c r="A3" s="1" t="s">
        <v>218</v>
      </c>
      <c r="K3" s="238" t="s">
        <v>346</v>
      </c>
      <c r="L3" s="238"/>
      <c r="M3" s="238"/>
    </row>
    <row r="4" spans="1:13" ht="64.5" customHeight="1">
      <c r="A4" s="255" t="s">
        <v>0</v>
      </c>
      <c r="B4" s="251" t="s">
        <v>347</v>
      </c>
      <c r="C4" s="252"/>
      <c r="D4" s="252"/>
      <c r="E4" s="253"/>
      <c r="F4" s="251" t="s">
        <v>348</v>
      </c>
      <c r="G4" s="253"/>
      <c r="H4" s="336" t="s">
        <v>349</v>
      </c>
      <c r="I4" s="337"/>
      <c r="J4" s="338"/>
      <c r="K4" s="251" t="s">
        <v>350</v>
      </c>
      <c r="L4" s="252"/>
      <c r="M4" s="252"/>
    </row>
    <row r="5" spans="1:13" ht="54.75" customHeight="1">
      <c r="A5" s="240"/>
      <c r="B5" s="220" t="s">
        <v>351</v>
      </c>
      <c r="C5" s="220" t="s">
        <v>352</v>
      </c>
      <c r="D5" s="214" t="s">
        <v>353</v>
      </c>
      <c r="E5" s="216"/>
      <c r="F5" s="220" t="s">
        <v>354</v>
      </c>
      <c r="G5" s="220" t="s">
        <v>355</v>
      </c>
      <c r="H5" s="333" t="s">
        <v>356</v>
      </c>
      <c r="I5" s="333" t="s">
        <v>357</v>
      </c>
      <c r="J5" s="333" t="s">
        <v>358</v>
      </c>
      <c r="K5" s="220" t="s">
        <v>359</v>
      </c>
      <c r="L5" s="220" t="s">
        <v>360</v>
      </c>
      <c r="M5" s="214" t="s">
        <v>361</v>
      </c>
    </row>
    <row r="6" spans="1:13" ht="50.25" customHeight="1">
      <c r="A6" s="256"/>
      <c r="B6" s="250"/>
      <c r="C6" s="250"/>
      <c r="D6" s="193"/>
      <c r="E6" s="22" t="s">
        <v>362</v>
      </c>
      <c r="F6" s="250"/>
      <c r="G6" s="250"/>
      <c r="H6" s="334"/>
      <c r="I6" s="334"/>
      <c r="J6" s="334"/>
      <c r="K6" s="250"/>
      <c r="L6" s="250"/>
      <c r="M6" s="231"/>
    </row>
    <row r="7" spans="1:13">
      <c r="A7" s="131" t="s">
        <v>199</v>
      </c>
      <c r="B7" s="44" t="s">
        <v>5</v>
      </c>
      <c r="C7" s="128" t="s">
        <v>5</v>
      </c>
      <c r="D7" s="128">
        <v>1</v>
      </c>
      <c r="E7" s="128">
        <v>6</v>
      </c>
      <c r="F7" s="128" t="s">
        <v>5</v>
      </c>
      <c r="G7" s="128">
        <v>2</v>
      </c>
      <c r="H7" s="165" t="s">
        <v>5</v>
      </c>
      <c r="I7" s="165">
        <v>1</v>
      </c>
      <c r="J7" s="165">
        <v>2</v>
      </c>
      <c r="K7" s="128">
        <v>1</v>
      </c>
      <c r="L7" s="128" t="s">
        <v>5</v>
      </c>
      <c r="M7" s="128" t="s">
        <v>5</v>
      </c>
    </row>
    <row r="8" spans="1:13">
      <c r="A8" s="131" t="s">
        <v>200</v>
      </c>
      <c r="B8" s="44">
        <v>1</v>
      </c>
      <c r="C8" s="128" t="s">
        <v>363</v>
      </c>
      <c r="D8" s="128">
        <v>1</v>
      </c>
      <c r="E8" s="128">
        <v>6</v>
      </c>
      <c r="F8" s="128" t="s">
        <v>46</v>
      </c>
      <c r="G8" s="128">
        <v>2</v>
      </c>
      <c r="H8" s="165" t="s">
        <v>318</v>
      </c>
      <c r="I8" s="165">
        <v>1</v>
      </c>
      <c r="J8" s="165">
        <v>2</v>
      </c>
      <c r="K8" s="128">
        <v>1</v>
      </c>
      <c r="L8" s="128" t="s">
        <v>46</v>
      </c>
      <c r="M8" s="128" t="s">
        <v>46</v>
      </c>
    </row>
    <row r="9" spans="1:13" s="24" customFormat="1">
      <c r="A9" s="131" t="s">
        <v>364</v>
      </c>
      <c r="B9" s="44">
        <v>0</v>
      </c>
      <c r="C9" s="128">
        <v>1</v>
      </c>
      <c r="D9" s="128">
        <v>1</v>
      </c>
      <c r="E9" s="128">
        <v>6</v>
      </c>
      <c r="F9" s="128" t="s">
        <v>46</v>
      </c>
      <c r="G9" s="128" t="s">
        <v>46</v>
      </c>
      <c r="H9" s="165" t="s">
        <v>46</v>
      </c>
      <c r="I9" s="165">
        <v>1</v>
      </c>
      <c r="J9" s="165">
        <v>2</v>
      </c>
      <c r="K9" s="128">
        <v>1</v>
      </c>
      <c r="L9" s="128" t="s">
        <v>363</v>
      </c>
      <c r="M9" s="128" t="s">
        <v>365</v>
      </c>
    </row>
    <row r="10" spans="1:13">
      <c r="A10" s="92" t="s">
        <v>113</v>
      </c>
      <c r="B10" s="93">
        <v>1</v>
      </c>
      <c r="C10" s="130">
        <v>1</v>
      </c>
      <c r="D10" s="130">
        <v>3</v>
      </c>
      <c r="E10" s="130">
        <v>21</v>
      </c>
      <c r="F10" s="130" t="s">
        <v>46</v>
      </c>
      <c r="G10" s="130" t="s">
        <v>46</v>
      </c>
      <c r="H10" s="163" t="s">
        <v>46</v>
      </c>
      <c r="I10" s="163">
        <v>1</v>
      </c>
      <c r="J10" s="163" t="s">
        <v>46</v>
      </c>
      <c r="K10" s="130">
        <v>1</v>
      </c>
      <c r="L10" s="130" t="s">
        <v>46</v>
      </c>
      <c r="M10" s="130" t="s">
        <v>46</v>
      </c>
    </row>
    <row r="11" spans="1:13">
      <c r="A11" s="3" t="s">
        <v>114</v>
      </c>
      <c r="B11" s="26">
        <v>1</v>
      </c>
      <c r="C11" s="26">
        <v>1</v>
      </c>
      <c r="D11" s="26">
        <v>3</v>
      </c>
      <c r="E11" s="26">
        <v>21</v>
      </c>
      <c r="F11" s="130" t="s">
        <v>46</v>
      </c>
      <c r="G11" s="130" t="s">
        <v>46</v>
      </c>
      <c r="H11" s="163" t="s">
        <v>363</v>
      </c>
      <c r="I11" s="165">
        <v>1</v>
      </c>
      <c r="J11" s="165" t="s">
        <v>398</v>
      </c>
      <c r="K11" s="26">
        <v>1</v>
      </c>
      <c r="L11" s="130" t="s">
        <v>46</v>
      </c>
      <c r="M11" s="130" t="s">
        <v>46</v>
      </c>
    </row>
    <row r="12" spans="1:13" ht="27">
      <c r="A12" s="121" t="s">
        <v>290</v>
      </c>
      <c r="B12" s="128" t="s">
        <v>399</v>
      </c>
      <c r="C12" s="128" t="s">
        <v>398</v>
      </c>
      <c r="D12" s="128">
        <v>1</v>
      </c>
      <c r="E12" s="128">
        <v>6</v>
      </c>
      <c r="F12" s="128" t="s">
        <v>398</v>
      </c>
      <c r="G12" s="128" t="s">
        <v>398</v>
      </c>
      <c r="H12" s="165" t="s">
        <v>398</v>
      </c>
      <c r="I12" s="165">
        <v>1</v>
      </c>
      <c r="J12" s="165" t="s">
        <v>398</v>
      </c>
      <c r="K12" s="128">
        <v>1</v>
      </c>
      <c r="L12" s="128" t="s">
        <v>398</v>
      </c>
      <c r="M12" s="128" t="s">
        <v>398</v>
      </c>
    </row>
    <row r="13" spans="1:13" ht="27">
      <c r="A13" s="121" t="s">
        <v>291</v>
      </c>
      <c r="B13" s="44">
        <v>1</v>
      </c>
      <c r="C13" s="128" t="s">
        <v>398</v>
      </c>
      <c r="D13" s="128" t="s">
        <v>398</v>
      </c>
      <c r="E13" s="128" t="s">
        <v>398</v>
      </c>
      <c r="F13" s="128" t="s">
        <v>398</v>
      </c>
      <c r="G13" s="128" t="s">
        <v>398</v>
      </c>
      <c r="H13" s="165" t="s">
        <v>398</v>
      </c>
      <c r="I13" s="165" t="s">
        <v>398</v>
      </c>
      <c r="J13" s="165" t="s">
        <v>398</v>
      </c>
      <c r="K13" s="128" t="s">
        <v>402</v>
      </c>
      <c r="L13" s="128" t="s">
        <v>398</v>
      </c>
      <c r="M13" s="128" t="s">
        <v>398</v>
      </c>
    </row>
    <row r="14" spans="1:13" ht="40.5">
      <c r="A14" s="121" t="s">
        <v>292</v>
      </c>
      <c r="B14" s="128" t="s">
        <v>398</v>
      </c>
      <c r="C14" s="128" t="s">
        <v>398</v>
      </c>
      <c r="D14" s="128">
        <v>2</v>
      </c>
      <c r="E14" s="128">
        <v>15</v>
      </c>
      <c r="F14" s="128" t="s">
        <v>398</v>
      </c>
      <c r="G14" s="128" t="s">
        <v>398</v>
      </c>
      <c r="H14" s="165" t="s">
        <v>398</v>
      </c>
      <c r="I14" s="165" t="s">
        <v>398</v>
      </c>
      <c r="J14" s="165" t="s">
        <v>398</v>
      </c>
      <c r="K14" s="128" t="s">
        <v>398</v>
      </c>
      <c r="L14" s="128" t="s">
        <v>398</v>
      </c>
      <c r="M14" s="128" t="s">
        <v>398</v>
      </c>
    </row>
    <row r="15" spans="1:13" ht="40.5">
      <c r="A15" s="121" t="s">
        <v>293</v>
      </c>
      <c r="B15" s="128" t="s">
        <v>398</v>
      </c>
      <c r="C15" s="128">
        <v>1</v>
      </c>
      <c r="D15" s="128" t="s">
        <v>398</v>
      </c>
      <c r="E15" s="128" t="s">
        <v>398</v>
      </c>
      <c r="F15" s="128" t="s">
        <v>398</v>
      </c>
      <c r="G15" s="128" t="s">
        <v>400</v>
      </c>
      <c r="H15" s="165" t="s">
        <v>398</v>
      </c>
      <c r="I15" s="165" t="s">
        <v>398</v>
      </c>
      <c r="J15" s="165" t="s">
        <v>401</v>
      </c>
      <c r="K15" s="128" t="s">
        <v>398</v>
      </c>
      <c r="L15" s="128" t="s">
        <v>402</v>
      </c>
      <c r="M15" s="128" t="s">
        <v>398</v>
      </c>
    </row>
    <row r="16" spans="1:13" ht="41.25" thickBot="1">
      <c r="A16" s="171" t="s">
        <v>294</v>
      </c>
      <c r="B16" s="172" t="s">
        <v>398</v>
      </c>
      <c r="C16" s="183" t="s">
        <v>398</v>
      </c>
      <c r="D16" s="183" t="s">
        <v>398</v>
      </c>
      <c r="E16" s="183" t="s">
        <v>398</v>
      </c>
      <c r="F16" s="183" t="s">
        <v>398</v>
      </c>
      <c r="G16" s="183" t="s">
        <v>398</v>
      </c>
      <c r="H16" s="174" t="s">
        <v>398</v>
      </c>
      <c r="I16" s="174" t="s">
        <v>398</v>
      </c>
      <c r="J16" s="174" t="s">
        <v>398</v>
      </c>
      <c r="K16" s="183" t="s">
        <v>398</v>
      </c>
      <c r="L16" s="183" t="s">
        <v>398</v>
      </c>
      <c r="M16" s="183" t="s">
        <v>403</v>
      </c>
    </row>
    <row r="17" spans="1:10">
      <c r="A17" s="4" t="s">
        <v>366</v>
      </c>
      <c r="H17" s="198"/>
      <c r="I17" s="198"/>
      <c r="J17" s="198"/>
    </row>
    <row r="18" spans="1:10">
      <c r="A18" s="1" t="s">
        <v>0</v>
      </c>
    </row>
  </sheetData>
  <mergeCells count="19">
    <mergeCell ref="G5:G6"/>
    <mergeCell ref="H5:H6"/>
    <mergeCell ref="I5:I6"/>
    <mergeCell ref="J5:J6"/>
    <mergeCell ref="A1:M1"/>
    <mergeCell ref="A2:M2"/>
    <mergeCell ref="K3:M3"/>
    <mergeCell ref="A4:A6"/>
    <mergeCell ref="B4:E4"/>
    <mergeCell ref="F4:G4"/>
    <mergeCell ref="H4:J4"/>
    <mergeCell ref="K4:M4"/>
    <mergeCell ref="B5:B6"/>
    <mergeCell ref="C5:C6"/>
    <mergeCell ref="K5:K6"/>
    <mergeCell ref="L5:L6"/>
    <mergeCell ref="M5:M6"/>
    <mergeCell ref="D5:E5"/>
    <mergeCell ref="F5:F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2" zoomScaleNormal="100" zoomScaleSheetLayoutView="100" workbookViewId="0">
      <selection activeCell="O23" sqref="O23"/>
    </sheetView>
  </sheetViews>
  <sheetFormatPr defaultRowHeight="16.5"/>
  <cols>
    <col min="1" max="1" width="11.75" customWidth="1"/>
    <col min="2" max="2" width="6.25" customWidth="1"/>
    <col min="3" max="3" width="5.625" customWidth="1"/>
    <col min="4" max="4" width="5.875" customWidth="1"/>
    <col min="5" max="5" width="6.25" customWidth="1"/>
    <col min="6" max="7" width="6.125" bestFit="1" customWidth="1"/>
    <col min="8" max="8" width="3.5" customWidth="1"/>
    <col min="9" max="9" width="4.5" customWidth="1"/>
    <col min="10" max="10" width="4.375" customWidth="1"/>
    <col min="11" max="11" width="4" customWidth="1"/>
    <col min="12" max="12" width="4.375" customWidth="1"/>
    <col min="13" max="13" width="5.625" customWidth="1"/>
    <col min="14" max="14" width="6.125" customWidth="1"/>
    <col min="15" max="15" width="7.5" customWidth="1"/>
  </cols>
  <sheetData>
    <row r="1" spans="1:15" ht="25.5">
      <c r="A1" s="236" t="s">
        <v>170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30" customHeight="1">
      <c r="A2" s="237" t="s">
        <v>171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30" customHeight="1" thickBot="1">
      <c r="A3" s="1" t="s">
        <v>172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38" t="s">
        <v>173</v>
      </c>
      <c r="N3" s="238"/>
      <c r="O3" s="238"/>
    </row>
    <row r="4" spans="1:15" ht="17.25" customHeight="1">
      <c r="A4" s="239" t="s">
        <v>0</v>
      </c>
      <c r="B4" s="242" t="s">
        <v>174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 ht="51" customHeight="1">
      <c r="A5" s="240"/>
      <c r="B5" s="223" t="s">
        <v>175</v>
      </c>
      <c r="C5" s="244"/>
      <c r="D5" s="245"/>
      <c r="E5" s="223" t="s">
        <v>176</v>
      </c>
      <c r="F5" s="244"/>
      <c r="G5" s="245"/>
      <c r="H5" s="246" t="s">
        <v>177</v>
      </c>
      <c r="I5" s="247"/>
      <c r="J5" s="248"/>
      <c r="K5" s="229" t="s">
        <v>178</v>
      </c>
      <c r="L5" s="233"/>
      <c r="M5" s="233"/>
      <c r="N5" s="233"/>
      <c r="O5" s="233"/>
    </row>
    <row r="6" spans="1:15">
      <c r="A6" s="240"/>
      <c r="B6" s="221" t="s">
        <v>0</v>
      </c>
      <c r="C6" s="35" t="s">
        <v>1</v>
      </c>
      <c r="D6" s="35" t="s">
        <v>3</v>
      </c>
      <c r="E6" s="221" t="s">
        <v>0</v>
      </c>
      <c r="F6" s="220" t="s">
        <v>1</v>
      </c>
      <c r="G6" s="220" t="s">
        <v>3</v>
      </c>
      <c r="H6" s="221" t="s">
        <v>0</v>
      </c>
      <c r="I6" s="220" t="s">
        <v>1</v>
      </c>
      <c r="J6" s="220" t="s">
        <v>3</v>
      </c>
      <c r="K6" s="221" t="s">
        <v>0</v>
      </c>
      <c r="L6" s="229" t="s">
        <v>1</v>
      </c>
      <c r="M6" s="230"/>
      <c r="N6" s="229" t="s">
        <v>3</v>
      </c>
      <c r="O6" s="233"/>
    </row>
    <row r="7" spans="1:15">
      <c r="A7" s="241"/>
      <c r="B7" s="222"/>
      <c r="C7" s="126" t="s">
        <v>2</v>
      </c>
      <c r="D7" s="126" t="s">
        <v>4</v>
      </c>
      <c r="E7" s="222"/>
      <c r="F7" s="222"/>
      <c r="G7" s="222"/>
      <c r="H7" s="222"/>
      <c r="I7" s="222"/>
      <c r="J7" s="222"/>
      <c r="K7" s="222"/>
      <c r="L7" s="231"/>
      <c r="M7" s="232"/>
      <c r="N7" s="231"/>
      <c r="O7" s="234"/>
    </row>
    <row r="8" spans="1:15" ht="25.5" customHeight="1">
      <c r="A8" s="131" t="s">
        <v>6</v>
      </c>
      <c r="B8" s="39">
        <v>1794</v>
      </c>
      <c r="C8" s="128">
        <v>915</v>
      </c>
      <c r="D8" s="128">
        <v>879</v>
      </c>
      <c r="E8" s="125">
        <v>1736</v>
      </c>
      <c r="F8" s="128">
        <v>889</v>
      </c>
      <c r="G8" s="128">
        <v>847</v>
      </c>
      <c r="H8" s="128">
        <v>53</v>
      </c>
      <c r="I8" s="128">
        <v>23</v>
      </c>
      <c r="J8" s="128">
        <v>30</v>
      </c>
      <c r="K8" s="128">
        <v>5</v>
      </c>
      <c r="L8" s="235">
        <v>3</v>
      </c>
      <c r="M8" s="235"/>
      <c r="N8" s="235">
        <v>2</v>
      </c>
      <c r="O8" s="235"/>
    </row>
    <row r="9" spans="1:15" ht="25.5" customHeight="1">
      <c r="A9" s="137" t="s">
        <v>7</v>
      </c>
      <c r="B9" s="138">
        <v>1861</v>
      </c>
      <c r="C9" s="139">
        <v>946</v>
      </c>
      <c r="D9" s="139">
        <v>915</v>
      </c>
      <c r="E9" s="140">
        <v>1829</v>
      </c>
      <c r="F9" s="139">
        <v>928</v>
      </c>
      <c r="G9" s="139">
        <v>901</v>
      </c>
      <c r="H9" s="139">
        <v>30</v>
      </c>
      <c r="I9" s="139">
        <v>17</v>
      </c>
      <c r="J9" s="139">
        <v>13</v>
      </c>
      <c r="K9" s="139">
        <v>2</v>
      </c>
      <c r="L9" s="228">
        <v>1</v>
      </c>
      <c r="M9" s="228"/>
      <c r="N9" s="228">
        <v>1</v>
      </c>
      <c r="O9" s="228"/>
    </row>
    <row r="10" spans="1:15" s="24" customFormat="1" ht="25.5" customHeight="1">
      <c r="A10" s="137" t="s">
        <v>113</v>
      </c>
      <c r="B10" s="138">
        <v>2064</v>
      </c>
      <c r="C10" s="140">
        <v>1040</v>
      </c>
      <c r="D10" s="140">
        <v>1024</v>
      </c>
      <c r="E10" s="140">
        <v>2004</v>
      </c>
      <c r="F10" s="140">
        <v>1004</v>
      </c>
      <c r="G10" s="140">
        <v>1000</v>
      </c>
      <c r="H10" s="140">
        <v>52</v>
      </c>
      <c r="I10" s="140">
        <v>35</v>
      </c>
      <c r="J10" s="140">
        <v>17</v>
      </c>
      <c r="K10" s="140">
        <v>8</v>
      </c>
      <c r="L10" s="225">
        <v>1</v>
      </c>
      <c r="M10" s="225"/>
      <c r="N10" s="225">
        <v>7</v>
      </c>
      <c r="O10" s="225"/>
    </row>
    <row r="11" spans="1:15" s="24" customFormat="1" ht="25.5" customHeight="1">
      <c r="A11" s="141" t="s">
        <v>114</v>
      </c>
      <c r="B11" s="142">
        <v>2316</v>
      </c>
      <c r="C11" s="143">
        <v>1183</v>
      </c>
      <c r="D11" s="143">
        <v>1133</v>
      </c>
      <c r="E11" s="143">
        <v>2241</v>
      </c>
      <c r="F11" s="143">
        <v>1142</v>
      </c>
      <c r="G11" s="143">
        <v>1099</v>
      </c>
      <c r="H11" s="143">
        <v>63</v>
      </c>
      <c r="I11" s="143">
        <v>36</v>
      </c>
      <c r="J11" s="143">
        <v>27</v>
      </c>
      <c r="K11" s="143">
        <v>12</v>
      </c>
      <c r="L11" s="226">
        <v>5</v>
      </c>
      <c r="M11" s="226"/>
      <c r="N11" s="226">
        <v>7</v>
      </c>
      <c r="O11" s="226"/>
    </row>
    <row r="12" spans="1:15" s="24" customFormat="1" ht="25.5" customHeight="1" thickBot="1">
      <c r="A12" s="144" t="s">
        <v>120</v>
      </c>
      <c r="B12" s="145">
        <v>2225</v>
      </c>
      <c r="C12" s="145">
        <v>1135</v>
      </c>
      <c r="D12" s="145">
        <v>1090</v>
      </c>
      <c r="E12" s="145">
        <v>2209</v>
      </c>
      <c r="F12" s="145">
        <v>1126</v>
      </c>
      <c r="G12" s="145">
        <v>1083</v>
      </c>
      <c r="H12" s="145">
        <v>15</v>
      </c>
      <c r="I12" s="145">
        <v>9</v>
      </c>
      <c r="J12" s="145">
        <v>6</v>
      </c>
      <c r="K12" s="145">
        <v>1</v>
      </c>
      <c r="L12" s="227" t="s">
        <v>179</v>
      </c>
      <c r="M12" s="227"/>
      <c r="N12" s="227">
        <v>1</v>
      </c>
      <c r="O12" s="227"/>
    </row>
    <row r="13" spans="1:15" ht="21.75" customHeight="1" thickBot="1">
      <c r="A13" s="146" t="s">
        <v>180</v>
      </c>
    </row>
    <row r="14" spans="1:15">
      <c r="A14" s="209" t="s">
        <v>0</v>
      </c>
      <c r="B14" s="212" t="s">
        <v>181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34.5" customHeight="1">
      <c r="A15" s="210"/>
      <c r="B15" s="214" t="s">
        <v>175</v>
      </c>
      <c r="C15" s="215"/>
      <c r="D15" s="216"/>
      <c r="E15" s="214" t="s">
        <v>176</v>
      </c>
      <c r="F15" s="215"/>
      <c r="G15" s="216"/>
      <c r="H15" s="217" t="s">
        <v>182</v>
      </c>
      <c r="I15" s="218"/>
      <c r="J15" s="219"/>
      <c r="K15" s="217" t="s">
        <v>183</v>
      </c>
      <c r="L15" s="218"/>
      <c r="M15" s="219"/>
      <c r="N15" s="220" t="s">
        <v>184</v>
      </c>
      <c r="O15" s="214" t="s">
        <v>185</v>
      </c>
    </row>
    <row r="16" spans="1:15">
      <c r="A16" s="210"/>
      <c r="B16" s="221" t="s">
        <v>0</v>
      </c>
      <c r="C16" s="35" t="s">
        <v>1</v>
      </c>
      <c r="D16" s="35" t="s">
        <v>3</v>
      </c>
      <c r="E16" s="221" t="s">
        <v>0</v>
      </c>
      <c r="F16" s="220" t="s">
        <v>1</v>
      </c>
      <c r="G16" s="220" t="s">
        <v>3</v>
      </c>
      <c r="H16" s="221" t="s">
        <v>0</v>
      </c>
      <c r="I16" s="220" t="s">
        <v>1</v>
      </c>
      <c r="J16" s="220" t="s">
        <v>3</v>
      </c>
      <c r="K16" s="221" t="s">
        <v>0</v>
      </c>
      <c r="L16" s="220" t="s">
        <v>1</v>
      </c>
      <c r="M16" s="220" t="s">
        <v>3</v>
      </c>
      <c r="N16" s="221"/>
      <c r="O16" s="223"/>
    </row>
    <row r="17" spans="1:15">
      <c r="A17" s="211"/>
      <c r="B17" s="222"/>
      <c r="C17" s="147" t="s">
        <v>2</v>
      </c>
      <c r="D17" s="147" t="s">
        <v>4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4"/>
    </row>
    <row r="18" spans="1:15" ht="25.5" customHeight="1">
      <c r="A18" s="131" t="s">
        <v>6</v>
      </c>
      <c r="B18" s="39">
        <v>1642</v>
      </c>
      <c r="C18" s="128">
        <v>839</v>
      </c>
      <c r="D18" s="128">
        <v>803</v>
      </c>
      <c r="E18" s="125">
        <v>1611</v>
      </c>
      <c r="F18" s="128">
        <v>819</v>
      </c>
      <c r="G18" s="128">
        <v>792</v>
      </c>
      <c r="H18" s="128">
        <v>27</v>
      </c>
      <c r="I18" s="128">
        <v>18</v>
      </c>
      <c r="J18" s="128">
        <v>9</v>
      </c>
      <c r="K18" s="128">
        <v>4</v>
      </c>
      <c r="L18" s="128">
        <v>2</v>
      </c>
      <c r="M18" s="128">
        <v>2</v>
      </c>
      <c r="N18" s="128" t="s">
        <v>5</v>
      </c>
      <c r="O18" s="148">
        <v>91.5</v>
      </c>
    </row>
    <row r="19" spans="1:15" ht="25.5" customHeight="1">
      <c r="A19" s="131" t="s">
        <v>7</v>
      </c>
      <c r="B19" s="39">
        <v>1627</v>
      </c>
      <c r="C19" s="128">
        <v>831</v>
      </c>
      <c r="D19" s="128">
        <v>796</v>
      </c>
      <c r="E19" s="125">
        <v>1605</v>
      </c>
      <c r="F19" s="128">
        <v>819</v>
      </c>
      <c r="G19" s="128">
        <v>786</v>
      </c>
      <c r="H19" s="128">
        <v>12</v>
      </c>
      <c r="I19" s="128">
        <v>9</v>
      </c>
      <c r="J19" s="128">
        <v>3</v>
      </c>
      <c r="K19" s="128">
        <v>10</v>
      </c>
      <c r="L19" s="128">
        <v>3</v>
      </c>
      <c r="M19" s="128">
        <v>7</v>
      </c>
      <c r="N19" s="128" t="s">
        <v>46</v>
      </c>
      <c r="O19" s="148">
        <v>87.426000000000002</v>
      </c>
    </row>
    <row r="20" spans="1:15" ht="25.5" customHeight="1">
      <c r="A20" s="131" t="s">
        <v>113</v>
      </c>
      <c r="B20" s="39">
        <v>2012</v>
      </c>
      <c r="C20" s="125">
        <v>1006</v>
      </c>
      <c r="D20" s="125">
        <v>1006</v>
      </c>
      <c r="E20" s="125">
        <v>1992</v>
      </c>
      <c r="F20" s="125">
        <v>996</v>
      </c>
      <c r="G20" s="125">
        <v>996</v>
      </c>
      <c r="H20" s="125">
        <v>12</v>
      </c>
      <c r="I20" s="125">
        <v>9</v>
      </c>
      <c r="J20" s="125">
        <v>3</v>
      </c>
      <c r="K20" s="125">
        <v>5</v>
      </c>
      <c r="L20" s="125">
        <v>1</v>
      </c>
      <c r="M20" s="125">
        <v>7</v>
      </c>
      <c r="N20" s="128" t="s">
        <v>46</v>
      </c>
      <c r="O20" s="148">
        <v>97.48</v>
      </c>
    </row>
    <row r="21" spans="1:15" ht="25.5" customHeight="1">
      <c r="A21" s="92" t="s">
        <v>114</v>
      </c>
      <c r="B21" s="149">
        <v>2188</v>
      </c>
      <c r="C21" s="95">
        <v>1113</v>
      </c>
      <c r="D21" s="95">
        <v>1075</v>
      </c>
      <c r="E21" s="95">
        <v>2154</v>
      </c>
      <c r="F21" s="95">
        <v>1098</v>
      </c>
      <c r="G21" s="95">
        <v>1056</v>
      </c>
      <c r="H21" s="95">
        <v>24</v>
      </c>
      <c r="I21" s="95">
        <v>10</v>
      </c>
      <c r="J21" s="95">
        <v>14</v>
      </c>
      <c r="K21" s="95">
        <v>12</v>
      </c>
      <c r="L21" s="95">
        <v>5</v>
      </c>
      <c r="M21" s="95">
        <v>7</v>
      </c>
      <c r="N21" s="130" t="s">
        <v>46</v>
      </c>
      <c r="O21" s="150">
        <f>B21/B11*100</f>
        <v>94.473229706390327</v>
      </c>
    </row>
    <row r="22" spans="1:15" ht="25.5" customHeight="1" thickBot="1">
      <c r="A22" s="71" t="s">
        <v>120</v>
      </c>
      <c r="B22" s="73">
        <v>2174</v>
      </c>
      <c r="C22" s="127">
        <v>1098</v>
      </c>
      <c r="D22" s="127">
        <v>1076</v>
      </c>
      <c r="E22" s="127">
        <v>2167</v>
      </c>
      <c r="F22" s="127">
        <v>1094</v>
      </c>
      <c r="G22" s="127">
        <v>1073</v>
      </c>
      <c r="H22" s="127">
        <v>4</v>
      </c>
      <c r="I22" s="127">
        <v>3</v>
      </c>
      <c r="J22" s="127">
        <v>1</v>
      </c>
      <c r="K22" s="127">
        <v>1</v>
      </c>
      <c r="L22" s="127" t="s">
        <v>46</v>
      </c>
      <c r="M22" s="127">
        <v>1</v>
      </c>
      <c r="N22" s="129">
        <v>2</v>
      </c>
      <c r="O22" s="151">
        <v>97.71</v>
      </c>
    </row>
    <row r="23" spans="1:15" ht="21" customHeight="1">
      <c r="A23" s="4" t="s">
        <v>393</v>
      </c>
      <c r="B23" s="203"/>
      <c r="K23" s="204"/>
    </row>
    <row r="24" spans="1:15">
      <c r="A24" s="4"/>
    </row>
    <row r="25" spans="1:15">
      <c r="A25" s="5" t="s">
        <v>0</v>
      </c>
    </row>
    <row r="29" spans="1:15" ht="1.5" customHeight="1"/>
  </sheetData>
  <mergeCells count="47">
    <mergeCell ref="A1:O1"/>
    <mergeCell ref="A2:O2"/>
    <mergeCell ref="M3:O3"/>
    <mergeCell ref="A4:A7"/>
    <mergeCell ref="B4:O4"/>
    <mergeCell ref="B5:D5"/>
    <mergeCell ref="E5:G5"/>
    <mergeCell ref="H5:J5"/>
    <mergeCell ref="K5:O5"/>
    <mergeCell ref="B6:B7"/>
    <mergeCell ref="J16:J17"/>
    <mergeCell ref="K16:K17"/>
    <mergeCell ref="L9:M9"/>
    <mergeCell ref="N9:O9"/>
    <mergeCell ref="E6:E7"/>
    <mergeCell ref="F6:F7"/>
    <mergeCell ref="G6:G7"/>
    <mergeCell ref="H6:H7"/>
    <mergeCell ref="I6:I7"/>
    <mergeCell ref="J6:J7"/>
    <mergeCell ref="K6:K7"/>
    <mergeCell ref="L6:M7"/>
    <mergeCell ref="N6:O7"/>
    <mergeCell ref="L8:M8"/>
    <mergeCell ref="N8:O8"/>
    <mergeCell ref="L10:M10"/>
    <mergeCell ref="N10:O10"/>
    <mergeCell ref="L11:M11"/>
    <mergeCell ref="N11:O11"/>
    <mergeCell ref="L12:M12"/>
    <mergeCell ref="N12:O12"/>
    <mergeCell ref="A14:A17"/>
    <mergeCell ref="B14:O14"/>
    <mergeCell ref="B15:D15"/>
    <mergeCell ref="E15:G15"/>
    <mergeCell ref="H15:J15"/>
    <mergeCell ref="K15:M15"/>
    <mergeCell ref="N15:N17"/>
    <mergeCell ref="O15:O17"/>
    <mergeCell ref="B16:B17"/>
    <mergeCell ref="E16:E17"/>
    <mergeCell ref="L16:L17"/>
    <mergeCell ref="M16:M17"/>
    <mergeCell ref="F16:F17"/>
    <mergeCell ref="G16:G17"/>
    <mergeCell ref="H16:H17"/>
    <mergeCell ref="I16:I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7" zoomScaleNormal="100" zoomScaleSheetLayoutView="100" workbookViewId="0">
      <selection activeCell="D27" sqref="D27"/>
    </sheetView>
  </sheetViews>
  <sheetFormatPr defaultRowHeight="16.5"/>
  <cols>
    <col min="1" max="1" width="13.25" customWidth="1"/>
    <col min="4" max="4" width="10.125" customWidth="1"/>
    <col min="6" max="7" width="9.25" bestFit="1" customWidth="1"/>
    <col min="8" max="8" width="10" customWidth="1"/>
    <col min="9" max="9" width="12.625" customWidth="1"/>
  </cols>
  <sheetData>
    <row r="1" spans="1:16" ht="25.5">
      <c r="A1" s="236" t="s">
        <v>8</v>
      </c>
      <c r="B1" s="236"/>
      <c r="C1" s="236"/>
      <c r="D1" s="236"/>
      <c r="E1" s="236"/>
      <c r="F1" s="236"/>
      <c r="G1" s="236"/>
      <c r="H1" s="236"/>
      <c r="I1" s="236" t="s">
        <v>13</v>
      </c>
      <c r="J1" s="236"/>
      <c r="K1" s="236"/>
      <c r="L1" s="236"/>
      <c r="M1" s="236"/>
      <c r="N1" s="236"/>
      <c r="O1" s="236"/>
      <c r="P1" s="236"/>
    </row>
    <row r="2" spans="1:16" ht="30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 t="s">
        <v>14</v>
      </c>
      <c r="J2" s="254"/>
      <c r="K2" s="254"/>
      <c r="L2" s="254"/>
      <c r="M2" s="254"/>
      <c r="N2" s="254"/>
      <c r="O2" s="254"/>
      <c r="P2" s="254"/>
    </row>
    <row r="3" spans="1:16" ht="30" customHeight="1" thickBot="1">
      <c r="A3" s="1" t="s">
        <v>10</v>
      </c>
      <c r="F3" s="238" t="s">
        <v>11</v>
      </c>
      <c r="G3" s="238"/>
      <c r="H3" s="238"/>
      <c r="I3" s="1" t="s">
        <v>10</v>
      </c>
      <c r="N3" s="238" t="s">
        <v>11</v>
      </c>
      <c r="O3" s="238"/>
      <c r="P3" s="238"/>
    </row>
    <row r="4" spans="1:16" ht="21" customHeight="1">
      <c r="A4" s="47" t="s">
        <v>0</v>
      </c>
      <c r="B4" s="249" t="s">
        <v>84</v>
      </c>
      <c r="C4" s="249" t="s">
        <v>85</v>
      </c>
      <c r="D4" s="249" t="s">
        <v>128</v>
      </c>
      <c r="E4" s="251" t="s">
        <v>54</v>
      </c>
      <c r="F4" s="252"/>
      <c r="G4" s="253"/>
      <c r="H4" s="251" t="s">
        <v>86</v>
      </c>
      <c r="I4" s="255" t="s">
        <v>0</v>
      </c>
      <c r="J4" s="251" t="s">
        <v>89</v>
      </c>
      <c r="K4" s="252"/>
      <c r="L4" s="252"/>
      <c r="M4" s="252"/>
      <c r="N4" s="252"/>
      <c r="O4" s="252"/>
      <c r="P4" s="252"/>
    </row>
    <row r="5" spans="1:16" ht="20.25" customHeight="1">
      <c r="A5" s="6"/>
      <c r="B5" s="221"/>
      <c r="C5" s="221"/>
      <c r="D5" s="221"/>
      <c r="E5" s="223"/>
      <c r="F5" s="244"/>
      <c r="G5" s="245"/>
      <c r="H5" s="223"/>
      <c r="I5" s="240"/>
      <c r="J5" s="257" t="s">
        <v>0</v>
      </c>
      <c r="K5" s="214" t="s">
        <v>90</v>
      </c>
      <c r="L5" s="215"/>
      <c r="M5" s="216"/>
      <c r="N5" s="214" t="s">
        <v>127</v>
      </c>
      <c r="O5" s="215"/>
      <c r="P5" s="215"/>
    </row>
    <row r="6" spans="1:16" ht="39" customHeight="1">
      <c r="A6" s="9"/>
      <c r="B6" s="250"/>
      <c r="C6" s="250"/>
      <c r="D6" s="250"/>
      <c r="E6" s="19"/>
      <c r="F6" s="22" t="s">
        <v>59</v>
      </c>
      <c r="G6" s="22" t="s">
        <v>58</v>
      </c>
      <c r="H6" s="231"/>
      <c r="I6" s="256"/>
      <c r="J6" s="258"/>
      <c r="K6" s="42" t="s">
        <v>0</v>
      </c>
      <c r="L6" s="22" t="s">
        <v>87</v>
      </c>
      <c r="M6" s="22" t="s">
        <v>88</v>
      </c>
      <c r="N6" s="42" t="s">
        <v>0</v>
      </c>
      <c r="O6" s="22" t="s">
        <v>87</v>
      </c>
      <c r="P6" s="29" t="s">
        <v>88</v>
      </c>
    </row>
    <row r="7" spans="1:16">
      <c r="A7" s="77" t="s">
        <v>6</v>
      </c>
      <c r="B7" s="44">
        <v>63</v>
      </c>
      <c r="C7" s="76">
        <v>766</v>
      </c>
      <c r="D7" s="76">
        <v>1120</v>
      </c>
      <c r="E7" s="75">
        <v>19740</v>
      </c>
      <c r="F7" s="75">
        <v>10084</v>
      </c>
      <c r="G7" s="75">
        <v>9656</v>
      </c>
      <c r="H7" s="76">
        <v>11.1</v>
      </c>
      <c r="I7" s="77" t="s">
        <v>6</v>
      </c>
      <c r="J7" s="39">
        <v>1430</v>
      </c>
      <c r="K7" s="75">
        <v>1283</v>
      </c>
      <c r="L7" s="75">
        <v>312</v>
      </c>
      <c r="M7" s="75">
        <v>971</v>
      </c>
      <c r="N7" s="75">
        <v>147</v>
      </c>
      <c r="O7" s="75">
        <v>65</v>
      </c>
      <c r="P7" s="75">
        <v>82</v>
      </c>
    </row>
    <row r="8" spans="1:16">
      <c r="A8" s="77" t="s">
        <v>7</v>
      </c>
      <c r="B8" s="59">
        <v>66</v>
      </c>
      <c r="C8" s="60">
        <v>820</v>
      </c>
      <c r="D8" s="60">
        <v>1206</v>
      </c>
      <c r="E8" s="60">
        <v>21104</v>
      </c>
      <c r="F8" s="60">
        <v>10808</v>
      </c>
      <c r="G8" s="60">
        <v>10296</v>
      </c>
      <c r="H8" s="60">
        <v>15</v>
      </c>
      <c r="I8" s="77" t="s">
        <v>115</v>
      </c>
      <c r="J8" s="59">
        <v>1516</v>
      </c>
      <c r="K8" s="60">
        <v>1363</v>
      </c>
      <c r="L8" s="60">
        <v>304</v>
      </c>
      <c r="M8" s="60">
        <v>1059</v>
      </c>
      <c r="N8" s="60">
        <v>153</v>
      </c>
      <c r="O8" s="60">
        <v>61</v>
      </c>
      <c r="P8" s="60">
        <v>92</v>
      </c>
    </row>
    <row r="9" spans="1:16" s="24" customFormat="1">
      <c r="A9" s="77" t="s">
        <v>113</v>
      </c>
      <c r="B9" s="59">
        <v>68</v>
      </c>
      <c r="C9" s="60">
        <v>878</v>
      </c>
      <c r="D9" s="60">
        <v>1150</v>
      </c>
      <c r="E9" s="60">
        <v>21796</v>
      </c>
      <c r="F9" s="60">
        <v>11118</v>
      </c>
      <c r="G9" s="60">
        <v>10678</v>
      </c>
      <c r="H9" s="60">
        <v>15</v>
      </c>
      <c r="I9" s="77" t="s">
        <v>116</v>
      </c>
      <c r="J9" s="59">
        <v>1636</v>
      </c>
      <c r="K9" s="60">
        <v>1469</v>
      </c>
      <c r="L9" s="60">
        <v>313</v>
      </c>
      <c r="M9" s="60">
        <v>1156</v>
      </c>
      <c r="N9" s="60">
        <v>167</v>
      </c>
      <c r="O9" s="60">
        <v>66</v>
      </c>
      <c r="P9" s="60">
        <v>101</v>
      </c>
    </row>
    <row r="10" spans="1:16">
      <c r="A10" s="110" t="s">
        <v>114</v>
      </c>
      <c r="B10" s="111">
        <v>68</v>
      </c>
      <c r="C10" s="112">
        <v>901</v>
      </c>
      <c r="D10" s="112">
        <v>884</v>
      </c>
      <c r="E10" s="112">
        <v>22210</v>
      </c>
      <c r="F10" s="112">
        <v>11361</v>
      </c>
      <c r="G10" s="112">
        <v>10849</v>
      </c>
      <c r="H10" s="112">
        <v>15</v>
      </c>
      <c r="I10" s="110" t="s">
        <v>114</v>
      </c>
      <c r="J10" s="111">
        <v>1683</v>
      </c>
      <c r="K10" s="112">
        <v>1518</v>
      </c>
      <c r="L10" s="112">
        <v>297</v>
      </c>
      <c r="M10" s="112">
        <v>1221</v>
      </c>
      <c r="N10" s="112">
        <v>165</v>
      </c>
      <c r="O10" s="112">
        <v>62</v>
      </c>
      <c r="P10" s="112">
        <v>103</v>
      </c>
    </row>
    <row r="11" spans="1:16" ht="20.25" customHeight="1">
      <c r="A11" s="26" t="s">
        <v>120</v>
      </c>
      <c r="B11" s="196">
        <f>SUM(B12,B13,B14,B17)</f>
        <v>68</v>
      </c>
      <c r="C11" s="197">
        <f t="shared" ref="C11:G11" si="0">SUM(C12,C13,C14,C17)</f>
        <v>930</v>
      </c>
      <c r="D11" s="197">
        <f t="shared" si="0"/>
        <v>1252</v>
      </c>
      <c r="E11" s="197">
        <f t="shared" si="0"/>
        <v>22683</v>
      </c>
      <c r="F11" s="197">
        <f t="shared" si="0"/>
        <v>11617</v>
      </c>
      <c r="G11" s="197">
        <f t="shared" si="0"/>
        <v>11066</v>
      </c>
      <c r="H11" s="197">
        <f>E11/K11</f>
        <v>14.634193548387097</v>
      </c>
      <c r="I11" s="3" t="s">
        <v>121</v>
      </c>
      <c r="J11" s="196">
        <f>SUM(J12,J13,J14,J17)</f>
        <v>1713</v>
      </c>
      <c r="K11" s="197">
        <f t="shared" ref="K11:P11" si="1">SUM(K12,K13,K14,K17)</f>
        <v>1550</v>
      </c>
      <c r="L11" s="197">
        <f t="shared" si="1"/>
        <v>288</v>
      </c>
      <c r="M11" s="197">
        <f t="shared" si="1"/>
        <v>1262</v>
      </c>
      <c r="N11" s="197">
        <f t="shared" si="1"/>
        <v>163</v>
      </c>
      <c r="O11" s="197">
        <f t="shared" si="1"/>
        <v>63</v>
      </c>
      <c r="P11" s="197">
        <f t="shared" si="1"/>
        <v>100</v>
      </c>
    </row>
    <row r="12" spans="1:16" ht="22.5">
      <c r="A12" s="8" t="s">
        <v>104</v>
      </c>
      <c r="B12" s="62">
        <v>35</v>
      </c>
      <c r="C12" s="63">
        <v>180</v>
      </c>
      <c r="D12" s="64">
        <v>188</v>
      </c>
      <c r="E12" s="64">
        <v>3282</v>
      </c>
      <c r="F12" s="63">
        <v>1683</v>
      </c>
      <c r="G12" s="64">
        <v>1599</v>
      </c>
      <c r="H12" s="61">
        <f>E12/K12</f>
        <v>12.921259842519685</v>
      </c>
      <c r="I12" s="8" t="s">
        <v>104</v>
      </c>
      <c r="J12" s="85">
        <f>SUM(K12,N12)</f>
        <v>281</v>
      </c>
      <c r="K12" s="86">
        <v>254</v>
      </c>
      <c r="L12" s="64">
        <v>5</v>
      </c>
      <c r="M12" s="64">
        <v>249</v>
      </c>
      <c r="N12" s="86">
        <v>27</v>
      </c>
      <c r="O12" s="64">
        <v>12</v>
      </c>
      <c r="P12" s="64">
        <v>15</v>
      </c>
    </row>
    <row r="13" spans="1:16" ht="33.75">
      <c r="A13" s="8" t="s">
        <v>105</v>
      </c>
      <c r="B13" s="62">
        <v>21</v>
      </c>
      <c r="C13" s="63">
        <v>464</v>
      </c>
      <c r="D13" s="64">
        <v>613</v>
      </c>
      <c r="E13" s="64">
        <v>11586</v>
      </c>
      <c r="F13" s="63">
        <v>5916</v>
      </c>
      <c r="G13" s="64">
        <v>5670</v>
      </c>
      <c r="H13" s="61">
        <f>E13/K13</f>
        <v>16.480796586059743</v>
      </c>
      <c r="I13" s="8" t="s">
        <v>105</v>
      </c>
      <c r="J13" s="85">
        <f>SUM(K13,N13)</f>
        <v>780</v>
      </c>
      <c r="K13" s="86">
        <v>703</v>
      </c>
      <c r="L13" s="64">
        <v>112</v>
      </c>
      <c r="M13" s="64">
        <v>591</v>
      </c>
      <c r="N13" s="86">
        <v>77</v>
      </c>
      <c r="O13" s="64">
        <v>22</v>
      </c>
      <c r="P13" s="64">
        <v>55</v>
      </c>
    </row>
    <row r="14" spans="1:16" ht="22.5">
      <c r="A14" s="8" t="s">
        <v>106</v>
      </c>
      <c r="B14" s="62">
        <f>SUM(B15:B16)</f>
        <v>7</v>
      </c>
      <c r="C14" s="63">
        <f t="shared" ref="C14:G14" si="2">SUM(C15:C16)</f>
        <v>169</v>
      </c>
      <c r="D14" s="63">
        <f t="shared" si="2"/>
        <v>280</v>
      </c>
      <c r="E14" s="63">
        <f t="shared" si="2"/>
        <v>4550</v>
      </c>
      <c r="F14" s="63">
        <f t="shared" si="2"/>
        <v>2427</v>
      </c>
      <c r="G14" s="63">
        <f t="shared" si="2"/>
        <v>2123</v>
      </c>
      <c r="H14" s="61">
        <f t="shared" ref="H14:H16" si="3">E14/K14</f>
        <v>14</v>
      </c>
      <c r="I14" s="8" t="s">
        <v>106</v>
      </c>
      <c r="J14" s="85">
        <f>SUM(J15:J16)</f>
        <v>356</v>
      </c>
      <c r="K14" s="86">
        <f t="shared" ref="K14:P14" si="4">SUM(K15:K16)</f>
        <v>325</v>
      </c>
      <c r="L14" s="86">
        <f t="shared" si="4"/>
        <v>74</v>
      </c>
      <c r="M14" s="86">
        <f t="shared" si="4"/>
        <v>251</v>
      </c>
      <c r="N14" s="86">
        <f t="shared" si="4"/>
        <v>31</v>
      </c>
      <c r="O14" s="86">
        <f t="shared" si="4"/>
        <v>15</v>
      </c>
      <c r="P14" s="86">
        <f t="shared" si="4"/>
        <v>16</v>
      </c>
    </row>
    <row r="15" spans="1:16" ht="32.25">
      <c r="A15" s="7" t="s">
        <v>107</v>
      </c>
      <c r="B15" s="59">
        <v>6</v>
      </c>
      <c r="C15" s="60">
        <v>151</v>
      </c>
      <c r="D15" s="65">
        <v>245</v>
      </c>
      <c r="E15" s="65">
        <v>4042</v>
      </c>
      <c r="F15" s="60">
        <v>2167</v>
      </c>
      <c r="G15" s="65">
        <v>1875</v>
      </c>
      <c r="H15" s="61">
        <f t="shared" si="3"/>
        <v>13.890034364261169</v>
      </c>
      <c r="I15" s="7" t="s">
        <v>107</v>
      </c>
      <c r="J15" s="83">
        <f>SUM(K15,N15)</f>
        <v>318</v>
      </c>
      <c r="K15" s="84">
        <v>291</v>
      </c>
      <c r="L15" s="65">
        <v>56</v>
      </c>
      <c r="M15" s="65">
        <v>235</v>
      </c>
      <c r="N15" s="84">
        <v>27</v>
      </c>
      <c r="O15" s="65">
        <v>12</v>
      </c>
      <c r="P15" s="65">
        <v>15</v>
      </c>
    </row>
    <row r="16" spans="1:16" ht="21.75">
      <c r="A16" s="7" t="s">
        <v>108</v>
      </c>
      <c r="B16" s="59">
        <v>1</v>
      </c>
      <c r="C16" s="60">
        <v>18</v>
      </c>
      <c r="D16" s="65">
        <v>35</v>
      </c>
      <c r="E16" s="65">
        <v>508</v>
      </c>
      <c r="F16" s="60">
        <v>260</v>
      </c>
      <c r="G16" s="65">
        <v>248</v>
      </c>
      <c r="H16" s="61">
        <f t="shared" si="3"/>
        <v>14.941176470588236</v>
      </c>
      <c r="I16" s="7" t="s">
        <v>108</v>
      </c>
      <c r="J16" s="83">
        <f>SUM(K16,N16)</f>
        <v>38</v>
      </c>
      <c r="K16" s="84">
        <v>34</v>
      </c>
      <c r="L16" s="65">
        <v>18</v>
      </c>
      <c r="M16" s="65">
        <v>16</v>
      </c>
      <c r="N16" s="84">
        <v>4</v>
      </c>
      <c r="O16" s="65">
        <v>3</v>
      </c>
      <c r="P16" s="65">
        <v>1</v>
      </c>
    </row>
    <row r="17" spans="1:16" ht="33.75">
      <c r="A17" s="8" t="s">
        <v>109</v>
      </c>
      <c r="B17" s="62">
        <f>SUM(B18:B19)</f>
        <v>5</v>
      </c>
      <c r="C17" s="63">
        <f t="shared" ref="C17:G17" si="5">SUM(C18:C19)</f>
        <v>117</v>
      </c>
      <c r="D17" s="63">
        <f t="shared" si="5"/>
        <v>171</v>
      </c>
      <c r="E17" s="63">
        <f t="shared" si="5"/>
        <v>3265</v>
      </c>
      <c r="F17" s="63">
        <f t="shared" si="5"/>
        <v>1591</v>
      </c>
      <c r="G17" s="63">
        <f t="shared" si="5"/>
        <v>1674</v>
      </c>
      <c r="H17" s="63">
        <f>E17/K17</f>
        <v>12.182835820895523</v>
      </c>
      <c r="I17" s="8" t="s">
        <v>109</v>
      </c>
      <c r="J17" s="85">
        <f>SUM(J18:J19)</f>
        <v>296</v>
      </c>
      <c r="K17" s="86">
        <f t="shared" ref="K17:P17" si="6">SUM(K18:K19)</f>
        <v>268</v>
      </c>
      <c r="L17" s="86">
        <f t="shared" si="6"/>
        <v>97</v>
      </c>
      <c r="M17" s="86">
        <f t="shared" si="6"/>
        <v>171</v>
      </c>
      <c r="N17" s="86">
        <f t="shared" si="6"/>
        <v>28</v>
      </c>
      <c r="O17" s="86">
        <f t="shared" si="6"/>
        <v>14</v>
      </c>
      <c r="P17" s="86">
        <f t="shared" si="6"/>
        <v>14</v>
      </c>
    </row>
    <row r="18" spans="1:16" ht="32.25">
      <c r="A18" s="7" t="s">
        <v>107</v>
      </c>
      <c r="B18" s="59">
        <v>4</v>
      </c>
      <c r="C18" s="60">
        <v>105</v>
      </c>
      <c r="D18" s="65">
        <v>154</v>
      </c>
      <c r="E18" s="65">
        <v>2970</v>
      </c>
      <c r="F18" s="60">
        <v>1475</v>
      </c>
      <c r="G18" s="65">
        <v>1495</v>
      </c>
      <c r="H18" s="70">
        <f>E18/K18</f>
        <v>12.323651452282158</v>
      </c>
      <c r="I18" s="7" t="s">
        <v>107</v>
      </c>
      <c r="J18" s="83">
        <f>SUM(K18,N18)</f>
        <v>264</v>
      </c>
      <c r="K18" s="84">
        <v>241</v>
      </c>
      <c r="L18" s="86">
        <v>80</v>
      </c>
      <c r="M18" s="65">
        <v>161</v>
      </c>
      <c r="N18" s="84">
        <v>23</v>
      </c>
      <c r="O18" s="86">
        <v>10</v>
      </c>
      <c r="P18" s="65">
        <v>13</v>
      </c>
    </row>
    <row r="19" spans="1:16" ht="21.75">
      <c r="A19" s="7" t="s">
        <v>110</v>
      </c>
      <c r="B19" s="59">
        <v>1</v>
      </c>
      <c r="C19" s="60">
        <v>12</v>
      </c>
      <c r="D19" s="65">
        <v>17</v>
      </c>
      <c r="E19" s="65">
        <v>295</v>
      </c>
      <c r="F19" s="60">
        <v>116</v>
      </c>
      <c r="G19" s="65">
        <v>179</v>
      </c>
      <c r="H19" s="61">
        <f>E19/K19</f>
        <v>10.925925925925926</v>
      </c>
      <c r="I19" s="7" t="s">
        <v>110</v>
      </c>
      <c r="J19" s="83">
        <v>32</v>
      </c>
      <c r="K19" s="84">
        <v>27</v>
      </c>
      <c r="L19" s="86">
        <v>17</v>
      </c>
      <c r="M19" s="65">
        <v>10</v>
      </c>
      <c r="N19" s="84">
        <v>5</v>
      </c>
      <c r="O19" s="86">
        <v>4</v>
      </c>
      <c r="P19" s="65">
        <v>1</v>
      </c>
    </row>
    <row r="20" spans="1:16" ht="33.75">
      <c r="A20" s="8" t="s">
        <v>111</v>
      </c>
      <c r="B20" s="62" t="s">
        <v>168</v>
      </c>
      <c r="C20" s="63" t="s">
        <v>168</v>
      </c>
      <c r="D20" s="63" t="s">
        <v>168</v>
      </c>
      <c r="E20" s="63" t="s">
        <v>168</v>
      </c>
      <c r="F20" s="63" t="s">
        <v>168</v>
      </c>
      <c r="G20" s="63" t="s">
        <v>168</v>
      </c>
      <c r="H20" s="63" t="s">
        <v>168</v>
      </c>
      <c r="I20" s="8" t="s">
        <v>111</v>
      </c>
      <c r="J20" s="85" t="s">
        <v>168</v>
      </c>
      <c r="K20" s="86" t="s">
        <v>168</v>
      </c>
      <c r="L20" s="86" t="s">
        <v>168</v>
      </c>
      <c r="M20" s="86" t="s">
        <v>168</v>
      </c>
      <c r="N20" s="86" t="s">
        <v>168</v>
      </c>
      <c r="O20" s="86" t="s">
        <v>168</v>
      </c>
      <c r="P20" s="86" t="s">
        <v>168</v>
      </c>
    </row>
    <row r="21" spans="1:16" ht="32.25">
      <c r="A21" s="7" t="s">
        <v>107</v>
      </c>
      <c r="B21" s="59" t="s">
        <v>168</v>
      </c>
      <c r="C21" s="60" t="s">
        <v>168</v>
      </c>
      <c r="D21" s="65" t="s">
        <v>168</v>
      </c>
      <c r="E21" s="65" t="s">
        <v>168</v>
      </c>
      <c r="F21" s="66" t="s">
        <v>168</v>
      </c>
      <c r="G21" s="65" t="s">
        <v>168</v>
      </c>
      <c r="H21" s="65" t="s">
        <v>168</v>
      </c>
      <c r="I21" s="7" t="s">
        <v>107</v>
      </c>
      <c r="J21" s="87" t="s">
        <v>168</v>
      </c>
      <c r="K21" s="88" t="s">
        <v>168</v>
      </c>
      <c r="L21" s="65" t="s">
        <v>168</v>
      </c>
      <c r="M21" s="65" t="s">
        <v>168</v>
      </c>
      <c r="N21" s="89" t="s">
        <v>168</v>
      </c>
      <c r="O21" s="65" t="s">
        <v>168</v>
      </c>
      <c r="P21" s="65" t="s">
        <v>168</v>
      </c>
    </row>
    <row r="22" spans="1:16" ht="22.5" thickBot="1">
      <c r="A22" s="46" t="s">
        <v>108</v>
      </c>
      <c r="B22" s="67" t="s">
        <v>168</v>
      </c>
      <c r="C22" s="68" t="s">
        <v>169</v>
      </c>
      <c r="D22" s="69" t="s">
        <v>168</v>
      </c>
      <c r="E22" s="69" t="s">
        <v>168</v>
      </c>
      <c r="F22" s="69" t="s">
        <v>168</v>
      </c>
      <c r="G22" s="69" t="s">
        <v>168</v>
      </c>
      <c r="H22" s="69" t="s">
        <v>168</v>
      </c>
      <c r="I22" s="46" t="s">
        <v>110</v>
      </c>
      <c r="J22" s="90" t="s">
        <v>168</v>
      </c>
      <c r="K22" s="91" t="s">
        <v>168</v>
      </c>
      <c r="L22" s="69" t="s">
        <v>168</v>
      </c>
      <c r="M22" s="69" t="s">
        <v>168</v>
      </c>
      <c r="N22" s="69" t="s">
        <v>168</v>
      </c>
      <c r="O22" s="69" t="s">
        <v>168</v>
      </c>
      <c r="P22" s="69" t="s">
        <v>168</v>
      </c>
    </row>
    <row r="23" spans="1:16">
      <c r="A23" s="4" t="s">
        <v>12</v>
      </c>
      <c r="I23" s="4" t="s">
        <v>12</v>
      </c>
    </row>
    <row r="24" spans="1:16">
      <c r="A24" s="1" t="s">
        <v>404</v>
      </c>
      <c r="I24" s="1" t="s">
        <v>0</v>
      </c>
    </row>
    <row r="26" spans="1:16">
      <c r="A26" s="1" t="s">
        <v>0</v>
      </c>
    </row>
    <row r="27" spans="1:16">
      <c r="A27" s="1" t="s">
        <v>0</v>
      </c>
    </row>
    <row r="28" spans="1:16">
      <c r="A28" s="5" t="s">
        <v>0</v>
      </c>
    </row>
  </sheetData>
  <mergeCells count="16">
    <mergeCell ref="I4:I6"/>
    <mergeCell ref="J4:P4"/>
    <mergeCell ref="J5:J6"/>
    <mergeCell ref="K5:M5"/>
    <mergeCell ref="N5:P5"/>
    <mergeCell ref="A1:H1"/>
    <mergeCell ref="A2:H2"/>
    <mergeCell ref="F3:H3"/>
    <mergeCell ref="I1:P1"/>
    <mergeCell ref="I2:P2"/>
    <mergeCell ref="N3:P3"/>
    <mergeCell ref="B4:B6"/>
    <mergeCell ref="C4:C6"/>
    <mergeCell ref="D4:D6"/>
    <mergeCell ref="E4:G5"/>
    <mergeCell ref="H4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15" zoomScaleNormal="100" zoomScaleSheetLayoutView="115" workbookViewId="0">
      <selection activeCell="A21" sqref="A21"/>
    </sheetView>
  </sheetViews>
  <sheetFormatPr defaultRowHeight="16.5"/>
  <cols>
    <col min="2" max="2" width="7.5" customWidth="1"/>
    <col min="3" max="4" width="6.25" customWidth="1"/>
    <col min="5" max="6" width="6.125" customWidth="1"/>
    <col min="7" max="7" width="4.125" customWidth="1"/>
    <col min="8" max="8" width="4.625" customWidth="1"/>
    <col min="9" max="9" width="6.625" customWidth="1"/>
    <col min="10" max="10" width="4.75" customWidth="1"/>
    <col min="11" max="11" width="5.75" customWidth="1"/>
    <col min="12" max="12" width="5.875" customWidth="1"/>
  </cols>
  <sheetData>
    <row r="1" spans="1:12" ht="25.5">
      <c r="A1" s="236" t="s">
        <v>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30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30" customHeight="1" thickBot="1">
      <c r="A3" s="1" t="s">
        <v>17</v>
      </c>
      <c r="I3" s="238" t="s">
        <v>11</v>
      </c>
      <c r="J3" s="238"/>
      <c r="K3" s="238"/>
      <c r="L3" s="238"/>
    </row>
    <row r="4" spans="1:12" ht="33" customHeight="1">
      <c r="A4" s="255" t="s">
        <v>0</v>
      </c>
      <c r="B4" s="249" t="s">
        <v>48</v>
      </c>
      <c r="C4" s="249" t="s">
        <v>49</v>
      </c>
      <c r="D4" s="251" t="s">
        <v>52</v>
      </c>
      <c r="E4" s="252"/>
      <c r="F4" s="253"/>
      <c r="G4" s="251" t="s">
        <v>53</v>
      </c>
      <c r="H4" s="252"/>
      <c r="I4" s="253"/>
      <c r="J4" s="251" t="s">
        <v>129</v>
      </c>
      <c r="K4" s="252"/>
      <c r="L4" s="252"/>
    </row>
    <row r="5" spans="1:12">
      <c r="A5" s="240"/>
      <c r="B5" s="221"/>
      <c r="C5" s="221"/>
      <c r="D5" s="221" t="s">
        <v>0</v>
      </c>
      <c r="E5" s="35" t="s">
        <v>1</v>
      </c>
      <c r="F5" s="35" t="s">
        <v>3</v>
      </c>
      <c r="G5" s="257" t="s">
        <v>0</v>
      </c>
      <c r="H5" s="35" t="s">
        <v>1</v>
      </c>
      <c r="I5" s="35" t="s">
        <v>3</v>
      </c>
      <c r="J5" s="257" t="s">
        <v>0</v>
      </c>
      <c r="K5" s="35" t="s">
        <v>1</v>
      </c>
      <c r="L5" s="33" t="s">
        <v>3</v>
      </c>
    </row>
    <row r="6" spans="1:12" ht="32.25" customHeight="1">
      <c r="A6" s="241"/>
      <c r="B6" s="222"/>
      <c r="C6" s="222"/>
      <c r="D6" s="222"/>
      <c r="E6" s="37" t="s">
        <v>2</v>
      </c>
      <c r="F6" s="37" t="s">
        <v>4</v>
      </c>
      <c r="G6" s="263"/>
      <c r="H6" s="37" t="s">
        <v>2</v>
      </c>
      <c r="I6" s="37" t="s">
        <v>4</v>
      </c>
      <c r="J6" s="263"/>
      <c r="K6" s="37" t="s">
        <v>2</v>
      </c>
      <c r="L6" s="34" t="s">
        <v>4</v>
      </c>
    </row>
    <row r="7" spans="1:12" ht="21.75" customHeight="1">
      <c r="A7" s="77" t="s">
        <v>6</v>
      </c>
      <c r="B7" s="44">
        <v>31</v>
      </c>
      <c r="C7" s="76">
        <v>138</v>
      </c>
      <c r="D7" s="75">
        <v>3055</v>
      </c>
      <c r="E7" s="75">
        <v>1553</v>
      </c>
      <c r="F7" s="75">
        <v>1502</v>
      </c>
      <c r="G7" s="76">
        <v>211</v>
      </c>
      <c r="H7" s="76">
        <v>3</v>
      </c>
      <c r="I7" s="76">
        <v>208</v>
      </c>
      <c r="J7" s="76">
        <v>24</v>
      </c>
      <c r="K7" s="76">
        <v>6</v>
      </c>
      <c r="L7" s="76">
        <v>18</v>
      </c>
    </row>
    <row r="8" spans="1:12" ht="21.75" customHeight="1">
      <c r="A8" s="77" t="s">
        <v>7</v>
      </c>
      <c r="B8" s="44">
        <v>33</v>
      </c>
      <c r="C8" s="76">
        <v>160</v>
      </c>
      <c r="D8" s="75">
        <v>3460</v>
      </c>
      <c r="E8" s="75">
        <v>1783</v>
      </c>
      <c r="F8" s="75">
        <v>1677</v>
      </c>
      <c r="G8" s="75">
        <v>240</v>
      </c>
      <c r="H8" s="75">
        <v>4</v>
      </c>
      <c r="I8" s="75">
        <v>236</v>
      </c>
      <c r="J8" s="75">
        <v>24</v>
      </c>
      <c r="K8" s="75">
        <v>6</v>
      </c>
      <c r="L8" s="75">
        <v>18</v>
      </c>
    </row>
    <row r="9" spans="1:12" s="24" customFormat="1" ht="21.75" customHeight="1">
      <c r="A9" s="77" t="s">
        <v>113</v>
      </c>
      <c r="B9" s="44">
        <v>35</v>
      </c>
      <c r="C9" s="76">
        <v>167</v>
      </c>
      <c r="D9" s="75">
        <v>3609</v>
      </c>
      <c r="E9" s="75">
        <v>1852</v>
      </c>
      <c r="F9" s="75">
        <v>1757</v>
      </c>
      <c r="G9" s="75">
        <v>263</v>
      </c>
      <c r="H9" s="75">
        <v>4</v>
      </c>
      <c r="I9" s="75">
        <v>259</v>
      </c>
      <c r="J9" s="75">
        <v>33</v>
      </c>
      <c r="K9" s="75">
        <v>15</v>
      </c>
      <c r="L9" s="75">
        <v>18</v>
      </c>
    </row>
    <row r="10" spans="1:12" s="24" customFormat="1" ht="21.75" customHeight="1">
      <c r="A10" s="100" t="s">
        <v>122</v>
      </c>
      <c r="B10" s="44">
        <v>35</v>
      </c>
      <c r="C10" s="96">
        <v>166</v>
      </c>
      <c r="D10" s="97">
        <v>3498</v>
      </c>
      <c r="E10" s="97">
        <v>1791</v>
      </c>
      <c r="F10" s="97">
        <v>1707</v>
      </c>
      <c r="G10" s="97">
        <v>259</v>
      </c>
      <c r="H10" s="97">
        <v>5</v>
      </c>
      <c r="I10" s="97">
        <v>254</v>
      </c>
      <c r="J10" s="97">
        <v>29</v>
      </c>
      <c r="K10" s="97">
        <v>12</v>
      </c>
      <c r="L10" s="97">
        <v>17</v>
      </c>
    </row>
    <row r="11" spans="1:12" ht="21.75" customHeight="1" thickBot="1">
      <c r="A11" s="3" t="s">
        <v>124</v>
      </c>
      <c r="B11" s="23">
        <v>35</v>
      </c>
      <c r="C11" s="26">
        <v>180</v>
      </c>
      <c r="D11" s="48">
        <v>3282</v>
      </c>
      <c r="E11" s="48">
        <v>1683</v>
      </c>
      <c r="F11" s="48">
        <v>1599</v>
      </c>
      <c r="G11" s="48">
        <v>254</v>
      </c>
      <c r="H11" s="48">
        <v>5</v>
      </c>
      <c r="I11" s="48">
        <v>249</v>
      </c>
      <c r="J11" s="48">
        <v>27</v>
      </c>
      <c r="K11" s="48">
        <v>12</v>
      </c>
      <c r="L11" s="48">
        <v>15</v>
      </c>
    </row>
    <row r="12" spans="1:12" ht="27.75" customHeight="1">
      <c r="A12" s="239" t="s">
        <v>0</v>
      </c>
      <c r="B12" s="260" t="s">
        <v>50</v>
      </c>
      <c r="C12" s="261"/>
      <c r="D12" s="262"/>
      <c r="E12" s="260" t="s">
        <v>130</v>
      </c>
      <c r="F12" s="261"/>
      <c r="G12" s="261"/>
      <c r="H12" s="261"/>
      <c r="I12" s="261"/>
      <c r="J12" s="262"/>
      <c r="K12" s="260" t="s">
        <v>51</v>
      </c>
      <c r="L12" s="261"/>
    </row>
    <row r="13" spans="1:12">
      <c r="A13" s="240"/>
      <c r="B13" s="221" t="s">
        <v>0</v>
      </c>
      <c r="C13" s="35" t="s">
        <v>1</v>
      </c>
      <c r="D13" s="35" t="s">
        <v>3</v>
      </c>
      <c r="E13" s="223" t="s">
        <v>0</v>
      </c>
      <c r="F13" s="245"/>
      <c r="G13" s="229" t="s">
        <v>1</v>
      </c>
      <c r="H13" s="230"/>
      <c r="I13" s="229" t="s">
        <v>3</v>
      </c>
      <c r="J13" s="230"/>
      <c r="K13" s="223"/>
      <c r="L13" s="244"/>
    </row>
    <row r="14" spans="1:12">
      <c r="A14" s="241"/>
      <c r="B14" s="222"/>
      <c r="C14" s="37" t="s">
        <v>2</v>
      </c>
      <c r="D14" s="37" t="s">
        <v>4</v>
      </c>
      <c r="E14" s="231"/>
      <c r="F14" s="232"/>
      <c r="G14" s="231" t="s">
        <v>2</v>
      </c>
      <c r="H14" s="232"/>
      <c r="I14" s="231" t="s">
        <v>4</v>
      </c>
      <c r="J14" s="232"/>
      <c r="K14" s="231"/>
      <c r="L14" s="234"/>
    </row>
    <row r="15" spans="1:12" ht="21.75" customHeight="1">
      <c r="A15" s="77" t="s">
        <v>6</v>
      </c>
      <c r="B15" s="39">
        <v>1444</v>
      </c>
      <c r="C15" s="76">
        <v>726</v>
      </c>
      <c r="D15" s="76">
        <v>718</v>
      </c>
      <c r="E15" s="259">
        <v>2057</v>
      </c>
      <c r="F15" s="259"/>
      <c r="G15" s="259">
        <v>1066</v>
      </c>
      <c r="H15" s="259"/>
      <c r="I15" s="265">
        <v>991</v>
      </c>
      <c r="J15" s="265"/>
      <c r="K15" s="265">
        <v>142</v>
      </c>
      <c r="L15" s="265"/>
    </row>
    <row r="16" spans="1:12" ht="21.75" customHeight="1">
      <c r="A16" s="77" t="s">
        <v>7</v>
      </c>
      <c r="B16" s="39">
        <v>1640</v>
      </c>
      <c r="C16" s="76">
        <v>849</v>
      </c>
      <c r="D16" s="76">
        <v>791</v>
      </c>
      <c r="E16" s="259">
        <v>1218</v>
      </c>
      <c r="F16" s="259"/>
      <c r="G16" s="259">
        <v>609</v>
      </c>
      <c r="H16" s="259"/>
      <c r="I16" s="259">
        <v>609</v>
      </c>
      <c r="J16" s="259"/>
      <c r="K16" s="265">
        <v>192</v>
      </c>
      <c r="L16" s="265"/>
    </row>
    <row r="17" spans="1:12" s="24" customFormat="1" ht="21.75" customHeight="1">
      <c r="A17" s="77" t="s">
        <v>113</v>
      </c>
      <c r="B17" s="39">
        <v>2029</v>
      </c>
      <c r="C17" s="75">
        <v>1062</v>
      </c>
      <c r="D17" s="76">
        <v>967</v>
      </c>
      <c r="E17" s="259">
        <v>1089</v>
      </c>
      <c r="F17" s="259"/>
      <c r="G17" s="259">
        <v>704</v>
      </c>
      <c r="H17" s="259"/>
      <c r="I17" s="259">
        <v>385</v>
      </c>
      <c r="J17" s="259"/>
      <c r="K17" s="265">
        <v>208</v>
      </c>
      <c r="L17" s="265"/>
    </row>
    <row r="18" spans="1:12" s="24" customFormat="1" ht="21.75" customHeight="1">
      <c r="A18" s="100" t="s">
        <v>122</v>
      </c>
      <c r="B18" s="39">
        <v>1956</v>
      </c>
      <c r="C18" s="97">
        <v>985</v>
      </c>
      <c r="D18" s="96">
        <v>971</v>
      </c>
      <c r="E18" s="259">
        <v>1443</v>
      </c>
      <c r="F18" s="259"/>
      <c r="G18" s="259">
        <v>740</v>
      </c>
      <c r="H18" s="259"/>
      <c r="I18" s="259">
        <v>703</v>
      </c>
      <c r="J18" s="259"/>
      <c r="K18" s="265">
        <v>188</v>
      </c>
      <c r="L18" s="265"/>
    </row>
    <row r="19" spans="1:12" ht="21.75" customHeight="1" thickBot="1">
      <c r="A19" s="71" t="s">
        <v>123</v>
      </c>
      <c r="B19" s="73">
        <v>1860</v>
      </c>
      <c r="C19" s="74">
        <v>953</v>
      </c>
      <c r="D19" s="54">
        <v>907</v>
      </c>
      <c r="E19" s="264">
        <v>1390</v>
      </c>
      <c r="F19" s="264"/>
      <c r="G19" s="264">
        <v>718</v>
      </c>
      <c r="H19" s="264"/>
      <c r="I19" s="264">
        <v>672</v>
      </c>
      <c r="J19" s="264"/>
      <c r="K19" s="266">
        <v>188</v>
      </c>
      <c r="L19" s="266"/>
    </row>
    <row r="20" spans="1:12" ht="38.25" customHeight="1">
      <c r="A20" s="267" t="s">
        <v>405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2">
      <c r="A21" s="10"/>
      <c r="B21" s="11"/>
    </row>
    <row r="22" spans="1:12">
      <c r="A22" s="5" t="s">
        <v>0</v>
      </c>
    </row>
  </sheetData>
  <mergeCells count="43">
    <mergeCell ref="E18:F18"/>
    <mergeCell ref="G18:H18"/>
    <mergeCell ref="I18:J18"/>
    <mergeCell ref="K18:L18"/>
    <mergeCell ref="J5:J6"/>
    <mergeCell ref="A20:L20"/>
    <mergeCell ref="E13:F14"/>
    <mergeCell ref="G13:H13"/>
    <mergeCell ref="G14:H14"/>
    <mergeCell ref="I13:J13"/>
    <mergeCell ref="I14:J14"/>
    <mergeCell ref="A12:A14"/>
    <mergeCell ref="B12:D12"/>
    <mergeCell ref="B13:B14"/>
    <mergeCell ref="E16:F16"/>
    <mergeCell ref="I19:J19"/>
    <mergeCell ref="E17:F17"/>
    <mergeCell ref="E19:F19"/>
    <mergeCell ref="I16:J16"/>
    <mergeCell ref="G16:H16"/>
    <mergeCell ref="G17:H17"/>
    <mergeCell ref="G19:H19"/>
    <mergeCell ref="I17:J17"/>
    <mergeCell ref="K15:L15"/>
    <mergeCell ref="K16:L16"/>
    <mergeCell ref="K17:L17"/>
    <mergeCell ref="K19:L19"/>
    <mergeCell ref="I15:J15"/>
    <mergeCell ref="A1:L1"/>
    <mergeCell ref="A2:L2"/>
    <mergeCell ref="I3:L3"/>
    <mergeCell ref="G15:H15"/>
    <mergeCell ref="K12:L14"/>
    <mergeCell ref="E15:F15"/>
    <mergeCell ref="E12:J12"/>
    <mergeCell ref="A4:A6"/>
    <mergeCell ref="D4:F4"/>
    <mergeCell ref="G4:I4"/>
    <mergeCell ref="B4:B6"/>
    <mergeCell ref="C4:C6"/>
    <mergeCell ref="J4:L4"/>
    <mergeCell ref="D5:D6"/>
    <mergeCell ref="G5:G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4" zoomScale="115" zoomScaleNormal="100" zoomScaleSheetLayoutView="115" workbookViewId="0">
      <selection activeCell="A21" sqref="A21"/>
    </sheetView>
  </sheetViews>
  <sheetFormatPr defaultRowHeight="16.5"/>
  <cols>
    <col min="2" max="9" width="8.375" customWidth="1"/>
  </cols>
  <sheetData>
    <row r="1" spans="1:9" ht="25.5">
      <c r="A1" s="236" t="s">
        <v>18</v>
      </c>
      <c r="B1" s="236"/>
      <c r="C1" s="236"/>
      <c r="D1" s="236"/>
      <c r="E1" s="236"/>
      <c r="F1" s="236"/>
      <c r="G1" s="236"/>
      <c r="H1" s="236"/>
      <c r="I1" s="236"/>
    </row>
    <row r="2" spans="1:9" ht="30" customHeight="1">
      <c r="A2" s="254" t="s">
        <v>19</v>
      </c>
      <c r="B2" s="254"/>
      <c r="C2" s="254"/>
      <c r="D2" s="254"/>
      <c r="E2" s="254"/>
      <c r="F2" s="254"/>
      <c r="G2" s="254"/>
      <c r="H2" s="254"/>
      <c r="I2" s="254"/>
    </row>
    <row r="3" spans="1:9" ht="30" customHeight="1" thickBot="1">
      <c r="A3" s="1" t="s">
        <v>20</v>
      </c>
      <c r="F3" s="238" t="s">
        <v>21</v>
      </c>
      <c r="G3" s="238"/>
      <c r="H3" s="238"/>
      <c r="I3" s="238"/>
    </row>
    <row r="4" spans="1:9" s="43" customFormat="1" ht="35.25" customHeight="1">
      <c r="A4" s="268" t="s">
        <v>0</v>
      </c>
      <c r="B4" s="249" t="s">
        <v>91</v>
      </c>
      <c r="C4" s="249" t="s">
        <v>92</v>
      </c>
      <c r="D4" s="251" t="s">
        <v>93</v>
      </c>
      <c r="E4" s="252"/>
      <c r="F4" s="253"/>
      <c r="G4" s="251" t="s">
        <v>94</v>
      </c>
      <c r="H4" s="252"/>
      <c r="I4" s="252"/>
    </row>
    <row r="5" spans="1:9" s="43" customFormat="1">
      <c r="A5" s="269"/>
      <c r="B5" s="221"/>
      <c r="C5" s="221"/>
      <c r="D5" s="257" t="s">
        <v>0</v>
      </c>
      <c r="E5" s="35" t="s">
        <v>1</v>
      </c>
      <c r="F5" s="35" t="s">
        <v>3</v>
      </c>
      <c r="G5" s="257" t="s">
        <v>0</v>
      </c>
      <c r="H5" s="35" t="s">
        <v>1</v>
      </c>
      <c r="I5" s="33" t="s">
        <v>3</v>
      </c>
    </row>
    <row r="6" spans="1:9" s="43" customFormat="1">
      <c r="A6" s="270"/>
      <c r="B6" s="222"/>
      <c r="C6" s="222"/>
      <c r="D6" s="263"/>
      <c r="E6" s="37" t="s">
        <v>2</v>
      </c>
      <c r="F6" s="37" t="s">
        <v>4</v>
      </c>
      <c r="G6" s="263"/>
      <c r="H6" s="37" t="s">
        <v>2</v>
      </c>
      <c r="I6" s="34" t="s">
        <v>4</v>
      </c>
    </row>
    <row r="7" spans="1:9" ht="21.75" customHeight="1">
      <c r="A7" s="77" t="s">
        <v>6</v>
      </c>
      <c r="B7" s="44">
        <v>20</v>
      </c>
      <c r="C7" s="76">
        <v>387</v>
      </c>
      <c r="D7" s="75">
        <v>9315</v>
      </c>
      <c r="E7" s="75">
        <v>4832</v>
      </c>
      <c r="F7" s="75">
        <v>4483</v>
      </c>
      <c r="G7" s="76">
        <v>575</v>
      </c>
      <c r="H7" s="76">
        <v>138</v>
      </c>
      <c r="I7" s="76">
        <v>437</v>
      </c>
    </row>
    <row r="8" spans="1:9" ht="21.75" customHeight="1">
      <c r="A8" s="77" t="s">
        <v>7</v>
      </c>
      <c r="B8" s="44">
        <v>21</v>
      </c>
      <c r="C8" s="76">
        <v>407</v>
      </c>
      <c r="D8" s="75">
        <v>9963</v>
      </c>
      <c r="E8" s="75">
        <v>5169</v>
      </c>
      <c r="F8" s="75">
        <v>4794</v>
      </c>
      <c r="G8" s="75">
        <v>607</v>
      </c>
      <c r="H8" s="75">
        <v>124</v>
      </c>
      <c r="I8" s="75">
        <v>483</v>
      </c>
    </row>
    <row r="9" spans="1:9" s="24" customFormat="1" ht="21.75" customHeight="1">
      <c r="A9" s="92" t="s">
        <v>113</v>
      </c>
      <c r="B9" s="93">
        <v>21</v>
      </c>
      <c r="C9" s="94">
        <v>439</v>
      </c>
      <c r="D9" s="95">
        <v>10375</v>
      </c>
      <c r="E9" s="95">
        <v>5338</v>
      </c>
      <c r="F9" s="95">
        <v>5037</v>
      </c>
      <c r="G9" s="95">
        <v>650</v>
      </c>
      <c r="H9" s="95">
        <v>129</v>
      </c>
      <c r="I9" s="95">
        <v>521</v>
      </c>
    </row>
    <row r="10" spans="1:9" s="24" customFormat="1" ht="21.75" customHeight="1">
      <c r="A10" s="92" t="s">
        <v>122</v>
      </c>
      <c r="B10" s="93">
        <v>21</v>
      </c>
      <c r="C10" s="102">
        <v>455</v>
      </c>
      <c r="D10" s="95">
        <v>10937</v>
      </c>
      <c r="E10" s="95">
        <v>5610</v>
      </c>
      <c r="F10" s="95">
        <v>5327</v>
      </c>
      <c r="G10" s="95">
        <v>677</v>
      </c>
      <c r="H10" s="95">
        <v>120</v>
      </c>
      <c r="I10" s="95">
        <v>557</v>
      </c>
    </row>
    <row r="11" spans="1:9" ht="21.75" customHeight="1" thickBot="1">
      <c r="A11" s="71" t="s">
        <v>124</v>
      </c>
      <c r="B11" s="72">
        <v>21</v>
      </c>
      <c r="C11" s="99">
        <v>464</v>
      </c>
      <c r="D11" s="98">
        <v>11586</v>
      </c>
      <c r="E11" s="98">
        <v>5916</v>
      </c>
      <c r="F11" s="98">
        <v>5670</v>
      </c>
      <c r="G11" s="98">
        <v>703</v>
      </c>
      <c r="H11" s="98">
        <v>112</v>
      </c>
      <c r="I11" s="98">
        <v>591</v>
      </c>
    </row>
    <row r="12" spans="1:9" ht="42" customHeight="1">
      <c r="A12" s="240" t="s">
        <v>0</v>
      </c>
      <c r="B12" s="223" t="s">
        <v>131</v>
      </c>
      <c r="C12" s="244"/>
      <c r="D12" s="245"/>
      <c r="E12" s="223" t="s">
        <v>132</v>
      </c>
      <c r="F12" s="245"/>
      <c r="G12" s="221" t="s">
        <v>133</v>
      </c>
      <c r="H12" s="221" t="s">
        <v>56</v>
      </c>
      <c r="I12" s="223" t="s">
        <v>134</v>
      </c>
    </row>
    <row r="13" spans="1:9" ht="70.5" customHeight="1">
      <c r="A13" s="256"/>
      <c r="B13" s="27" t="s">
        <v>0</v>
      </c>
      <c r="C13" s="22" t="s">
        <v>59</v>
      </c>
      <c r="D13" s="22" t="s">
        <v>58</v>
      </c>
      <c r="E13" s="22" t="s">
        <v>57</v>
      </c>
      <c r="F13" s="22" t="s">
        <v>139</v>
      </c>
      <c r="G13" s="250"/>
      <c r="H13" s="250"/>
      <c r="I13" s="231"/>
    </row>
    <row r="14" spans="1:9" ht="21.75" customHeight="1">
      <c r="A14" s="77" t="s">
        <v>6</v>
      </c>
      <c r="B14" s="44">
        <v>74</v>
      </c>
      <c r="C14" s="25">
        <v>32</v>
      </c>
      <c r="D14" s="25">
        <v>42</v>
      </c>
      <c r="E14" s="2">
        <v>1352</v>
      </c>
      <c r="F14" s="2">
        <v>1349</v>
      </c>
      <c r="G14" s="25">
        <v>581.29999999999995</v>
      </c>
      <c r="H14" s="25">
        <v>148.30000000000001</v>
      </c>
      <c r="I14" s="25">
        <v>547</v>
      </c>
    </row>
    <row r="15" spans="1:9" ht="21.75" customHeight="1">
      <c r="A15" s="77" t="s">
        <v>7</v>
      </c>
      <c r="B15" s="44">
        <v>78</v>
      </c>
      <c r="C15" s="25">
        <v>31</v>
      </c>
      <c r="D15" s="25">
        <v>47</v>
      </c>
      <c r="E15" s="2">
        <v>1441</v>
      </c>
      <c r="F15" s="2">
        <v>1440</v>
      </c>
      <c r="G15" s="25">
        <v>262</v>
      </c>
      <c r="H15" s="25">
        <v>157</v>
      </c>
      <c r="I15" s="25">
        <v>583</v>
      </c>
    </row>
    <row r="16" spans="1:9" s="24" customFormat="1" ht="21.75" customHeight="1">
      <c r="A16" s="80" t="s">
        <v>117</v>
      </c>
      <c r="B16" s="44">
        <v>77</v>
      </c>
      <c r="C16" s="79">
        <v>23</v>
      </c>
      <c r="D16" s="79">
        <v>54</v>
      </c>
      <c r="E16" s="78">
        <v>1558</v>
      </c>
      <c r="F16" s="78">
        <v>1557</v>
      </c>
      <c r="G16" s="79">
        <v>261</v>
      </c>
      <c r="H16" s="79">
        <v>157</v>
      </c>
      <c r="I16" s="79">
        <v>575</v>
      </c>
    </row>
    <row r="17" spans="1:9" s="24" customFormat="1" ht="21.75" customHeight="1">
      <c r="A17" s="100" t="s">
        <v>122</v>
      </c>
      <c r="B17" s="93">
        <v>79</v>
      </c>
      <c r="C17" s="115">
        <v>22</v>
      </c>
      <c r="D17" s="115">
        <v>57</v>
      </c>
      <c r="E17" s="95">
        <v>1458</v>
      </c>
      <c r="F17" s="95">
        <v>1458</v>
      </c>
      <c r="G17" s="115">
        <v>262</v>
      </c>
      <c r="H17" s="95">
        <v>167.6</v>
      </c>
      <c r="I17" s="115">
        <v>608</v>
      </c>
    </row>
    <row r="18" spans="1:9" ht="21.75" customHeight="1" thickBot="1">
      <c r="A18" s="71" t="s">
        <v>123</v>
      </c>
      <c r="B18" s="72">
        <v>77</v>
      </c>
      <c r="C18" s="99">
        <v>22</v>
      </c>
      <c r="D18" s="99">
        <v>55</v>
      </c>
      <c r="E18" s="98">
        <v>1551</v>
      </c>
      <c r="F18" s="98">
        <v>1551</v>
      </c>
      <c r="G18" s="99">
        <v>262</v>
      </c>
      <c r="H18" s="98">
        <v>168</v>
      </c>
      <c r="I18" s="99">
        <v>613</v>
      </c>
    </row>
    <row r="19" spans="1:9">
      <c r="A19" s="4" t="s">
        <v>22</v>
      </c>
    </row>
    <row r="20" spans="1:9">
      <c r="A20" s="4" t="s">
        <v>406</v>
      </c>
    </row>
    <row r="21" spans="1:9">
      <c r="A21" s="12" t="s">
        <v>0</v>
      </c>
    </row>
    <row r="22" spans="1:9">
      <c r="A22" s="5" t="s">
        <v>0</v>
      </c>
    </row>
  </sheetData>
  <mergeCells count="16">
    <mergeCell ref="A1:I1"/>
    <mergeCell ref="A2:I2"/>
    <mergeCell ref="F3:I3"/>
    <mergeCell ref="I12:I13"/>
    <mergeCell ref="A12:A13"/>
    <mergeCell ref="B12:D12"/>
    <mergeCell ref="E12:F12"/>
    <mergeCell ref="G12:G13"/>
    <mergeCell ref="H12:H13"/>
    <mergeCell ref="A4:A6"/>
    <mergeCell ref="D4:F4"/>
    <mergeCell ref="G4:I4"/>
    <mergeCell ref="D5:D6"/>
    <mergeCell ref="G5:G6"/>
    <mergeCell ref="B4:B6"/>
    <mergeCell ref="C4:C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topLeftCell="A7" zoomScaleNormal="100" zoomScaleSheetLayoutView="100" workbookViewId="0">
      <selection activeCell="J23" sqref="J23"/>
    </sheetView>
  </sheetViews>
  <sheetFormatPr defaultRowHeight="16.5"/>
  <cols>
    <col min="2" max="4" width="7.75" customWidth="1"/>
    <col min="5" max="5" width="8.375" customWidth="1"/>
    <col min="6" max="6" width="7.875" customWidth="1"/>
    <col min="7" max="7" width="9.125" customWidth="1"/>
    <col min="8" max="8" width="6.625" customWidth="1"/>
    <col min="9" max="9" width="8.375" customWidth="1"/>
    <col min="10" max="10" width="7.75" customWidth="1"/>
    <col min="12" max="12" width="7.75" customWidth="1"/>
    <col min="13" max="13" width="7.625" customWidth="1"/>
    <col min="14" max="14" width="7.75" customWidth="1"/>
    <col min="15" max="15" width="8.5" customWidth="1"/>
    <col min="16" max="16" width="8.125" customWidth="1"/>
    <col min="17" max="17" width="8.625" customWidth="1"/>
    <col min="18" max="18" width="7.75" customWidth="1"/>
    <col min="19" max="19" width="7" customWidth="1"/>
    <col min="20" max="20" width="7.75" customWidth="1"/>
  </cols>
  <sheetData>
    <row r="1" spans="1:20" ht="25.5">
      <c r="A1" s="236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 t="s">
        <v>23</v>
      </c>
      <c r="L1" s="236"/>
      <c r="M1" s="236"/>
      <c r="N1" s="236"/>
      <c r="O1" s="236"/>
      <c r="P1" s="236"/>
      <c r="Q1" s="236"/>
      <c r="R1" s="236"/>
      <c r="S1" s="236"/>
      <c r="T1" s="236"/>
    </row>
    <row r="2" spans="1:20" ht="20.25">
      <c r="A2" s="271" t="s">
        <v>24</v>
      </c>
      <c r="B2" s="271"/>
      <c r="C2" s="271"/>
      <c r="D2" s="271"/>
      <c r="E2" s="271"/>
      <c r="F2" s="271"/>
      <c r="G2" s="271"/>
      <c r="H2" s="271"/>
      <c r="I2" s="271"/>
      <c r="J2" s="271"/>
      <c r="K2" s="271" t="s">
        <v>24</v>
      </c>
      <c r="L2" s="271"/>
      <c r="M2" s="271"/>
      <c r="N2" s="271"/>
      <c r="O2" s="271"/>
      <c r="P2" s="271"/>
      <c r="Q2" s="271"/>
      <c r="R2" s="271"/>
      <c r="S2" s="271"/>
      <c r="T2" s="271"/>
    </row>
    <row r="3" spans="1:20" ht="30" customHeight="1">
      <c r="A3" s="13" t="s">
        <v>25</v>
      </c>
      <c r="K3" s="13" t="s">
        <v>26</v>
      </c>
    </row>
    <row r="4" spans="1:20" ht="30" customHeight="1" thickBot="1">
      <c r="A4" s="1" t="s">
        <v>20</v>
      </c>
      <c r="G4" s="238" t="s">
        <v>21</v>
      </c>
      <c r="H4" s="238"/>
      <c r="I4" s="238"/>
      <c r="J4" s="238"/>
      <c r="K4" s="1" t="s">
        <v>27</v>
      </c>
      <c r="Q4" s="238" t="s">
        <v>21</v>
      </c>
      <c r="R4" s="238"/>
      <c r="S4" s="238"/>
      <c r="T4" s="238"/>
    </row>
    <row r="5" spans="1:20" ht="35.25" customHeight="1">
      <c r="A5" s="274" t="s">
        <v>0</v>
      </c>
      <c r="B5" s="249" t="s">
        <v>60</v>
      </c>
      <c r="C5" s="249" t="s">
        <v>61</v>
      </c>
      <c r="D5" s="251" t="s">
        <v>62</v>
      </c>
      <c r="E5" s="252"/>
      <c r="F5" s="253"/>
      <c r="G5" s="251" t="s">
        <v>63</v>
      </c>
      <c r="H5" s="252"/>
      <c r="I5" s="252"/>
      <c r="J5" s="252"/>
      <c r="K5" s="274" t="s">
        <v>0</v>
      </c>
      <c r="L5" s="249" t="s">
        <v>68</v>
      </c>
      <c r="M5" s="249" t="s">
        <v>69</v>
      </c>
      <c r="N5" s="251" t="s">
        <v>70</v>
      </c>
      <c r="O5" s="252"/>
      <c r="P5" s="253"/>
      <c r="Q5" s="251" t="s">
        <v>63</v>
      </c>
      <c r="R5" s="252"/>
      <c r="S5" s="252"/>
      <c r="T5" s="252"/>
    </row>
    <row r="6" spans="1:20" ht="21.75" customHeight="1">
      <c r="A6" s="272"/>
      <c r="B6" s="221"/>
      <c r="C6" s="221"/>
      <c r="D6" s="221" t="s">
        <v>0</v>
      </c>
      <c r="E6" s="35" t="s">
        <v>1</v>
      </c>
      <c r="F6" s="35" t="s">
        <v>3</v>
      </c>
      <c r="G6" s="221" t="s">
        <v>0</v>
      </c>
      <c r="H6" s="35" t="s">
        <v>1</v>
      </c>
      <c r="I6" s="229" t="s">
        <v>3</v>
      </c>
      <c r="J6" s="233"/>
      <c r="K6" s="272"/>
      <c r="L6" s="221"/>
      <c r="M6" s="221"/>
      <c r="N6" s="221" t="s">
        <v>0</v>
      </c>
      <c r="O6" s="35" t="s">
        <v>1</v>
      </c>
      <c r="P6" s="35" t="s">
        <v>3</v>
      </c>
      <c r="Q6" s="221" t="s">
        <v>0</v>
      </c>
      <c r="R6" s="35" t="s">
        <v>1</v>
      </c>
      <c r="S6" s="229" t="s">
        <v>3</v>
      </c>
      <c r="T6" s="233"/>
    </row>
    <row r="7" spans="1:20" ht="21.75" customHeight="1">
      <c r="A7" s="275"/>
      <c r="B7" s="222"/>
      <c r="C7" s="222"/>
      <c r="D7" s="222"/>
      <c r="E7" s="37" t="s">
        <v>2</v>
      </c>
      <c r="F7" s="37" t="s">
        <v>4</v>
      </c>
      <c r="G7" s="222"/>
      <c r="H7" s="37" t="s">
        <v>2</v>
      </c>
      <c r="I7" s="231" t="s">
        <v>4</v>
      </c>
      <c r="J7" s="234"/>
      <c r="K7" s="275"/>
      <c r="L7" s="222"/>
      <c r="M7" s="222"/>
      <c r="N7" s="222"/>
      <c r="O7" s="37" t="s">
        <v>2</v>
      </c>
      <c r="P7" s="37" t="s">
        <v>4</v>
      </c>
      <c r="Q7" s="222"/>
      <c r="R7" s="37" t="s">
        <v>2</v>
      </c>
      <c r="S7" s="231" t="s">
        <v>4</v>
      </c>
      <c r="T7" s="234"/>
    </row>
    <row r="8" spans="1:20" ht="33" customHeight="1">
      <c r="A8" s="80" t="s">
        <v>6</v>
      </c>
      <c r="B8" s="44">
        <v>5</v>
      </c>
      <c r="C8" s="79">
        <v>126</v>
      </c>
      <c r="D8" s="78">
        <v>3632</v>
      </c>
      <c r="E8" s="78">
        <v>1930</v>
      </c>
      <c r="F8" s="78">
        <v>1702</v>
      </c>
      <c r="G8" s="79">
        <v>235</v>
      </c>
      <c r="H8" s="79">
        <v>59</v>
      </c>
      <c r="I8" s="265">
        <v>176</v>
      </c>
      <c r="J8" s="265"/>
      <c r="K8" s="80" t="s">
        <v>6</v>
      </c>
      <c r="L8" s="44">
        <v>1</v>
      </c>
      <c r="M8" s="79">
        <v>18</v>
      </c>
      <c r="N8" s="79">
        <v>591</v>
      </c>
      <c r="O8" s="79">
        <v>313</v>
      </c>
      <c r="P8" s="79">
        <v>278</v>
      </c>
      <c r="Q8" s="79">
        <v>34</v>
      </c>
      <c r="R8" s="79">
        <v>18</v>
      </c>
      <c r="S8" s="265">
        <v>16</v>
      </c>
      <c r="T8" s="265"/>
    </row>
    <row r="9" spans="1:20" ht="33" customHeight="1">
      <c r="A9" s="80" t="s">
        <v>7</v>
      </c>
      <c r="B9" s="44">
        <v>5</v>
      </c>
      <c r="C9" s="79">
        <v>132</v>
      </c>
      <c r="D9" s="78">
        <v>3728</v>
      </c>
      <c r="E9" s="78">
        <v>2012</v>
      </c>
      <c r="F9" s="78">
        <v>1716</v>
      </c>
      <c r="G9" s="79">
        <v>244</v>
      </c>
      <c r="H9" s="79">
        <v>55</v>
      </c>
      <c r="I9" s="265">
        <v>189</v>
      </c>
      <c r="J9" s="265"/>
      <c r="K9" s="80" t="s">
        <v>7</v>
      </c>
      <c r="L9" s="44">
        <v>1</v>
      </c>
      <c r="M9" s="79">
        <v>18</v>
      </c>
      <c r="N9" s="79">
        <v>575</v>
      </c>
      <c r="O9" s="79">
        <v>302</v>
      </c>
      <c r="P9" s="79">
        <v>273</v>
      </c>
      <c r="Q9" s="79">
        <v>34</v>
      </c>
      <c r="R9" s="79">
        <v>19</v>
      </c>
      <c r="S9" s="265">
        <v>15</v>
      </c>
      <c r="T9" s="265"/>
    </row>
    <row r="10" spans="1:20" s="24" customFormat="1" ht="33" customHeight="1">
      <c r="A10" s="80" t="s">
        <v>113</v>
      </c>
      <c r="B10" s="44">
        <v>6</v>
      </c>
      <c r="C10" s="79">
        <v>143</v>
      </c>
      <c r="D10" s="78">
        <v>3872</v>
      </c>
      <c r="E10" s="78">
        <v>2086</v>
      </c>
      <c r="F10" s="78">
        <v>1786</v>
      </c>
      <c r="G10" s="79">
        <v>269</v>
      </c>
      <c r="H10" s="79">
        <v>60</v>
      </c>
      <c r="I10" s="265">
        <v>209</v>
      </c>
      <c r="J10" s="265"/>
      <c r="K10" s="80" t="s">
        <v>113</v>
      </c>
      <c r="L10" s="44">
        <v>1</v>
      </c>
      <c r="M10" s="79">
        <v>18</v>
      </c>
      <c r="N10" s="79">
        <v>549</v>
      </c>
      <c r="O10" s="79">
        <v>288</v>
      </c>
      <c r="P10" s="79">
        <v>261</v>
      </c>
      <c r="Q10" s="79">
        <v>35</v>
      </c>
      <c r="R10" s="79">
        <v>19</v>
      </c>
      <c r="S10" s="265">
        <v>16</v>
      </c>
      <c r="T10" s="265"/>
    </row>
    <row r="11" spans="1:20" s="24" customFormat="1" ht="33" customHeight="1">
      <c r="A11" s="100" t="s">
        <v>122</v>
      </c>
      <c r="B11" s="93">
        <v>6</v>
      </c>
      <c r="C11" s="102">
        <v>147</v>
      </c>
      <c r="D11" s="95">
        <v>3941</v>
      </c>
      <c r="E11" s="95">
        <v>2134</v>
      </c>
      <c r="F11" s="95">
        <v>1807</v>
      </c>
      <c r="G11" s="102">
        <v>281</v>
      </c>
      <c r="H11" s="102">
        <v>57</v>
      </c>
      <c r="I11" s="276">
        <v>224</v>
      </c>
      <c r="J11" s="276"/>
      <c r="K11" s="100" t="s">
        <v>122</v>
      </c>
      <c r="L11" s="93">
        <v>1</v>
      </c>
      <c r="M11" s="102">
        <v>18</v>
      </c>
      <c r="N11" s="102">
        <v>525</v>
      </c>
      <c r="O11" s="102">
        <v>268</v>
      </c>
      <c r="P11" s="102">
        <v>257</v>
      </c>
      <c r="Q11" s="102">
        <v>34</v>
      </c>
      <c r="R11" s="102">
        <v>18</v>
      </c>
      <c r="S11" s="276">
        <v>16</v>
      </c>
      <c r="T11" s="276"/>
    </row>
    <row r="12" spans="1:20" ht="33" customHeight="1" thickBot="1">
      <c r="A12" s="49" t="s">
        <v>123</v>
      </c>
      <c r="B12" s="50">
        <v>6</v>
      </c>
      <c r="C12" s="101">
        <v>151</v>
      </c>
      <c r="D12" s="51">
        <v>4042</v>
      </c>
      <c r="E12" s="51">
        <v>2167</v>
      </c>
      <c r="F12" s="51">
        <v>1875</v>
      </c>
      <c r="G12" s="101">
        <v>291</v>
      </c>
      <c r="H12" s="101">
        <v>56</v>
      </c>
      <c r="I12" s="279">
        <v>235</v>
      </c>
      <c r="J12" s="279"/>
      <c r="K12" s="49" t="s">
        <v>124</v>
      </c>
      <c r="L12" s="50">
        <v>1</v>
      </c>
      <c r="M12" s="101">
        <v>18</v>
      </c>
      <c r="N12" s="101">
        <v>508</v>
      </c>
      <c r="O12" s="101">
        <v>260</v>
      </c>
      <c r="P12" s="101">
        <v>248</v>
      </c>
      <c r="Q12" s="101">
        <v>34</v>
      </c>
      <c r="R12" s="101">
        <v>18</v>
      </c>
      <c r="S12" s="279">
        <v>16</v>
      </c>
      <c r="T12" s="279"/>
    </row>
    <row r="13" spans="1:20" ht="22.5" customHeight="1">
      <c r="A13" s="272" t="s">
        <v>0</v>
      </c>
      <c r="B13" s="223" t="s">
        <v>135</v>
      </c>
      <c r="C13" s="244"/>
      <c r="D13" s="245"/>
      <c r="E13" s="223" t="s">
        <v>137</v>
      </c>
      <c r="F13" s="245"/>
      <c r="G13" s="221" t="s">
        <v>140</v>
      </c>
      <c r="H13" s="221" t="s">
        <v>133</v>
      </c>
      <c r="I13" s="221" t="s">
        <v>64</v>
      </c>
      <c r="J13" s="223" t="s">
        <v>136</v>
      </c>
      <c r="K13" s="272" t="s">
        <v>0</v>
      </c>
      <c r="L13" s="223" t="s">
        <v>141</v>
      </c>
      <c r="M13" s="244"/>
      <c r="N13" s="245"/>
      <c r="O13" s="223" t="s">
        <v>142</v>
      </c>
      <c r="P13" s="245"/>
      <c r="Q13" s="221" t="s">
        <v>143</v>
      </c>
      <c r="R13" s="221" t="s">
        <v>144</v>
      </c>
      <c r="S13" s="221" t="s">
        <v>67</v>
      </c>
      <c r="T13" s="223" t="s">
        <v>145</v>
      </c>
    </row>
    <row r="14" spans="1:20" ht="22.5" customHeight="1">
      <c r="A14" s="272"/>
      <c r="B14" s="223"/>
      <c r="C14" s="244"/>
      <c r="D14" s="245"/>
      <c r="E14" s="231"/>
      <c r="F14" s="232"/>
      <c r="G14" s="221"/>
      <c r="H14" s="221"/>
      <c r="I14" s="221"/>
      <c r="J14" s="223"/>
      <c r="K14" s="272"/>
      <c r="L14" s="223"/>
      <c r="M14" s="244"/>
      <c r="N14" s="245"/>
      <c r="O14" s="231"/>
      <c r="P14" s="232"/>
      <c r="Q14" s="221"/>
      <c r="R14" s="221"/>
      <c r="S14" s="221"/>
      <c r="T14" s="223"/>
    </row>
    <row r="15" spans="1:20" ht="84.75" customHeight="1">
      <c r="A15" s="273"/>
      <c r="B15" s="28" t="s">
        <v>0</v>
      </c>
      <c r="C15" s="22" t="s">
        <v>59</v>
      </c>
      <c r="D15" s="29" t="s">
        <v>58</v>
      </c>
      <c r="E15" s="21" t="s">
        <v>65</v>
      </c>
      <c r="F15" s="107" t="s">
        <v>139</v>
      </c>
      <c r="G15" s="250"/>
      <c r="H15" s="250"/>
      <c r="I15" s="250"/>
      <c r="J15" s="231"/>
      <c r="K15" s="273"/>
      <c r="L15" s="28" t="s">
        <v>0</v>
      </c>
      <c r="M15" s="22" t="s">
        <v>59</v>
      </c>
      <c r="N15" s="29" t="s">
        <v>58</v>
      </c>
      <c r="O15" s="107" t="s">
        <v>155</v>
      </c>
      <c r="P15" s="107" t="s">
        <v>138</v>
      </c>
      <c r="Q15" s="250"/>
      <c r="R15" s="250"/>
      <c r="S15" s="250"/>
      <c r="T15" s="231"/>
    </row>
    <row r="16" spans="1:20" ht="33" customHeight="1">
      <c r="A16" s="80" t="s">
        <v>6</v>
      </c>
      <c r="B16" s="25">
        <v>19</v>
      </c>
      <c r="C16" s="25">
        <v>7</v>
      </c>
      <c r="D16" s="25">
        <v>12</v>
      </c>
      <c r="E16" s="79">
        <v>1103</v>
      </c>
      <c r="F16" s="25">
        <v>1095</v>
      </c>
      <c r="G16" s="2">
        <v>1172</v>
      </c>
      <c r="H16" s="25">
        <v>77.8</v>
      </c>
      <c r="I16" s="25">
        <v>58</v>
      </c>
      <c r="J16" s="25">
        <v>211</v>
      </c>
      <c r="K16" s="80" t="s">
        <v>6</v>
      </c>
      <c r="L16" s="25">
        <v>4</v>
      </c>
      <c r="M16" s="25">
        <v>3</v>
      </c>
      <c r="N16" s="25">
        <v>1</v>
      </c>
      <c r="O16" s="79">
        <v>197</v>
      </c>
      <c r="P16" s="25">
        <v>195</v>
      </c>
      <c r="Q16" s="25">
        <v>186</v>
      </c>
      <c r="R16" s="25">
        <v>22</v>
      </c>
      <c r="S16" s="25">
        <v>8</v>
      </c>
      <c r="T16" s="25">
        <v>35</v>
      </c>
    </row>
    <row r="17" spans="1:20" ht="33" customHeight="1">
      <c r="A17" s="80" t="s">
        <v>7</v>
      </c>
      <c r="B17" s="79">
        <v>21</v>
      </c>
      <c r="C17" s="79">
        <v>5</v>
      </c>
      <c r="D17" s="79">
        <v>16</v>
      </c>
      <c r="E17" s="78">
        <v>1234</v>
      </c>
      <c r="F17" s="78">
        <v>1231</v>
      </c>
      <c r="G17" s="78">
        <v>1232</v>
      </c>
      <c r="H17" s="79">
        <v>77.7</v>
      </c>
      <c r="I17" s="79">
        <v>58</v>
      </c>
      <c r="J17" s="79">
        <v>209</v>
      </c>
      <c r="K17" s="80" t="s">
        <v>7</v>
      </c>
      <c r="L17" s="79">
        <v>4</v>
      </c>
      <c r="M17" s="79">
        <v>3</v>
      </c>
      <c r="N17" s="79">
        <v>1</v>
      </c>
      <c r="O17" s="79">
        <v>202</v>
      </c>
      <c r="P17" s="79">
        <v>200</v>
      </c>
      <c r="Q17" s="79">
        <v>193</v>
      </c>
      <c r="R17" s="79">
        <v>22</v>
      </c>
      <c r="S17" s="79">
        <v>8</v>
      </c>
      <c r="T17" s="79">
        <v>35</v>
      </c>
    </row>
    <row r="18" spans="1:20" s="24" customFormat="1" ht="33" customHeight="1">
      <c r="A18" s="80" t="s">
        <v>113</v>
      </c>
      <c r="B18" s="79">
        <v>25</v>
      </c>
      <c r="C18" s="79">
        <v>11</v>
      </c>
      <c r="D18" s="79">
        <v>14</v>
      </c>
      <c r="E18" s="78">
        <v>1201</v>
      </c>
      <c r="F18" s="78">
        <v>1189</v>
      </c>
      <c r="G18" s="78">
        <v>1359</v>
      </c>
      <c r="H18" s="79">
        <v>84.4</v>
      </c>
      <c r="I18" s="79">
        <v>69.3</v>
      </c>
      <c r="J18" s="79">
        <v>243</v>
      </c>
      <c r="K18" s="80" t="s">
        <v>113</v>
      </c>
      <c r="L18" s="79">
        <v>4</v>
      </c>
      <c r="M18" s="79">
        <v>3</v>
      </c>
      <c r="N18" s="79">
        <v>1</v>
      </c>
      <c r="O18" s="79">
        <v>195</v>
      </c>
      <c r="P18" s="79">
        <v>193</v>
      </c>
      <c r="Q18" s="79">
        <v>175</v>
      </c>
      <c r="R18" s="79">
        <v>22</v>
      </c>
      <c r="S18" s="79">
        <v>8.1</v>
      </c>
      <c r="T18" s="79">
        <v>35</v>
      </c>
    </row>
    <row r="19" spans="1:20" s="24" customFormat="1" ht="33" customHeight="1">
      <c r="A19" s="100" t="s">
        <v>122</v>
      </c>
      <c r="B19" s="102">
        <v>25</v>
      </c>
      <c r="C19" s="102">
        <f>B19-D19</f>
        <v>12</v>
      </c>
      <c r="D19" s="102">
        <v>13</v>
      </c>
      <c r="E19" s="95">
        <v>1229</v>
      </c>
      <c r="F19" s="95">
        <v>1219</v>
      </c>
      <c r="G19" s="95">
        <v>1294</v>
      </c>
      <c r="H19" s="102">
        <v>84.4</v>
      </c>
      <c r="I19" s="102">
        <v>70</v>
      </c>
      <c r="J19" s="102">
        <v>243</v>
      </c>
      <c r="K19" s="100" t="s">
        <v>122</v>
      </c>
      <c r="L19" s="102">
        <v>4</v>
      </c>
      <c r="M19" s="102">
        <v>3</v>
      </c>
      <c r="N19" s="102">
        <v>1</v>
      </c>
      <c r="O19" s="102">
        <v>181</v>
      </c>
      <c r="P19" s="102">
        <v>179</v>
      </c>
      <c r="Q19" s="102">
        <v>159</v>
      </c>
      <c r="R19" s="102">
        <v>22</v>
      </c>
      <c r="S19" s="102">
        <v>8.1999999999999993</v>
      </c>
      <c r="T19" s="102">
        <v>35</v>
      </c>
    </row>
    <row r="20" spans="1:20" ht="33" customHeight="1" thickBot="1">
      <c r="A20" s="49" t="s">
        <v>124</v>
      </c>
      <c r="B20" s="50">
        <v>27</v>
      </c>
      <c r="C20" s="101">
        <v>12</v>
      </c>
      <c r="D20" s="101">
        <v>15</v>
      </c>
      <c r="E20" s="51">
        <v>1259</v>
      </c>
      <c r="F20" s="51">
        <v>1253</v>
      </c>
      <c r="G20" s="51">
        <v>1338</v>
      </c>
      <c r="H20" s="101">
        <v>82.2</v>
      </c>
      <c r="I20" s="101">
        <v>70</v>
      </c>
      <c r="J20" s="101">
        <v>245</v>
      </c>
      <c r="K20" s="49" t="s">
        <v>124</v>
      </c>
      <c r="L20" s="50">
        <v>4</v>
      </c>
      <c r="M20" s="101">
        <v>3</v>
      </c>
      <c r="N20" s="101">
        <v>1</v>
      </c>
      <c r="O20" s="101">
        <v>194</v>
      </c>
      <c r="P20" s="101">
        <v>192</v>
      </c>
      <c r="Q20" s="101">
        <v>173</v>
      </c>
      <c r="R20" s="101">
        <v>22</v>
      </c>
      <c r="S20" s="101">
        <v>8.1999999999999993</v>
      </c>
      <c r="T20" s="101">
        <v>35</v>
      </c>
    </row>
    <row r="21" spans="1:20" ht="44.25" customHeight="1">
      <c r="A21" s="278" t="s">
        <v>407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7" t="s">
        <v>408</v>
      </c>
      <c r="L21" s="277"/>
      <c r="M21" s="277"/>
      <c r="N21" s="277"/>
      <c r="O21" s="277"/>
      <c r="P21" s="277"/>
      <c r="Q21" s="277"/>
      <c r="R21" s="277"/>
      <c r="S21" s="277"/>
      <c r="T21" s="277"/>
    </row>
    <row r="22" spans="1:20">
      <c r="A22" s="4"/>
      <c r="K22" s="14"/>
      <c r="L22" s="16"/>
    </row>
    <row r="23" spans="1:20">
      <c r="A23" s="5" t="s">
        <v>0</v>
      </c>
      <c r="K23" s="15"/>
      <c r="L23" s="16"/>
    </row>
    <row r="24" spans="1:20">
      <c r="K24" s="5" t="s">
        <v>0</v>
      </c>
    </row>
  </sheetData>
  <mergeCells count="50">
    <mergeCell ref="A5:A7"/>
    <mergeCell ref="D6:D7"/>
    <mergeCell ref="G6:G7"/>
    <mergeCell ref="E13:F14"/>
    <mergeCell ref="B5:B7"/>
    <mergeCell ref="C5:C7"/>
    <mergeCell ref="D5:F5"/>
    <mergeCell ref="G5:J5"/>
    <mergeCell ref="I11:J11"/>
    <mergeCell ref="K21:T21"/>
    <mergeCell ref="A21:J21"/>
    <mergeCell ref="B13:D14"/>
    <mergeCell ref="R13:R15"/>
    <mergeCell ref="S12:T12"/>
    <mergeCell ref="I12:J12"/>
    <mergeCell ref="S13:S15"/>
    <mergeCell ref="T13:T15"/>
    <mergeCell ref="K13:K15"/>
    <mergeCell ref="L13:N14"/>
    <mergeCell ref="H13:H15"/>
    <mergeCell ref="G13:G15"/>
    <mergeCell ref="I13:I15"/>
    <mergeCell ref="J13:J15"/>
    <mergeCell ref="N5:P5"/>
    <mergeCell ref="Q5:T5"/>
    <mergeCell ref="A13:A15"/>
    <mergeCell ref="K5:K7"/>
    <mergeCell ref="N6:N7"/>
    <mergeCell ref="Q6:Q7"/>
    <mergeCell ref="M5:M7"/>
    <mergeCell ref="S6:T6"/>
    <mergeCell ref="S7:T7"/>
    <mergeCell ref="S8:T8"/>
    <mergeCell ref="S9:T9"/>
    <mergeCell ref="S10:T10"/>
    <mergeCell ref="Q13:Q15"/>
    <mergeCell ref="O13:P14"/>
    <mergeCell ref="S11:T11"/>
    <mergeCell ref="I10:J10"/>
    <mergeCell ref="A1:J1"/>
    <mergeCell ref="A2:J2"/>
    <mergeCell ref="G4:J4"/>
    <mergeCell ref="K1:T1"/>
    <mergeCell ref="K2:T2"/>
    <mergeCell ref="Q4:T4"/>
    <mergeCell ref="L5:L7"/>
    <mergeCell ref="I6:J6"/>
    <mergeCell ref="I7:J7"/>
    <mergeCell ref="I8:J8"/>
    <mergeCell ref="I9:J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BreakPreview" topLeftCell="A7" zoomScaleNormal="100" zoomScaleSheetLayoutView="100" workbookViewId="0">
      <selection activeCell="L22" sqref="L22"/>
    </sheetView>
  </sheetViews>
  <sheetFormatPr defaultRowHeight="16.5"/>
  <cols>
    <col min="2" max="2" width="7.125" customWidth="1"/>
    <col min="3" max="4" width="6.875" customWidth="1"/>
    <col min="5" max="5" width="7.75" customWidth="1"/>
    <col min="6" max="6" width="7.5" customWidth="1"/>
    <col min="7" max="7" width="7.25" customWidth="1"/>
    <col min="8" max="8" width="7.125" customWidth="1"/>
    <col min="9" max="9" width="7.5" customWidth="1"/>
    <col min="10" max="10" width="6.75" customWidth="1"/>
    <col min="11" max="11" width="7.5" customWidth="1"/>
    <col min="13" max="18" width="7.375" customWidth="1"/>
    <col min="19" max="19" width="6.25" customWidth="1"/>
    <col min="20" max="22" width="7.375" customWidth="1"/>
  </cols>
  <sheetData>
    <row r="1" spans="1:22" ht="25.5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 t="s">
        <v>28</v>
      </c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20.25">
      <c r="A2" s="271" t="s">
        <v>29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 t="s">
        <v>29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1:22" ht="30" customHeight="1">
      <c r="A3" s="18" t="s">
        <v>32</v>
      </c>
      <c r="L3" s="282" t="s">
        <v>33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spans="1:22" ht="30" customHeight="1" thickBot="1">
      <c r="A4" s="1" t="s">
        <v>20</v>
      </c>
      <c r="B4" s="1"/>
      <c r="H4" s="283" t="s">
        <v>102</v>
      </c>
      <c r="I4" s="283"/>
      <c r="J4" s="283"/>
      <c r="K4" s="283"/>
      <c r="L4" s="1" t="s">
        <v>20</v>
      </c>
      <c r="M4" s="1"/>
      <c r="Q4" s="284" t="s">
        <v>103</v>
      </c>
      <c r="R4" s="284"/>
      <c r="S4" s="284"/>
      <c r="T4" s="284"/>
      <c r="U4" s="284"/>
      <c r="V4" s="284"/>
    </row>
    <row r="5" spans="1:22" ht="39" customHeight="1">
      <c r="A5" s="274" t="s">
        <v>0</v>
      </c>
      <c r="B5" s="249" t="s">
        <v>66</v>
      </c>
      <c r="C5" s="249" t="s">
        <v>71</v>
      </c>
      <c r="D5" s="251" t="s">
        <v>54</v>
      </c>
      <c r="E5" s="252"/>
      <c r="F5" s="253"/>
      <c r="G5" s="251" t="s">
        <v>55</v>
      </c>
      <c r="H5" s="252"/>
      <c r="I5" s="252"/>
      <c r="J5" s="252"/>
      <c r="K5" s="252"/>
      <c r="L5" s="253" t="s">
        <v>0</v>
      </c>
      <c r="M5" s="249" t="s">
        <v>72</v>
      </c>
      <c r="N5" s="249" t="s">
        <v>71</v>
      </c>
      <c r="O5" s="251" t="s">
        <v>54</v>
      </c>
      <c r="P5" s="252"/>
      <c r="Q5" s="253"/>
      <c r="R5" s="251" t="s">
        <v>55</v>
      </c>
      <c r="S5" s="252"/>
      <c r="T5" s="252"/>
      <c r="U5" s="252"/>
      <c r="V5" s="252"/>
    </row>
    <row r="6" spans="1:22" ht="24" customHeight="1">
      <c r="A6" s="272"/>
      <c r="B6" s="221"/>
      <c r="C6" s="221"/>
      <c r="D6" s="36" t="s">
        <v>30</v>
      </c>
      <c r="E6" s="35" t="s">
        <v>1</v>
      </c>
      <c r="F6" s="35" t="s">
        <v>3</v>
      </c>
      <c r="G6" s="223" t="s">
        <v>30</v>
      </c>
      <c r="H6" s="245"/>
      <c r="I6" s="35" t="s">
        <v>1</v>
      </c>
      <c r="J6" s="229" t="s">
        <v>3</v>
      </c>
      <c r="K6" s="233"/>
      <c r="L6" s="245"/>
      <c r="M6" s="221"/>
      <c r="N6" s="221"/>
      <c r="O6" s="36" t="s">
        <v>30</v>
      </c>
      <c r="P6" s="35" t="s">
        <v>1</v>
      </c>
      <c r="Q6" s="35" t="s">
        <v>3</v>
      </c>
      <c r="R6" s="223" t="s">
        <v>30</v>
      </c>
      <c r="S6" s="245"/>
      <c r="T6" s="35" t="s">
        <v>1</v>
      </c>
      <c r="U6" s="229" t="s">
        <v>3</v>
      </c>
      <c r="V6" s="233"/>
    </row>
    <row r="7" spans="1:22">
      <c r="A7" s="275"/>
      <c r="B7" s="222"/>
      <c r="C7" s="222"/>
      <c r="D7" s="37" t="s">
        <v>31</v>
      </c>
      <c r="E7" s="37" t="s">
        <v>2</v>
      </c>
      <c r="F7" s="37" t="s">
        <v>4</v>
      </c>
      <c r="G7" s="224" t="s">
        <v>31</v>
      </c>
      <c r="H7" s="280"/>
      <c r="I7" s="37" t="s">
        <v>2</v>
      </c>
      <c r="J7" s="231" t="s">
        <v>4</v>
      </c>
      <c r="K7" s="234"/>
      <c r="L7" s="280"/>
      <c r="M7" s="222"/>
      <c r="N7" s="222"/>
      <c r="O7" s="37" t="s">
        <v>31</v>
      </c>
      <c r="P7" s="37" t="s">
        <v>2</v>
      </c>
      <c r="Q7" s="37" t="s">
        <v>4</v>
      </c>
      <c r="R7" s="224" t="s">
        <v>31</v>
      </c>
      <c r="S7" s="280"/>
      <c r="T7" s="37" t="s">
        <v>2</v>
      </c>
      <c r="U7" s="231" t="s">
        <v>4</v>
      </c>
      <c r="V7" s="234"/>
    </row>
    <row r="8" spans="1:22" ht="27" customHeight="1">
      <c r="A8" s="80" t="s">
        <v>6</v>
      </c>
      <c r="B8" s="44">
        <v>4</v>
      </c>
      <c r="C8" s="79">
        <v>83</v>
      </c>
      <c r="D8" s="78">
        <v>2749</v>
      </c>
      <c r="E8" s="78">
        <v>1339</v>
      </c>
      <c r="F8" s="78">
        <v>1410</v>
      </c>
      <c r="G8" s="281">
        <v>196</v>
      </c>
      <c r="H8" s="281"/>
      <c r="I8" s="79">
        <v>73</v>
      </c>
      <c r="J8" s="265">
        <v>123</v>
      </c>
      <c r="K8" s="265"/>
      <c r="L8" s="80" t="s">
        <v>6</v>
      </c>
      <c r="M8" s="44">
        <v>1</v>
      </c>
      <c r="N8" s="79">
        <v>12</v>
      </c>
      <c r="O8" s="79">
        <v>379</v>
      </c>
      <c r="P8" s="79">
        <v>117</v>
      </c>
      <c r="Q8" s="79">
        <v>262</v>
      </c>
      <c r="R8" s="281">
        <v>27</v>
      </c>
      <c r="S8" s="281"/>
      <c r="T8" s="79">
        <v>21</v>
      </c>
      <c r="U8" s="265">
        <v>6</v>
      </c>
      <c r="V8" s="265"/>
    </row>
    <row r="9" spans="1:22" ht="27" customHeight="1">
      <c r="A9" s="80" t="s">
        <v>7</v>
      </c>
      <c r="B9" s="44">
        <v>4</v>
      </c>
      <c r="C9" s="79">
        <v>91</v>
      </c>
      <c r="D9" s="78">
        <v>3014</v>
      </c>
      <c r="E9" s="78">
        <v>1439</v>
      </c>
      <c r="F9" s="78">
        <v>1575</v>
      </c>
      <c r="G9" s="265">
        <v>206</v>
      </c>
      <c r="H9" s="265"/>
      <c r="I9" s="79">
        <v>81</v>
      </c>
      <c r="J9" s="265">
        <v>125</v>
      </c>
      <c r="K9" s="265"/>
      <c r="L9" s="80" t="s">
        <v>7</v>
      </c>
      <c r="M9" s="44">
        <v>1</v>
      </c>
      <c r="N9" s="79">
        <v>12</v>
      </c>
      <c r="O9" s="79">
        <v>364</v>
      </c>
      <c r="P9" s="79">
        <v>103</v>
      </c>
      <c r="Q9" s="79">
        <v>261</v>
      </c>
      <c r="R9" s="265">
        <v>27</v>
      </c>
      <c r="S9" s="265"/>
      <c r="T9" s="79">
        <v>21</v>
      </c>
      <c r="U9" s="265">
        <v>6</v>
      </c>
      <c r="V9" s="265"/>
    </row>
    <row r="10" spans="1:22" s="24" customFormat="1" ht="27" customHeight="1">
      <c r="A10" s="92" t="s">
        <v>113</v>
      </c>
      <c r="B10" s="93">
        <v>4</v>
      </c>
      <c r="C10" s="94">
        <v>99</v>
      </c>
      <c r="D10" s="95">
        <v>3050</v>
      </c>
      <c r="E10" s="95">
        <v>1451</v>
      </c>
      <c r="F10" s="95">
        <v>1599</v>
      </c>
      <c r="G10" s="276">
        <v>225</v>
      </c>
      <c r="H10" s="276"/>
      <c r="I10" s="94">
        <v>81</v>
      </c>
      <c r="J10" s="276">
        <v>144</v>
      </c>
      <c r="K10" s="276"/>
      <c r="L10" s="92" t="s">
        <v>113</v>
      </c>
      <c r="M10" s="93">
        <v>1</v>
      </c>
      <c r="N10" s="94">
        <v>12</v>
      </c>
      <c r="O10" s="94">
        <v>341</v>
      </c>
      <c r="P10" s="94">
        <v>103</v>
      </c>
      <c r="Q10" s="94">
        <v>238</v>
      </c>
      <c r="R10" s="276">
        <v>27</v>
      </c>
      <c r="S10" s="276"/>
      <c r="T10" s="94">
        <v>20</v>
      </c>
      <c r="U10" s="276">
        <v>7</v>
      </c>
      <c r="V10" s="276"/>
    </row>
    <row r="11" spans="1:22" s="24" customFormat="1" ht="27" customHeight="1">
      <c r="A11" s="92" t="s">
        <v>122</v>
      </c>
      <c r="B11" s="93">
        <v>4</v>
      </c>
      <c r="C11" s="102">
        <v>103</v>
      </c>
      <c r="D11" s="95">
        <v>3001</v>
      </c>
      <c r="E11" s="95">
        <v>1436</v>
      </c>
      <c r="F11" s="95">
        <v>1565</v>
      </c>
      <c r="G11" s="276">
        <v>241</v>
      </c>
      <c r="H11" s="276"/>
      <c r="I11" s="102">
        <v>79</v>
      </c>
      <c r="J11" s="276">
        <v>162</v>
      </c>
      <c r="K11" s="276"/>
      <c r="L11" s="92" t="s">
        <v>122</v>
      </c>
      <c r="M11" s="93">
        <v>1</v>
      </c>
      <c r="N11" s="102">
        <v>12</v>
      </c>
      <c r="O11" s="102">
        <v>308</v>
      </c>
      <c r="P11" s="102">
        <v>122</v>
      </c>
      <c r="Q11" s="102">
        <v>186</v>
      </c>
      <c r="R11" s="276">
        <v>26</v>
      </c>
      <c r="S11" s="276"/>
      <c r="T11" s="102">
        <v>18</v>
      </c>
      <c r="U11" s="276">
        <v>8</v>
      </c>
      <c r="V11" s="276"/>
    </row>
    <row r="12" spans="1:22" ht="27" customHeight="1" thickBot="1">
      <c r="A12" s="49" t="s">
        <v>124</v>
      </c>
      <c r="B12" s="50">
        <v>4</v>
      </c>
      <c r="C12" s="101">
        <v>105</v>
      </c>
      <c r="D12" s="51">
        <v>2970</v>
      </c>
      <c r="E12" s="51">
        <v>1475</v>
      </c>
      <c r="F12" s="51">
        <v>1495</v>
      </c>
      <c r="G12" s="285">
        <v>241</v>
      </c>
      <c r="H12" s="285"/>
      <c r="I12" s="101">
        <v>80</v>
      </c>
      <c r="J12" s="279">
        <v>161</v>
      </c>
      <c r="K12" s="279"/>
      <c r="L12" s="49" t="s">
        <v>124</v>
      </c>
      <c r="M12" s="50">
        <v>1</v>
      </c>
      <c r="N12" s="101">
        <v>12</v>
      </c>
      <c r="O12" s="101">
        <v>295</v>
      </c>
      <c r="P12" s="101">
        <v>116</v>
      </c>
      <c r="Q12" s="101">
        <v>179</v>
      </c>
      <c r="R12" s="279">
        <v>27</v>
      </c>
      <c r="S12" s="279"/>
      <c r="T12" s="101">
        <v>17</v>
      </c>
      <c r="U12" s="279">
        <v>10</v>
      </c>
      <c r="V12" s="279"/>
    </row>
    <row r="13" spans="1:22" ht="21.75" customHeight="1">
      <c r="A13" s="272" t="s">
        <v>0</v>
      </c>
      <c r="B13" s="223" t="s">
        <v>131</v>
      </c>
      <c r="C13" s="244"/>
      <c r="D13" s="245"/>
      <c r="E13" s="223" t="s">
        <v>150</v>
      </c>
      <c r="F13" s="245"/>
      <c r="G13" s="251" t="s">
        <v>147</v>
      </c>
      <c r="H13" s="253"/>
      <c r="I13" s="221" t="s">
        <v>156</v>
      </c>
      <c r="J13" s="221" t="s">
        <v>34</v>
      </c>
      <c r="K13" s="223" t="s">
        <v>145</v>
      </c>
      <c r="L13" s="245" t="s">
        <v>0</v>
      </c>
      <c r="M13" s="223" t="s">
        <v>151</v>
      </c>
      <c r="N13" s="244"/>
      <c r="O13" s="245"/>
      <c r="P13" s="223" t="s">
        <v>152</v>
      </c>
      <c r="Q13" s="245"/>
      <c r="R13" s="251" t="s">
        <v>158</v>
      </c>
      <c r="S13" s="253"/>
      <c r="T13" s="221" t="s">
        <v>156</v>
      </c>
      <c r="U13" s="221" t="s">
        <v>34</v>
      </c>
      <c r="V13" s="223" t="s">
        <v>157</v>
      </c>
    </row>
    <row r="14" spans="1:22" ht="21.75" customHeight="1">
      <c r="A14" s="272"/>
      <c r="B14" s="223"/>
      <c r="C14" s="244"/>
      <c r="D14" s="245"/>
      <c r="E14" s="223"/>
      <c r="F14" s="245"/>
      <c r="G14" s="224"/>
      <c r="H14" s="280"/>
      <c r="I14" s="221"/>
      <c r="J14" s="221"/>
      <c r="K14" s="223"/>
      <c r="L14" s="245"/>
      <c r="M14" s="223"/>
      <c r="N14" s="244"/>
      <c r="O14" s="245"/>
      <c r="P14" s="223"/>
      <c r="Q14" s="245"/>
      <c r="R14" s="223"/>
      <c r="S14" s="245"/>
      <c r="T14" s="221"/>
      <c r="U14" s="221"/>
      <c r="V14" s="223"/>
    </row>
    <row r="15" spans="1:22" ht="93.75" customHeight="1">
      <c r="A15" s="273"/>
      <c r="B15" s="21" t="s">
        <v>73</v>
      </c>
      <c r="C15" s="22" t="s">
        <v>59</v>
      </c>
      <c r="D15" s="22" t="s">
        <v>58</v>
      </c>
      <c r="E15" s="30" t="s">
        <v>153</v>
      </c>
      <c r="F15" s="30" t="s">
        <v>146</v>
      </c>
      <c r="G15" s="107" t="s">
        <v>148</v>
      </c>
      <c r="H15" s="107" t="s">
        <v>149</v>
      </c>
      <c r="I15" s="250"/>
      <c r="J15" s="250"/>
      <c r="K15" s="231"/>
      <c r="L15" s="232"/>
      <c r="M15" s="21" t="s">
        <v>73</v>
      </c>
      <c r="N15" s="22" t="s">
        <v>59</v>
      </c>
      <c r="O15" s="22" t="s">
        <v>58</v>
      </c>
      <c r="P15" s="30" t="s">
        <v>154</v>
      </c>
      <c r="Q15" s="30" t="s">
        <v>139</v>
      </c>
      <c r="R15" s="107" t="s">
        <v>148</v>
      </c>
      <c r="S15" s="107" t="s">
        <v>149</v>
      </c>
      <c r="T15" s="250"/>
      <c r="U15" s="250"/>
      <c r="V15" s="231"/>
    </row>
    <row r="16" spans="1:22" ht="27" customHeight="1">
      <c r="A16" s="80" t="s">
        <v>6</v>
      </c>
      <c r="B16" s="25">
        <v>20</v>
      </c>
      <c r="C16" s="25">
        <v>13</v>
      </c>
      <c r="D16" s="79">
        <v>7</v>
      </c>
      <c r="E16" s="79">
        <v>820</v>
      </c>
      <c r="F16" s="25">
        <v>722</v>
      </c>
      <c r="G16" s="25">
        <v>804</v>
      </c>
      <c r="H16" s="25">
        <v>995</v>
      </c>
      <c r="I16" s="25">
        <v>69.900000000000006</v>
      </c>
      <c r="J16" s="25">
        <v>51.2</v>
      </c>
      <c r="K16" s="25">
        <v>157</v>
      </c>
      <c r="L16" s="80" t="s">
        <v>6</v>
      </c>
      <c r="M16" s="25">
        <v>5</v>
      </c>
      <c r="N16" s="25">
        <v>4</v>
      </c>
      <c r="O16" s="79">
        <v>1</v>
      </c>
      <c r="P16" s="25">
        <v>113</v>
      </c>
      <c r="Q16" s="25">
        <v>77</v>
      </c>
      <c r="R16" s="25">
        <v>120</v>
      </c>
      <c r="S16" s="25">
        <v>123</v>
      </c>
      <c r="T16" s="25">
        <v>22</v>
      </c>
      <c r="U16" s="25">
        <v>8.9</v>
      </c>
      <c r="V16" s="25">
        <v>17</v>
      </c>
    </row>
    <row r="17" spans="1:22" ht="27" customHeight="1">
      <c r="A17" s="80" t="s">
        <v>7</v>
      </c>
      <c r="B17" s="79">
        <v>21</v>
      </c>
      <c r="C17" s="79">
        <v>12</v>
      </c>
      <c r="D17" s="79">
        <v>9</v>
      </c>
      <c r="E17" s="79">
        <v>821</v>
      </c>
      <c r="F17" s="79">
        <v>738</v>
      </c>
      <c r="G17" s="106">
        <v>1066</v>
      </c>
      <c r="H17" s="79">
        <v>1066</v>
      </c>
      <c r="I17" s="79">
        <v>61</v>
      </c>
      <c r="J17" s="79">
        <v>51.2</v>
      </c>
      <c r="K17" s="79">
        <v>159</v>
      </c>
      <c r="L17" s="80" t="s">
        <v>7</v>
      </c>
      <c r="M17" s="79">
        <v>5</v>
      </c>
      <c r="N17" s="79">
        <v>4</v>
      </c>
      <c r="O17" s="79">
        <v>1</v>
      </c>
      <c r="P17" s="79">
        <v>130</v>
      </c>
      <c r="Q17" s="79">
        <v>104</v>
      </c>
      <c r="R17" s="106">
        <v>120</v>
      </c>
      <c r="S17" s="79">
        <v>120</v>
      </c>
      <c r="T17" s="79">
        <v>22</v>
      </c>
      <c r="U17" s="79">
        <v>8.9</v>
      </c>
      <c r="V17" s="79">
        <v>17</v>
      </c>
    </row>
    <row r="18" spans="1:22" s="24" customFormat="1" ht="27" customHeight="1">
      <c r="A18" s="92" t="s">
        <v>113</v>
      </c>
      <c r="B18" s="94">
        <v>23</v>
      </c>
      <c r="C18" s="94">
        <v>10</v>
      </c>
      <c r="D18" s="94">
        <v>13</v>
      </c>
      <c r="E18" s="94">
        <v>934</v>
      </c>
      <c r="F18" s="94">
        <v>779</v>
      </c>
      <c r="G18" s="109">
        <v>985</v>
      </c>
      <c r="H18" s="94">
        <v>985</v>
      </c>
      <c r="I18" s="94">
        <v>61.6</v>
      </c>
      <c r="J18" s="94">
        <v>51.3</v>
      </c>
      <c r="K18" s="94">
        <v>72</v>
      </c>
      <c r="L18" s="92" t="s">
        <v>113</v>
      </c>
      <c r="M18" s="94">
        <v>5</v>
      </c>
      <c r="N18" s="94">
        <v>4</v>
      </c>
      <c r="O18" s="94">
        <v>1</v>
      </c>
      <c r="P18" s="94">
        <v>124</v>
      </c>
      <c r="Q18" s="94">
        <v>87</v>
      </c>
      <c r="R18" s="109">
        <v>104</v>
      </c>
      <c r="S18" s="94">
        <v>106</v>
      </c>
      <c r="T18" s="94">
        <v>22</v>
      </c>
      <c r="U18" s="94">
        <v>8.9</v>
      </c>
      <c r="V18" s="94">
        <v>17</v>
      </c>
    </row>
    <row r="19" spans="1:22" s="24" customFormat="1" ht="27" customHeight="1">
      <c r="A19" s="92" t="s">
        <v>122</v>
      </c>
      <c r="B19" s="102">
        <v>23</v>
      </c>
      <c r="C19" s="102">
        <v>9</v>
      </c>
      <c r="D19" s="102">
        <v>14</v>
      </c>
      <c r="E19" s="102">
        <v>1005</v>
      </c>
      <c r="F19" s="102">
        <v>821</v>
      </c>
      <c r="G19" s="115" t="s">
        <v>167</v>
      </c>
      <c r="H19" s="102">
        <v>945</v>
      </c>
      <c r="I19" s="102">
        <v>61.6</v>
      </c>
      <c r="J19" s="102">
        <v>51.3</v>
      </c>
      <c r="K19" s="102">
        <v>154</v>
      </c>
      <c r="L19" s="92" t="s">
        <v>122</v>
      </c>
      <c r="M19" s="102">
        <v>5</v>
      </c>
      <c r="N19" s="102">
        <v>4</v>
      </c>
      <c r="O19" s="102">
        <v>1</v>
      </c>
      <c r="P19" s="102">
        <v>116</v>
      </c>
      <c r="Q19" s="102">
        <v>116</v>
      </c>
      <c r="R19" s="115" t="s">
        <v>167</v>
      </c>
      <c r="S19" s="102">
        <v>98</v>
      </c>
      <c r="T19" s="102">
        <v>22</v>
      </c>
      <c r="U19" s="102">
        <v>8.9</v>
      </c>
      <c r="V19" s="102">
        <v>17</v>
      </c>
    </row>
    <row r="20" spans="1:22" ht="27" customHeight="1" thickBot="1">
      <c r="A20" s="49" t="s">
        <v>124</v>
      </c>
      <c r="B20" s="56">
        <v>23</v>
      </c>
      <c r="C20" s="56">
        <v>10</v>
      </c>
      <c r="D20" s="56">
        <v>13</v>
      </c>
      <c r="E20" s="101">
        <v>1046</v>
      </c>
      <c r="F20" s="101">
        <v>818</v>
      </c>
      <c r="G20" s="108">
        <v>1022</v>
      </c>
      <c r="H20" s="101">
        <v>1024</v>
      </c>
      <c r="I20" s="101">
        <v>61.6</v>
      </c>
      <c r="J20" s="101">
        <v>51.3</v>
      </c>
      <c r="K20" s="101">
        <v>154</v>
      </c>
      <c r="L20" s="49" t="s">
        <v>124</v>
      </c>
      <c r="M20" s="50">
        <v>5</v>
      </c>
      <c r="N20" s="101">
        <v>4</v>
      </c>
      <c r="O20" s="101">
        <v>1</v>
      </c>
      <c r="P20" s="114">
        <v>111</v>
      </c>
      <c r="Q20" s="101">
        <v>71</v>
      </c>
      <c r="R20" s="108">
        <v>96</v>
      </c>
      <c r="S20" s="101">
        <v>99</v>
      </c>
      <c r="T20" s="101">
        <v>22</v>
      </c>
      <c r="U20" s="101">
        <v>8.9</v>
      </c>
      <c r="V20" s="101">
        <v>17</v>
      </c>
    </row>
    <row r="21" spans="1:22" ht="48" customHeight="1">
      <c r="A21" s="277" t="s">
        <v>409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 t="s">
        <v>410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</row>
    <row r="22" spans="1:22" ht="36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60" customHeight="1">
      <c r="A23" s="15"/>
      <c r="B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>
      <c r="A24" s="5" t="s">
        <v>0</v>
      </c>
      <c r="L24" s="5" t="s">
        <v>0</v>
      </c>
    </row>
  </sheetData>
  <mergeCells count="61">
    <mergeCell ref="J8:K8"/>
    <mergeCell ref="J11:K11"/>
    <mergeCell ref="G13:H14"/>
    <mergeCell ref="G8:H8"/>
    <mergeCell ref="G9:H9"/>
    <mergeCell ref="G10:H10"/>
    <mergeCell ref="G11:H11"/>
    <mergeCell ref="G12:H12"/>
    <mergeCell ref="E13:F14"/>
    <mergeCell ref="P13:Q14"/>
    <mergeCell ref="J9:K9"/>
    <mergeCell ref="J10:K10"/>
    <mergeCell ref="J12:K12"/>
    <mergeCell ref="J6:K6"/>
    <mergeCell ref="J7:K7"/>
    <mergeCell ref="G5:K5"/>
    <mergeCell ref="Q4:V4"/>
    <mergeCell ref="A21:K21"/>
    <mergeCell ref="L21:V21"/>
    <mergeCell ref="L13:L15"/>
    <mergeCell ref="V13:V15"/>
    <mergeCell ref="B13:D14"/>
    <mergeCell ref="I13:I15"/>
    <mergeCell ref="J13:J15"/>
    <mergeCell ref="K13:K15"/>
    <mergeCell ref="T13:T15"/>
    <mergeCell ref="A13:A15"/>
    <mergeCell ref="U13:U15"/>
    <mergeCell ref="M13:O14"/>
    <mergeCell ref="L5:L7"/>
    <mergeCell ref="O5:Q5"/>
    <mergeCell ref="M5:M7"/>
    <mergeCell ref="N5:N7"/>
    <mergeCell ref="A1:K1"/>
    <mergeCell ref="A2:K2"/>
    <mergeCell ref="L1:V1"/>
    <mergeCell ref="L2:V2"/>
    <mergeCell ref="L3:V3"/>
    <mergeCell ref="A5:A7"/>
    <mergeCell ref="D5:F5"/>
    <mergeCell ref="C5:C7"/>
    <mergeCell ref="B5:B7"/>
    <mergeCell ref="H4:K4"/>
    <mergeCell ref="G6:H6"/>
    <mergeCell ref="G7:H7"/>
    <mergeCell ref="R13:S14"/>
    <mergeCell ref="R5:V5"/>
    <mergeCell ref="R6:S6"/>
    <mergeCell ref="R7:S7"/>
    <mergeCell ref="R8:S8"/>
    <mergeCell ref="R9:S9"/>
    <mergeCell ref="R10:S10"/>
    <mergeCell ref="R11:S11"/>
    <mergeCell ref="U10:V10"/>
    <mergeCell ref="U12:V12"/>
    <mergeCell ref="U8:V8"/>
    <mergeCell ref="U9:V9"/>
    <mergeCell ref="U11:V11"/>
    <mergeCell ref="R12:S12"/>
    <mergeCell ref="U6:V6"/>
    <mergeCell ref="U7:V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1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8" zoomScaleNormal="100" zoomScaleSheetLayoutView="100" workbookViewId="0">
      <selection activeCell="A21" sqref="A21"/>
    </sheetView>
  </sheetViews>
  <sheetFormatPr defaultRowHeight="16.5"/>
  <cols>
    <col min="2" max="4" width="7.25" customWidth="1"/>
    <col min="5" max="5" width="8.625" customWidth="1"/>
    <col min="6" max="7" width="7.875" customWidth="1"/>
    <col min="8" max="11" width="7.25" customWidth="1"/>
  </cols>
  <sheetData>
    <row r="1" spans="1:11" ht="25.5">
      <c r="A1" s="236" t="s">
        <v>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30" customHeight="1">
      <c r="A2" s="286" t="s">
        <v>36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30" customHeight="1" thickBot="1">
      <c r="A3" s="1" t="s">
        <v>20</v>
      </c>
      <c r="H3" s="238" t="s">
        <v>21</v>
      </c>
      <c r="I3" s="238"/>
      <c r="J3" s="238"/>
      <c r="K3" s="238"/>
    </row>
    <row r="4" spans="1:11" ht="46.5" customHeight="1">
      <c r="A4" s="274" t="s">
        <v>0</v>
      </c>
      <c r="B4" s="249" t="s">
        <v>68</v>
      </c>
      <c r="C4" s="249" t="s">
        <v>95</v>
      </c>
      <c r="D4" s="251" t="s">
        <v>70</v>
      </c>
      <c r="E4" s="252"/>
      <c r="F4" s="253"/>
      <c r="G4" s="212" t="s">
        <v>63</v>
      </c>
      <c r="H4" s="213"/>
      <c r="I4" s="213"/>
      <c r="J4" s="213"/>
      <c r="K4" s="213"/>
    </row>
    <row r="5" spans="1:11" ht="24.75" customHeight="1">
      <c r="A5" s="272"/>
      <c r="B5" s="221"/>
      <c r="C5" s="221"/>
      <c r="D5" s="36" t="s">
        <v>30</v>
      </c>
      <c r="E5" s="35" t="s">
        <v>1</v>
      </c>
      <c r="F5" s="35" t="s">
        <v>3</v>
      </c>
      <c r="G5" s="223" t="s">
        <v>30</v>
      </c>
      <c r="H5" s="245"/>
      <c r="I5" s="105" t="s">
        <v>1</v>
      </c>
      <c r="J5" s="223" t="s">
        <v>3</v>
      </c>
      <c r="K5" s="244"/>
    </row>
    <row r="6" spans="1:11" ht="24.75" customHeight="1">
      <c r="A6" s="275"/>
      <c r="B6" s="222"/>
      <c r="C6" s="222"/>
      <c r="D6" s="37" t="s">
        <v>31</v>
      </c>
      <c r="E6" s="37" t="s">
        <v>2</v>
      </c>
      <c r="F6" s="37" t="s">
        <v>4</v>
      </c>
      <c r="G6" s="224" t="s">
        <v>31</v>
      </c>
      <c r="H6" s="280"/>
      <c r="I6" s="37" t="s">
        <v>2</v>
      </c>
      <c r="J6" s="231" t="s">
        <v>4</v>
      </c>
      <c r="K6" s="234"/>
    </row>
    <row r="7" spans="1:11" ht="27" customHeight="1">
      <c r="A7" s="80" t="s">
        <v>6</v>
      </c>
      <c r="B7" s="44">
        <v>1</v>
      </c>
      <c r="C7" s="79">
        <v>2</v>
      </c>
      <c r="D7" s="79">
        <v>19</v>
      </c>
      <c r="E7" s="79" t="s">
        <v>5</v>
      </c>
      <c r="F7" s="79">
        <v>19</v>
      </c>
      <c r="G7" s="281">
        <v>5</v>
      </c>
      <c r="H7" s="281"/>
      <c r="I7" s="79" t="s">
        <v>5</v>
      </c>
      <c r="J7" s="265">
        <v>5</v>
      </c>
      <c r="K7" s="265"/>
    </row>
    <row r="8" spans="1:11" ht="27" customHeight="1">
      <c r="A8" s="80" t="s">
        <v>7</v>
      </c>
      <c r="B8" s="44">
        <v>1</v>
      </c>
      <c r="C8" s="79" t="s">
        <v>46</v>
      </c>
      <c r="D8" s="78" t="s">
        <v>46</v>
      </c>
      <c r="E8" s="78" t="s">
        <v>46</v>
      </c>
      <c r="F8" s="78" t="s">
        <v>46</v>
      </c>
      <c r="G8" s="265">
        <v>5</v>
      </c>
      <c r="H8" s="265"/>
      <c r="I8" s="79" t="s">
        <v>46</v>
      </c>
      <c r="J8" s="265">
        <v>5</v>
      </c>
      <c r="K8" s="265"/>
    </row>
    <row r="9" spans="1:11" s="24" customFormat="1" ht="27" customHeight="1">
      <c r="A9" s="92" t="s">
        <v>113</v>
      </c>
      <c r="B9" s="93" t="s">
        <v>46</v>
      </c>
      <c r="C9" s="94" t="s">
        <v>46</v>
      </c>
      <c r="D9" s="95" t="s">
        <v>118</v>
      </c>
      <c r="E9" s="95" t="s">
        <v>46</v>
      </c>
      <c r="F9" s="95" t="s">
        <v>46</v>
      </c>
      <c r="G9" s="276" t="s">
        <v>118</v>
      </c>
      <c r="H9" s="276"/>
      <c r="I9" s="94" t="s">
        <v>46</v>
      </c>
      <c r="J9" s="276" t="s">
        <v>46</v>
      </c>
      <c r="K9" s="276"/>
    </row>
    <row r="10" spans="1:11" s="24" customFormat="1" ht="27" customHeight="1">
      <c r="A10" s="92" t="s">
        <v>122</v>
      </c>
      <c r="B10" s="93" t="s">
        <v>125</v>
      </c>
      <c r="C10" s="102" t="s">
        <v>126</v>
      </c>
      <c r="D10" s="95" t="s">
        <v>126</v>
      </c>
      <c r="E10" s="95" t="s">
        <v>126</v>
      </c>
      <c r="F10" s="95" t="s">
        <v>126</v>
      </c>
      <c r="G10" s="276" t="s">
        <v>126</v>
      </c>
      <c r="H10" s="276"/>
      <c r="I10" s="102" t="s">
        <v>126</v>
      </c>
      <c r="J10" s="276" t="s">
        <v>125</v>
      </c>
      <c r="K10" s="276"/>
    </row>
    <row r="11" spans="1:11" ht="27" customHeight="1" thickBot="1">
      <c r="A11" s="49" t="s">
        <v>124</v>
      </c>
      <c r="B11" s="50" t="s">
        <v>168</v>
      </c>
      <c r="C11" s="114" t="s">
        <v>168</v>
      </c>
      <c r="D11" s="117" t="s">
        <v>168</v>
      </c>
      <c r="E11" s="117" t="s">
        <v>168</v>
      </c>
      <c r="F11" s="117" t="s">
        <v>168</v>
      </c>
      <c r="G11" s="285" t="s">
        <v>168</v>
      </c>
      <c r="H11" s="285"/>
      <c r="I11" s="114" t="s">
        <v>168</v>
      </c>
      <c r="J11" s="279" t="s">
        <v>168</v>
      </c>
      <c r="K11" s="279"/>
    </row>
    <row r="12" spans="1:11" ht="18" customHeight="1">
      <c r="A12" s="272" t="s">
        <v>0</v>
      </c>
      <c r="B12" s="223" t="s">
        <v>141</v>
      </c>
      <c r="C12" s="244"/>
      <c r="D12" s="245"/>
      <c r="E12" s="223" t="s">
        <v>159</v>
      </c>
      <c r="F12" s="245"/>
      <c r="G12" s="251" t="s">
        <v>158</v>
      </c>
      <c r="H12" s="253"/>
      <c r="I12" s="221" t="s">
        <v>144</v>
      </c>
      <c r="J12" s="221" t="s">
        <v>34</v>
      </c>
      <c r="K12" s="223" t="s">
        <v>161</v>
      </c>
    </row>
    <row r="13" spans="1:11" ht="21.75" customHeight="1">
      <c r="A13" s="272"/>
      <c r="B13" s="223"/>
      <c r="C13" s="244"/>
      <c r="D13" s="245"/>
      <c r="E13" s="223"/>
      <c r="F13" s="245"/>
      <c r="G13" s="224"/>
      <c r="H13" s="280"/>
      <c r="I13" s="221"/>
      <c r="J13" s="221"/>
      <c r="K13" s="223"/>
    </row>
    <row r="14" spans="1:11" ht="82.5" customHeight="1">
      <c r="A14" s="273"/>
      <c r="B14" s="21" t="s">
        <v>73</v>
      </c>
      <c r="C14" s="22" t="s">
        <v>59</v>
      </c>
      <c r="D14" s="22" t="s">
        <v>58</v>
      </c>
      <c r="E14" s="30" t="s">
        <v>153</v>
      </c>
      <c r="F14" s="30" t="s">
        <v>139</v>
      </c>
      <c r="G14" s="107" t="s">
        <v>160</v>
      </c>
      <c r="H14" s="107" t="s">
        <v>149</v>
      </c>
      <c r="I14" s="250"/>
      <c r="J14" s="250"/>
      <c r="K14" s="231"/>
    </row>
    <row r="15" spans="1:11" ht="27" customHeight="1">
      <c r="A15" s="80" t="s">
        <v>6</v>
      </c>
      <c r="B15" s="44">
        <v>1</v>
      </c>
      <c r="C15" s="79" t="s">
        <v>5</v>
      </c>
      <c r="D15" s="79">
        <v>1</v>
      </c>
      <c r="E15" s="79" t="s">
        <v>5</v>
      </c>
      <c r="F15" s="79" t="s">
        <v>5</v>
      </c>
      <c r="G15" s="113" t="s">
        <v>168</v>
      </c>
      <c r="H15" s="79" t="s">
        <v>5</v>
      </c>
      <c r="I15" s="79">
        <v>3</v>
      </c>
      <c r="J15" s="79">
        <v>3</v>
      </c>
      <c r="K15" s="79">
        <v>11</v>
      </c>
    </row>
    <row r="16" spans="1:11" ht="27" customHeight="1">
      <c r="A16" s="80" t="s">
        <v>7</v>
      </c>
      <c r="B16" s="79" t="s">
        <v>46</v>
      </c>
      <c r="C16" s="79" t="s">
        <v>46</v>
      </c>
      <c r="D16" s="79" t="s">
        <v>46</v>
      </c>
      <c r="E16" s="79">
        <v>19</v>
      </c>
      <c r="F16" s="79">
        <v>3</v>
      </c>
      <c r="G16" s="113" t="s">
        <v>168</v>
      </c>
      <c r="H16" s="79" t="s">
        <v>46</v>
      </c>
      <c r="I16" s="79">
        <v>3</v>
      </c>
      <c r="J16" s="79">
        <v>3</v>
      </c>
      <c r="K16" s="79">
        <v>11</v>
      </c>
    </row>
    <row r="17" spans="1:11" s="24" customFormat="1" ht="27" customHeight="1">
      <c r="A17" s="92" t="s">
        <v>113</v>
      </c>
      <c r="B17" s="94" t="s">
        <v>118</v>
      </c>
      <c r="C17" s="94" t="s">
        <v>46</v>
      </c>
      <c r="D17" s="94" t="s">
        <v>46</v>
      </c>
      <c r="E17" s="94" t="s">
        <v>46</v>
      </c>
      <c r="F17" s="94" t="s">
        <v>46</v>
      </c>
      <c r="G17" s="115" t="s">
        <v>168</v>
      </c>
      <c r="H17" s="94" t="s">
        <v>46</v>
      </c>
      <c r="I17" s="94" t="s">
        <v>46</v>
      </c>
      <c r="J17" s="94" t="s">
        <v>46</v>
      </c>
      <c r="K17" s="94" t="s">
        <v>46</v>
      </c>
    </row>
    <row r="18" spans="1:11" s="24" customFormat="1" ht="27" customHeight="1">
      <c r="A18" s="92" t="s">
        <v>122</v>
      </c>
      <c r="B18" s="102" t="s">
        <v>126</v>
      </c>
      <c r="C18" s="102" t="s">
        <v>126</v>
      </c>
      <c r="D18" s="102" t="s">
        <v>126</v>
      </c>
      <c r="E18" s="102" t="s">
        <v>126</v>
      </c>
      <c r="F18" s="102" t="s">
        <v>126</v>
      </c>
      <c r="G18" s="115" t="s">
        <v>168</v>
      </c>
      <c r="H18" s="102" t="s">
        <v>126</v>
      </c>
      <c r="I18" s="102" t="s">
        <v>126</v>
      </c>
      <c r="J18" s="102" t="s">
        <v>126</v>
      </c>
      <c r="K18" s="102" t="s">
        <v>126</v>
      </c>
    </row>
    <row r="19" spans="1:11" ht="27" customHeight="1" thickBot="1">
      <c r="A19" s="49" t="s">
        <v>123</v>
      </c>
      <c r="B19" s="114" t="s">
        <v>168</v>
      </c>
      <c r="C19" s="114" t="s">
        <v>168</v>
      </c>
      <c r="D19" s="114" t="s">
        <v>168</v>
      </c>
      <c r="E19" s="114" t="s">
        <v>168</v>
      </c>
      <c r="F19" s="114" t="s">
        <v>168</v>
      </c>
      <c r="G19" s="114" t="s">
        <v>168</v>
      </c>
      <c r="H19" s="114" t="s">
        <v>168</v>
      </c>
      <c r="I19" s="114" t="s">
        <v>168</v>
      </c>
      <c r="J19" s="114" t="s">
        <v>168</v>
      </c>
      <c r="K19" s="114" t="s">
        <v>168</v>
      </c>
    </row>
    <row r="20" spans="1:11" ht="45" customHeight="1">
      <c r="A20" s="277" t="s">
        <v>410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</row>
  </sheetData>
  <mergeCells count="30">
    <mergeCell ref="A1:K1"/>
    <mergeCell ref="A2:K2"/>
    <mergeCell ref="A4:A6"/>
    <mergeCell ref="J5:K5"/>
    <mergeCell ref="J6:K6"/>
    <mergeCell ref="D4:F4"/>
    <mergeCell ref="B4:B6"/>
    <mergeCell ref="C4:C6"/>
    <mergeCell ref="G6:H6"/>
    <mergeCell ref="A20:K20"/>
    <mergeCell ref="H3:K3"/>
    <mergeCell ref="J8:K8"/>
    <mergeCell ref="J9:K9"/>
    <mergeCell ref="J11:K11"/>
    <mergeCell ref="A12:A14"/>
    <mergeCell ref="B12:D13"/>
    <mergeCell ref="E12:F13"/>
    <mergeCell ref="I12:I14"/>
    <mergeCell ref="J12:J14"/>
    <mergeCell ref="K12:K14"/>
    <mergeCell ref="J7:K7"/>
    <mergeCell ref="J10:K10"/>
    <mergeCell ref="G4:K4"/>
    <mergeCell ref="G5:H5"/>
    <mergeCell ref="G12:H13"/>
    <mergeCell ref="G7:H7"/>
    <mergeCell ref="G8:H8"/>
    <mergeCell ref="G9:H9"/>
    <mergeCell ref="G10:H10"/>
    <mergeCell ref="G11:H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topLeftCell="A7" zoomScaleNormal="100" zoomScaleSheetLayoutView="100" workbookViewId="0">
      <selection activeCell="Q20" sqref="Q20"/>
    </sheetView>
  </sheetViews>
  <sheetFormatPr defaultRowHeight="16.5"/>
  <cols>
    <col min="2" max="2" width="7.875" customWidth="1"/>
    <col min="3" max="4" width="6.875" customWidth="1"/>
    <col min="5" max="5" width="5.625" customWidth="1"/>
    <col min="6" max="7" width="4.375" customWidth="1"/>
    <col min="8" max="9" width="5.625" customWidth="1"/>
    <col min="10" max="10" width="6.375" customWidth="1"/>
    <col min="11" max="11" width="7.25" customWidth="1"/>
    <col min="12" max="13" width="6.75" customWidth="1"/>
    <col min="14" max="14" width="5.625" customWidth="1"/>
  </cols>
  <sheetData>
    <row r="1" spans="1:14" ht="25.5">
      <c r="A1" s="236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30" customHeight="1">
      <c r="A2" s="254" t="s">
        <v>162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30" customHeight="1" thickBot="1">
      <c r="A3" s="1" t="s">
        <v>17</v>
      </c>
      <c r="J3" s="238" t="s">
        <v>11</v>
      </c>
      <c r="K3" s="238"/>
      <c r="L3" s="238"/>
      <c r="M3" s="238"/>
      <c r="N3" s="238"/>
    </row>
    <row r="4" spans="1:14">
      <c r="A4" s="255" t="s">
        <v>0</v>
      </c>
      <c r="B4" s="300" t="s">
        <v>74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>
      <c r="A5" s="240"/>
      <c r="B5" s="302" t="s">
        <v>75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4" ht="15" customHeight="1">
      <c r="A6" s="240"/>
      <c r="B6" s="312" t="s">
        <v>83</v>
      </c>
      <c r="C6" s="289" t="s">
        <v>38</v>
      </c>
      <c r="D6" s="244"/>
      <c r="E6" s="244"/>
      <c r="F6" s="244"/>
      <c r="G6" s="244"/>
      <c r="H6" s="307"/>
      <c r="I6" s="244" t="s">
        <v>40</v>
      </c>
      <c r="J6" s="244"/>
      <c r="K6" s="244"/>
      <c r="L6" s="244"/>
      <c r="M6" s="244"/>
      <c r="N6" s="244"/>
    </row>
    <row r="7" spans="1:14" ht="15" customHeight="1">
      <c r="A7" s="240"/>
      <c r="B7" s="313"/>
      <c r="C7" s="297" t="s">
        <v>39</v>
      </c>
      <c r="D7" s="234"/>
      <c r="E7" s="234"/>
      <c r="F7" s="234"/>
      <c r="G7" s="234"/>
      <c r="H7" s="308"/>
      <c r="I7" s="297" t="s">
        <v>165</v>
      </c>
      <c r="J7" s="234"/>
      <c r="K7" s="234"/>
      <c r="L7" s="234"/>
      <c r="M7" s="234"/>
      <c r="N7" s="234"/>
    </row>
    <row r="8" spans="1:14" ht="113.25" customHeight="1">
      <c r="A8" s="256"/>
      <c r="B8" s="314"/>
      <c r="C8" s="41" t="s">
        <v>77</v>
      </c>
      <c r="D8" s="31" t="s">
        <v>98</v>
      </c>
      <c r="E8" s="31" t="s">
        <v>78</v>
      </c>
      <c r="F8" s="31" t="s">
        <v>79</v>
      </c>
      <c r="G8" s="31" t="s">
        <v>80</v>
      </c>
      <c r="H8" s="32" t="s">
        <v>81</v>
      </c>
      <c r="I8" s="38" t="s">
        <v>77</v>
      </c>
      <c r="J8" s="31" t="s">
        <v>96</v>
      </c>
      <c r="K8" s="31" t="s">
        <v>78</v>
      </c>
      <c r="L8" s="31" t="s">
        <v>97</v>
      </c>
      <c r="M8" s="31" t="s">
        <v>82</v>
      </c>
      <c r="N8" s="31" t="s">
        <v>112</v>
      </c>
    </row>
    <row r="9" spans="1:14" ht="24.95" customHeight="1">
      <c r="A9" s="80" t="s">
        <v>6</v>
      </c>
      <c r="B9" s="44">
        <v>169</v>
      </c>
      <c r="C9" s="79">
        <v>163</v>
      </c>
      <c r="D9" s="79">
        <v>52</v>
      </c>
      <c r="E9" s="79">
        <v>23</v>
      </c>
      <c r="F9" s="79">
        <v>61</v>
      </c>
      <c r="G9" s="79" t="s">
        <v>5</v>
      </c>
      <c r="H9" s="79">
        <v>14</v>
      </c>
      <c r="I9" s="79">
        <v>6</v>
      </c>
      <c r="J9" s="79">
        <v>4</v>
      </c>
      <c r="K9" s="79" t="s">
        <v>5</v>
      </c>
      <c r="L9" s="79">
        <v>1</v>
      </c>
      <c r="M9" s="79">
        <v>1</v>
      </c>
      <c r="N9" s="79" t="s">
        <v>46</v>
      </c>
    </row>
    <row r="10" spans="1:14" ht="24.95" customHeight="1">
      <c r="A10" s="80" t="s">
        <v>7</v>
      </c>
      <c r="B10" s="57">
        <v>182</v>
      </c>
      <c r="C10" s="81">
        <v>176</v>
      </c>
      <c r="D10" s="81">
        <v>61</v>
      </c>
      <c r="E10" s="81">
        <v>26</v>
      </c>
      <c r="F10" s="81">
        <v>64</v>
      </c>
      <c r="G10" s="81" t="s">
        <v>46</v>
      </c>
      <c r="H10" s="81">
        <v>25</v>
      </c>
      <c r="I10" s="81">
        <v>6</v>
      </c>
      <c r="J10" s="81">
        <v>4</v>
      </c>
      <c r="K10" s="81" t="s">
        <v>46</v>
      </c>
      <c r="L10" s="81" t="s">
        <v>46</v>
      </c>
      <c r="M10" s="81">
        <v>2</v>
      </c>
      <c r="N10" s="81" t="s">
        <v>46</v>
      </c>
    </row>
    <row r="11" spans="1:14" s="24" customFormat="1" ht="24.95" customHeight="1">
      <c r="A11" s="80" t="s">
        <v>113</v>
      </c>
      <c r="B11" s="57">
        <v>193</v>
      </c>
      <c r="C11" s="81">
        <v>183</v>
      </c>
      <c r="D11" s="81">
        <v>66</v>
      </c>
      <c r="E11" s="81">
        <v>26</v>
      </c>
      <c r="F11" s="81">
        <v>68</v>
      </c>
      <c r="G11" s="116" t="s">
        <v>168</v>
      </c>
      <c r="H11" s="81">
        <v>23</v>
      </c>
      <c r="I11" s="81">
        <v>10</v>
      </c>
      <c r="J11" s="81">
        <v>5</v>
      </c>
      <c r="K11" s="81" t="s">
        <v>46</v>
      </c>
      <c r="L11" s="81" t="s">
        <v>46</v>
      </c>
      <c r="M11" s="81">
        <v>4</v>
      </c>
      <c r="N11" s="81">
        <v>1</v>
      </c>
    </row>
    <row r="12" spans="1:14" s="24" customFormat="1" ht="24.95" customHeight="1">
      <c r="A12" s="100" t="s">
        <v>122</v>
      </c>
      <c r="B12" s="57">
        <v>192</v>
      </c>
      <c r="C12" s="104">
        <v>183</v>
      </c>
      <c r="D12" s="104">
        <v>66</v>
      </c>
      <c r="E12" s="104">
        <v>26</v>
      </c>
      <c r="F12" s="104">
        <v>67</v>
      </c>
      <c r="G12" s="116" t="s">
        <v>168</v>
      </c>
      <c r="H12" s="104">
        <v>12</v>
      </c>
      <c r="I12" s="104">
        <v>9</v>
      </c>
      <c r="J12" s="104">
        <v>5</v>
      </c>
      <c r="K12" s="104" t="s">
        <v>46</v>
      </c>
      <c r="L12" s="104" t="s">
        <v>46</v>
      </c>
      <c r="M12" s="104">
        <v>3</v>
      </c>
      <c r="N12" s="104">
        <v>1</v>
      </c>
    </row>
    <row r="13" spans="1:14" ht="24.95" customHeight="1" thickBot="1">
      <c r="A13" s="49" t="s">
        <v>124</v>
      </c>
      <c r="B13" s="52">
        <v>215</v>
      </c>
      <c r="C13" s="53">
        <v>207</v>
      </c>
      <c r="D13" s="53">
        <v>85</v>
      </c>
      <c r="E13" s="53">
        <v>28</v>
      </c>
      <c r="F13" s="53">
        <v>71</v>
      </c>
      <c r="G13" s="53" t="s">
        <v>168</v>
      </c>
      <c r="H13" s="53">
        <v>23</v>
      </c>
      <c r="I13" s="53">
        <v>8</v>
      </c>
      <c r="J13" s="53">
        <v>4</v>
      </c>
      <c r="K13" s="53" t="s">
        <v>398</v>
      </c>
      <c r="L13" s="53" t="s">
        <v>398</v>
      </c>
      <c r="M13" s="53">
        <v>3</v>
      </c>
      <c r="N13" s="53">
        <v>1</v>
      </c>
    </row>
    <row r="14" spans="1:14" ht="17.25" thickBot="1">
      <c r="A14" s="1" t="s">
        <v>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22.5" customHeight="1">
      <c r="A15" s="294"/>
      <c r="B15" s="243" t="s">
        <v>74</v>
      </c>
      <c r="C15" s="243"/>
      <c r="D15" s="243"/>
      <c r="E15" s="243"/>
      <c r="F15" s="243"/>
      <c r="G15" s="243"/>
      <c r="H15" s="304" t="s">
        <v>76</v>
      </c>
      <c r="I15" s="243"/>
      <c r="J15" s="243"/>
      <c r="K15" s="243"/>
      <c r="L15" s="243"/>
      <c r="M15" s="243"/>
      <c r="N15" s="243"/>
    </row>
    <row r="16" spans="1:14" ht="18.75" customHeight="1">
      <c r="A16" s="295"/>
      <c r="B16" s="205" t="s">
        <v>41</v>
      </c>
      <c r="C16" s="40" t="s">
        <v>42</v>
      </c>
      <c r="D16" s="305" t="s">
        <v>43</v>
      </c>
      <c r="E16" s="233"/>
      <c r="F16" s="305" t="s">
        <v>99</v>
      </c>
      <c r="G16" s="306"/>
      <c r="H16" s="289" t="s">
        <v>44</v>
      </c>
      <c r="I16" s="244"/>
      <c r="J16" s="305" t="s">
        <v>45</v>
      </c>
      <c r="K16" s="233"/>
      <c r="L16" s="233"/>
      <c r="M16" s="233"/>
      <c r="N16" s="233"/>
    </row>
    <row r="17" spans="1:14" ht="15" customHeight="1">
      <c r="A17" s="295"/>
      <c r="B17" s="298" t="s">
        <v>166</v>
      </c>
      <c r="C17" s="289" t="s">
        <v>101</v>
      </c>
      <c r="D17" s="289" t="s">
        <v>163</v>
      </c>
      <c r="E17" s="244"/>
      <c r="F17" s="289"/>
      <c r="G17" s="307"/>
      <c r="H17" s="290" t="s">
        <v>100</v>
      </c>
      <c r="I17" s="291"/>
      <c r="J17" s="289" t="s">
        <v>164</v>
      </c>
      <c r="K17" s="244"/>
      <c r="L17" s="244"/>
      <c r="M17" s="244"/>
      <c r="N17" s="244"/>
    </row>
    <row r="18" spans="1:14" ht="15" customHeight="1">
      <c r="A18" s="296"/>
      <c r="B18" s="299"/>
      <c r="C18" s="297"/>
      <c r="D18" s="297"/>
      <c r="E18" s="234"/>
      <c r="F18" s="297"/>
      <c r="G18" s="308"/>
      <c r="H18" s="292"/>
      <c r="I18" s="293"/>
      <c r="J18" s="297"/>
      <c r="K18" s="234"/>
      <c r="L18" s="234"/>
      <c r="M18" s="234"/>
      <c r="N18" s="234"/>
    </row>
    <row r="19" spans="1:14" ht="24.95" customHeight="1">
      <c r="A19" s="79" t="s">
        <v>6</v>
      </c>
      <c r="B19" s="20">
        <v>13392</v>
      </c>
      <c r="C19" s="82">
        <v>449</v>
      </c>
      <c r="D19" s="288">
        <v>728</v>
      </c>
      <c r="E19" s="288"/>
      <c r="F19" s="288" t="s">
        <v>5</v>
      </c>
      <c r="G19" s="288"/>
      <c r="H19" s="287">
        <v>7</v>
      </c>
      <c r="I19" s="287"/>
      <c r="J19" s="287">
        <v>6</v>
      </c>
      <c r="K19" s="287"/>
      <c r="L19" s="287"/>
      <c r="M19" s="287"/>
      <c r="N19" s="287"/>
    </row>
    <row r="20" spans="1:14" ht="24.95" customHeight="1">
      <c r="A20" s="79" t="s">
        <v>7</v>
      </c>
      <c r="B20" s="58" t="s">
        <v>47</v>
      </c>
      <c r="C20" s="81">
        <v>462</v>
      </c>
      <c r="D20" s="310">
        <v>1113</v>
      </c>
      <c r="E20" s="310"/>
      <c r="F20" s="310" t="s">
        <v>46</v>
      </c>
      <c r="G20" s="310"/>
      <c r="H20" s="309">
        <v>5</v>
      </c>
      <c r="I20" s="309"/>
      <c r="J20" s="309">
        <v>44</v>
      </c>
      <c r="K20" s="309"/>
      <c r="L20" s="309"/>
      <c r="M20" s="309"/>
      <c r="N20" s="309"/>
    </row>
    <row r="21" spans="1:14" s="24" customFormat="1" ht="24.95" customHeight="1">
      <c r="A21" s="79" t="s">
        <v>113</v>
      </c>
      <c r="B21" s="58" t="s">
        <v>47</v>
      </c>
      <c r="C21" s="81">
        <v>495</v>
      </c>
      <c r="D21" s="310">
        <v>1271</v>
      </c>
      <c r="E21" s="310"/>
      <c r="F21" s="310" t="s">
        <v>47</v>
      </c>
      <c r="G21" s="310"/>
      <c r="H21" s="309">
        <v>3</v>
      </c>
      <c r="I21" s="309"/>
      <c r="J21" s="309">
        <v>33</v>
      </c>
      <c r="K21" s="309"/>
      <c r="L21" s="309"/>
      <c r="M21" s="309"/>
      <c r="N21" s="309"/>
    </row>
    <row r="22" spans="1:14" s="24" customFormat="1" ht="24.95" customHeight="1">
      <c r="A22" s="96" t="s">
        <v>122</v>
      </c>
      <c r="B22" s="58" t="s">
        <v>47</v>
      </c>
      <c r="C22" s="104">
        <v>526</v>
      </c>
      <c r="D22" s="309">
        <v>687</v>
      </c>
      <c r="E22" s="309"/>
      <c r="F22" s="309" t="s">
        <v>47</v>
      </c>
      <c r="G22" s="309"/>
      <c r="H22" s="309">
        <v>3</v>
      </c>
      <c r="I22" s="309"/>
      <c r="J22" s="309">
        <v>28</v>
      </c>
      <c r="K22" s="309"/>
      <c r="L22" s="309"/>
      <c r="M22" s="309"/>
      <c r="N22" s="309"/>
    </row>
    <row r="23" spans="1:14" ht="24.95" customHeight="1" thickBot="1">
      <c r="A23" s="99" t="s">
        <v>124</v>
      </c>
      <c r="B23" s="55" t="s">
        <v>394</v>
      </c>
      <c r="C23" s="103">
        <v>568</v>
      </c>
      <c r="D23" s="311">
        <v>755</v>
      </c>
      <c r="E23" s="311"/>
      <c r="F23" s="311" t="s">
        <v>397</v>
      </c>
      <c r="G23" s="311"/>
      <c r="H23" s="311">
        <v>5</v>
      </c>
      <c r="I23" s="311"/>
      <c r="J23" s="311">
        <v>34</v>
      </c>
      <c r="K23" s="311"/>
      <c r="L23" s="311"/>
      <c r="M23" s="311"/>
      <c r="N23" s="311"/>
    </row>
    <row r="24" spans="1:14">
      <c r="A24" s="4" t="s">
        <v>12</v>
      </c>
    </row>
    <row r="25" spans="1:14">
      <c r="A25" s="1" t="s">
        <v>119</v>
      </c>
    </row>
  </sheetData>
  <mergeCells count="43">
    <mergeCell ref="C6:H6"/>
    <mergeCell ref="C7:H7"/>
    <mergeCell ref="I6:N6"/>
    <mergeCell ref="I7:N7"/>
    <mergeCell ref="B6:B8"/>
    <mergeCell ref="D23:E23"/>
    <mergeCell ref="F19:G19"/>
    <mergeCell ref="F20:G20"/>
    <mergeCell ref="F21:G21"/>
    <mergeCell ref="F23:G23"/>
    <mergeCell ref="D20:E20"/>
    <mergeCell ref="D22:E22"/>
    <mergeCell ref="F22:G22"/>
    <mergeCell ref="H23:I23"/>
    <mergeCell ref="J19:N19"/>
    <mergeCell ref="J20:N20"/>
    <mergeCell ref="J21:N21"/>
    <mergeCell ref="J23:N23"/>
    <mergeCell ref="H20:I20"/>
    <mergeCell ref="H22:I22"/>
    <mergeCell ref="J22:N22"/>
    <mergeCell ref="D17:E18"/>
    <mergeCell ref="F16:G18"/>
    <mergeCell ref="J16:N16"/>
    <mergeCell ref="J17:N18"/>
    <mergeCell ref="H21:I21"/>
    <mergeCell ref="D21:E21"/>
    <mergeCell ref="A1:N1"/>
    <mergeCell ref="A2:N2"/>
    <mergeCell ref="J3:N3"/>
    <mergeCell ref="H19:I19"/>
    <mergeCell ref="D19:E19"/>
    <mergeCell ref="H16:I16"/>
    <mergeCell ref="H17:I18"/>
    <mergeCell ref="A15:A18"/>
    <mergeCell ref="B15:G15"/>
    <mergeCell ref="C17:C18"/>
    <mergeCell ref="B17:B18"/>
    <mergeCell ref="A4:A8"/>
    <mergeCell ref="B4:N4"/>
    <mergeCell ref="B5:N5"/>
    <mergeCell ref="H15:N15"/>
    <mergeCell ref="D16:E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11</vt:i4>
      </vt:variant>
    </vt:vector>
  </HeadingPairs>
  <TitlesOfParts>
    <vt:vector size="26" baseType="lpstr">
      <vt:lpstr>교육 및 문화</vt:lpstr>
      <vt:lpstr>1. 적령아동 취학</vt:lpstr>
      <vt:lpstr>2. 학교총개황</vt:lpstr>
      <vt:lpstr>3. 유치원</vt:lpstr>
      <vt:lpstr>4. 초등학교</vt:lpstr>
      <vt:lpstr>5. 중학교</vt:lpstr>
      <vt:lpstr>6. 일반계 고등학교</vt:lpstr>
      <vt:lpstr>6-1. 특성화고등학교(사립)</vt:lpstr>
      <vt:lpstr>7. 사설학원 및 독서실</vt:lpstr>
      <vt:lpstr>8. 공공도서관</vt:lpstr>
      <vt:lpstr>9. 체육시설</vt:lpstr>
      <vt:lpstr>10. 언론매체</vt:lpstr>
      <vt:lpstr>11. 문화재 </vt:lpstr>
      <vt:lpstr>11. 문화재(서식변경)</vt:lpstr>
      <vt:lpstr>12. 문화공간</vt:lpstr>
      <vt:lpstr>'1. 적령아동 취학'!Print_Area</vt:lpstr>
      <vt:lpstr>'10. 언론매체'!Print_Area</vt:lpstr>
      <vt:lpstr>'11. 문화재 '!Print_Area</vt:lpstr>
      <vt:lpstr>'11. 문화재(서식변경)'!Print_Area</vt:lpstr>
      <vt:lpstr>'12. 문화공간'!Print_Area</vt:lpstr>
      <vt:lpstr>'2. 학교총개황'!Print_Area</vt:lpstr>
      <vt:lpstr>'3. 유치원'!Print_Area</vt:lpstr>
      <vt:lpstr>'4. 초등학교'!Print_Area</vt:lpstr>
      <vt:lpstr>'5. 중학교'!Print_Area</vt:lpstr>
      <vt:lpstr>'6. 일반계 고등학교'!Print_Area</vt:lpstr>
      <vt:lpstr>'9. 체육시설'!Print_Area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kijang</cp:lastModifiedBy>
  <cp:lastPrinted>2017-02-15T02:05:54Z</cp:lastPrinted>
  <dcterms:created xsi:type="dcterms:W3CDTF">2016-09-07T00:19:58Z</dcterms:created>
  <dcterms:modified xsi:type="dcterms:W3CDTF">2020-04-20T07:15:44Z</dcterms:modified>
</cp:coreProperties>
</file>