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ijang\Desktop\통계연보\2019년 통계연보\취합(과목별)-완성,수정\"/>
    </mc:Choice>
  </mc:AlternateContent>
  <bookViews>
    <workbookView xWindow="360" yWindow="180" windowWidth="28035" windowHeight="12495" firstSheet="2" activeTab="7"/>
  </bookViews>
  <sheets>
    <sheet name="인구" sheetId="1" r:id="rId1"/>
    <sheet name="1. 인구추이 " sheetId="13" r:id="rId2"/>
    <sheet name="2. 읍면별 세대 및 인구(최근년도)" sheetId="8" r:id="rId3"/>
    <sheet name="3. 연령별(5세) 및 성별 인구" sheetId="9" r:id="rId4"/>
    <sheet name="4. 국적별 외국인 현황" sheetId="16" r:id="rId5"/>
    <sheet name="5. 인구동태" sheetId="11" r:id="rId6"/>
    <sheet name="6. 인구이동" sheetId="12" r:id="rId7"/>
    <sheet name="7.다문화 가구 및 가구원" sheetId="15" r:id="rId8"/>
  </sheets>
  <definedNames>
    <definedName name="_xlnm.Print_Area" localSheetId="1">'1. 인구추이 '!$A$2:$N$35</definedName>
    <definedName name="_xlnm.Print_Area" localSheetId="3">'3. 연령별(5세) 및 성별 인구'!$A$2:$K$62</definedName>
    <definedName name="_xlnm.Print_Area" localSheetId="4">'4. 국적별 외국인 현황'!$A$2:$Z$35</definedName>
    <definedName name="_xlnm.Print_Area" localSheetId="5">'5. 인구동태'!$A$1:$I$25</definedName>
    <definedName name="_xlnm.Print_Area" localSheetId="6">'6. 인구이동'!$A$1:$Z$16</definedName>
    <definedName name="_xlnm.Print_Area" localSheetId="7">'7.다문화 가구 및 가구원'!$A$1:$H$12</definedName>
  </definedNames>
  <calcPr calcId="162913"/>
</workbook>
</file>

<file path=xl/calcChain.xml><?xml version="1.0" encoding="utf-8"?>
<calcChain xmlns="http://schemas.openxmlformats.org/spreadsheetml/2006/main">
  <c r="P33" i="16" l="1"/>
  <c r="Q30" i="16"/>
  <c r="Q31" i="16"/>
  <c r="Q32" i="16"/>
  <c r="Q33" i="16"/>
  <c r="P30" i="16"/>
  <c r="P31" i="16"/>
  <c r="P32" i="16"/>
  <c r="O30" i="16"/>
  <c r="O31" i="16"/>
  <c r="O32" i="16"/>
  <c r="O33" i="16"/>
  <c r="P29" i="16"/>
  <c r="Q29" i="16"/>
  <c r="O29" i="16"/>
  <c r="Z13" i="16"/>
  <c r="Y13" i="16"/>
  <c r="X13" i="16"/>
  <c r="W13" i="16"/>
  <c r="I13" i="16" l="1"/>
  <c r="H14" i="16" l="1"/>
  <c r="Q28" i="16" l="1"/>
  <c r="P28" i="16"/>
  <c r="O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K27" i="16"/>
  <c r="H27" i="16"/>
  <c r="E27" i="16"/>
  <c r="B27" i="16"/>
  <c r="V13" i="16"/>
  <c r="U13" i="16"/>
  <c r="T13" i="16"/>
  <c r="S13" i="16"/>
  <c r="R13" i="16"/>
  <c r="Q13" i="16"/>
  <c r="P13" i="16"/>
  <c r="O13" i="16"/>
  <c r="M13" i="16"/>
  <c r="L13" i="16"/>
  <c r="K13" i="16"/>
  <c r="J13" i="16"/>
  <c r="H13" i="16"/>
  <c r="G13" i="16"/>
  <c r="F13" i="16"/>
  <c r="E13" i="16"/>
  <c r="D13" i="16"/>
  <c r="C13" i="16"/>
  <c r="B13" i="16"/>
  <c r="X12" i="16"/>
  <c r="U12" i="16"/>
  <c r="R12" i="16"/>
  <c r="O12" i="16"/>
  <c r="K12" i="16"/>
  <c r="E12" i="16"/>
  <c r="D11" i="16"/>
  <c r="C11" i="16"/>
  <c r="B11" i="16"/>
  <c r="E14" i="11" l="1"/>
  <c r="E15" i="11"/>
  <c r="E16" i="11"/>
  <c r="E17" i="11"/>
  <c r="E18" i="11"/>
  <c r="E19" i="11"/>
  <c r="E20" i="11"/>
  <c r="E21" i="11"/>
  <c r="E22" i="11"/>
  <c r="E23" i="11"/>
  <c r="E24" i="11"/>
  <c r="E13" i="11"/>
  <c r="B14" i="11" l="1"/>
  <c r="B15" i="11"/>
  <c r="B16" i="11"/>
  <c r="B17" i="11"/>
  <c r="B18" i="11"/>
  <c r="B19" i="11"/>
  <c r="B20" i="11"/>
  <c r="B21" i="11"/>
  <c r="B22" i="11"/>
  <c r="B23" i="11"/>
  <c r="B24" i="11"/>
  <c r="B13" i="11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45" i="9"/>
  <c r="K44" i="9" s="1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27" i="9"/>
  <c r="K26" i="9" s="1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9" i="9"/>
  <c r="K8" i="9" s="1"/>
  <c r="I61" i="9"/>
  <c r="I44" i="9"/>
  <c r="I43" i="9"/>
  <c r="I26" i="9" s="1"/>
  <c r="I25" i="9"/>
  <c r="I8" i="9" s="1"/>
  <c r="X12" i="12" l="1"/>
  <c r="U12" i="12"/>
  <c r="R12" i="12"/>
  <c r="O12" i="12"/>
  <c r="L12" i="12"/>
  <c r="H12" i="12"/>
  <c r="E12" i="12"/>
  <c r="B12" i="12"/>
  <c r="X11" i="12"/>
  <c r="U11" i="12"/>
  <c r="R11" i="12"/>
  <c r="O11" i="12"/>
  <c r="L11" i="12"/>
  <c r="H11" i="12"/>
  <c r="E11" i="12"/>
  <c r="B11" i="12"/>
  <c r="F44" i="9"/>
  <c r="G49" i="9" s="1"/>
  <c r="F26" i="9"/>
  <c r="G30" i="9" s="1"/>
  <c r="F8" i="9"/>
  <c r="G11" i="9" s="1"/>
  <c r="G10" i="9" l="1"/>
  <c r="G22" i="9"/>
  <c r="G14" i="9"/>
  <c r="G24" i="9"/>
  <c r="G16" i="9"/>
  <c r="G20" i="9"/>
  <c r="G9" i="9"/>
  <c r="G18" i="9"/>
  <c r="G12" i="9"/>
  <c r="G43" i="9"/>
  <c r="G39" i="9"/>
  <c r="G35" i="9"/>
  <c r="G31" i="9"/>
  <c r="G45" i="9"/>
  <c r="G58" i="9"/>
  <c r="G54" i="9"/>
  <c r="G50" i="9"/>
  <c r="G46" i="9"/>
  <c r="G25" i="9"/>
  <c r="G21" i="9"/>
  <c r="G17" i="9"/>
  <c r="G13" i="9"/>
  <c r="G27" i="9"/>
  <c r="G40" i="9"/>
  <c r="G36" i="9"/>
  <c r="G32" i="9"/>
  <c r="G28" i="9"/>
  <c r="G59" i="9"/>
  <c r="G55" i="9"/>
  <c r="G51" i="9"/>
  <c r="G47" i="9"/>
  <c r="G41" i="9"/>
  <c r="G37" i="9"/>
  <c r="G33" i="9"/>
  <c r="G29" i="9"/>
  <c r="G60" i="9"/>
  <c r="G56" i="9"/>
  <c r="G52" i="9"/>
  <c r="G48" i="9"/>
  <c r="G23" i="9"/>
  <c r="G19" i="9"/>
  <c r="G15" i="9"/>
  <c r="G42" i="9"/>
  <c r="G38" i="9"/>
  <c r="G34" i="9"/>
  <c r="G61" i="9"/>
  <c r="G57" i="9"/>
  <c r="G53" i="9"/>
  <c r="G8" i="9" l="1"/>
  <c r="G26" i="9"/>
  <c r="G44" i="9"/>
  <c r="X13" i="12" l="1"/>
  <c r="U13" i="12"/>
  <c r="R13" i="12"/>
  <c r="O13" i="12"/>
  <c r="L13" i="12"/>
  <c r="H13" i="12"/>
  <c r="E13" i="12"/>
  <c r="B13" i="12"/>
</calcChain>
</file>

<file path=xl/sharedStrings.xml><?xml version="1.0" encoding="utf-8"?>
<sst xmlns="http://schemas.openxmlformats.org/spreadsheetml/2006/main" count="465" uniqueCount="197">
  <si>
    <t xml:space="preserve">  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</si>
  <si>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세대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>)</t>
    </r>
  </si>
  <si>
    <t>(Unit : Household, Person)</t>
  </si>
  <si>
    <t>남</t>
  </si>
  <si>
    <t>Male</t>
  </si>
  <si>
    <t>여</t>
  </si>
  <si>
    <t>Female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</si>
  <si>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기획청렴실</t>
    </r>
  </si>
  <si>
    <r>
      <t xml:space="preserve">주 </t>
    </r>
    <r>
      <rPr>
        <sz val="10"/>
        <color rgb="FF000000"/>
        <rFont val="휴먼명조"/>
        <family val="3"/>
        <charset val="129"/>
      </rPr>
      <t>:</t>
    </r>
    <r>
      <rPr>
        <sz val="10"/>
        <color rgb="FF000000"/>
        <rFont val="명조"/>
        <family val="3"/>
        <charset val="129"/>
      </rPr>
      <t xml:space="preserve"> </t>
    </r>
    <r>
      <rPr>
        <sz val="10"/>
        <color rgb="FF000000"/>
        <rFont val="한양신명조"/>
        <family val="3"/>
        <charset val="129"/>
      </rPr>
      <t>외국인 세대수 제외</t>
    </r>
    <r>
      <rPr>
        <sz val="10"/>
        <color rgb="FF000000"/>
        <rFont val="명조"/>
        <family val="3"/>
        <charset val="129"/>
      </rPr>
      <t>(1998</t>
    </r>
    <r>
      <rPr>
        <sz val="10"/>
        <color rgb="FF000000"/>
        <rFont val="한양신명조"/>
        <family val="3"/>
        <charset val="129"/>
      </rPr>
      <t>년부터 적용</t>
    </r>
    <r>
      <rPr>
        <sz val="10"/>
        <color rgb="FF000000"/>
        <rFont val="명조"/>
        <family val="3"/>
        <charset val="129"/>
      </rPr>
      <t>)</t>
    </r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</si>
  <si>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세대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 xml:space="preserve">) </t>
    </r>
  </si>
  <si>
    <t>인 구</t>
  </si>
  <si>
    <t>Area</t>
  </si>
  <si>
    <t>-</t>
  </si>
  <si>
    <t>Total</t>
  </si>
  <si>
    <t>Foreigner</t>
  </si>
  <si>
    <t>Korean</t>
  </si>
  <si>
    <r>
      <t xml:space="preserve">2. </t>
    </r>
    <r>
      <rPr>
        <sz val="20"/>
        <color rgb="FF000000"/>
        <rFont val="한양신명조"/>
        <family val="3"/>
        <charset val="129"/>
      </rPr>
      <t>읍</t>
    </r>
    <r>
      <rPr>
        <sz val="20"/>
        <color rgb="FF000000"/>
        <rFont val="명조"/>
        <family val="3"/>
        <charset val="129"/>
      </rPr>
      <t>·</t>
    </r>
    <r>
      <rPr>
        <sz val="20"/>
        <color rgb="FF000000"/>
        <rFont val="한양신명조"/>
        <family val="3"/>
        <charset val="129"/>
      </rPr>
      <t>면별 세대 및 인구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최근년도</t>
    </r>
    <r>
      <rPr>
        <sz val="20"/>
        <color rgb="FF000000"/>
        <rFont val="명조"/>
        <family val="3"/>
        <charset val="129"/>
      </rPr>
      <t>)</t>
    </r>
  </si>
  <si>
    <r>
      <t>Households and Population by Eup</t>
    </r>
    <r>
      <rPr>
        <sz val="16"/>
        <color rgb="FF000000"/>
        <rFont val="맑은 고딕"/>
        <family val="3"/>
        <charset val="129"/>
        <scheme val="minor"/>
      </rPr>
      <t>･</t>
    </r>
    <r>
      <rPr>
        <sz val="16"/>
        <color rgb="FF000000"/>
        <rFont val="휴먼명조"/>
        <family val="3"/>
        <charset val="129"/>
      </rPr>
      <t>Myeon(Recent Year)</t>
    </r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</si>
  <si>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세대</t>
    </r>
    <r>
      <rPr>
        <sz val="10"/>
        <color rgb="FF000000"/>
        <rFont val="휴먼명조"/>
        <family val="3"/>
        <charset val="129"/>
      </rPr>
      <t>)</t>
    </r>
  </si>
  <si>
    <t>(Unit : Person, Household)</t>
  </si>
  <si>
    <t>등록인구</t>
  </si>
  <si>
    <t>Population</t>
  </si>
  <si>
    <t>합 계</t>
  </si>
  <si>
    <t>2 0 1 4</t>
  </si>
  <si>
    <t>한 국 인</t>
  </si>
  <si>
    <t>외 국 인</t>
  </si>
  <si>
    <t>2 0 1 5</t>
    <phoneticPr fontId="5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</si>
  <si>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>, %)</t>
    </r>
  </si>
  <si>
    <t>(Unit : Person, %)</t>
  </si>
  <si>
    <t>구성비</t>
  </si>
  <si>
    <t>Composition</t>
  </si>
  <si>
    <t>총 계</t>
  </si>
  <si>
    <r>
      <t>0</t>
    </r>
    <r>
      <rPr>
        <sz val="9"/>
        <color rgb="FF000000"/>
        <rFont val="맑은 고딕"/>
        <family val="3"/>
        <charset val="129"/>
        <scheme val="minor"/>
      </rPr>
      <t>∼</t>
    </r>
    <r>
      <rPr>
        <sz val="9"/>
        <color rgb="FF000000"/>
        <rFont val="휴먼명조"/>
        <family val="3"/>
        <charset val="129"/>
      </rPr>
      <t>4</t>
    </r>
    <r>
      <rPr>
        <sz val="9"/>
        <color rgb="FF000000"/>
        <rFont val="맑은 고딕"/>
        <family val="3"/>
        <charset val="129"/>
        <scheme val="minor"/>
      </rPr>
      <t>세</t>
    </r>
  </si>
  <si>
    <r>
      <t>5</t>
    </r>
    <r>
      <rPr>
        <sz val="9"/>
        <color rgb="FF000000"/>
        <rFont val="맑은 고딕"/>
        <family val="3"/>
        <charset val="129"/>
        <scheme val="minor"/>
      </rPr>
      <t>∼</t>
    </r>
    <r>
      <rPr>
        <sz val="9"/>
        <color rgb="FF000000"/>
        <rFont val="휴먼명조"/>
        <family val="3"/>
        <charset val="129"/>
      </rPr>
      <t>9</t>
    </r>
  </si>
  <si>
    <r>
      <t>10</t>
    </r>
    <r>
      <rPr>
        <sz val="9"/>
        <color rgb="FF000000"/>
        <rFont val="맑은 고딕"/>
        <family val="3"/>
        <charset val="129"/>
        <scheme val="minor"/>
      </rPr>
      <t>∼</t>
    </r>
    <r>
      <rPr>
        <sz val="9"/>
        <color rgb="FF000000"/>
        <rFont val="휴먼명조"/>
        <family val="3"/>
        <charset val="129"/>
      </rPr>
      <t>14</t>
    </r>
  </si>
  <si>
    <r>
      <t>15</t>
    </r>
    <r>
      <rPr>
        <sz val="9"/>
        <color rgb="FF000000"/>
        <rFont val="맑은 고딕"/>
        <family val="3"/>
        <charset val="129"/>
        <scheme val="minor"/>
      </rPr>
      <t>∼</t>
    </r>
    <r>
      <rPr>
        <sz val="9"/>
        <color rgb="FF000000"/>
        <rFont val="휴먼명조"/>
        <family val="3"/>
        <charset val="129"/>
      </rPr>
      <t>19</t>
    </r>
  </si>
  <si>
    <r>
      <t>20</t>
    </r>
    <r>
      <rPr>
        <sz val="9"/>
        <color rgb="FF000000"/>
        <rFont val="맑은 고딕"/>
        <family val="3"/>
        <charset val="129"/>
        <scheme val="minor"/>
      </rPr>
      <t>∼</t>
    </r>
    <r>
      <rPr>
        <sz val="9"/>
        <color rgb="FF000000"/>
        <rFont val="휴먼명조"/>
        <family val="3"/>
        <charset val="129"/>
      </rPr>
      <t>24</t>
    </r>
  </si>
  <si>
    <r>
      <t>25</t>
    </r>
    <r>
      <rPr>
        <sz val="9"/>
        <color rgb="FF000000"/>
        <rFont val="맑은 고딕"/>
        <family val="3"/>
        <charset val="129"/>
        <scheme val="minor"/>
      </rPr>
      <t>∼</t>
    </r>
    <r>
      <rPr>
        <sz val="9"/>
        <color rgb="FF000000"/>
        <rFont val="휴먼명조"/>
        <family val="3"/>
        <charset val="129"/>
      </rPr>
      <t>29</t>
    </r>
  </si>
  <si>
    <r>
      <t>30</t>
    </r>
    <r>
      <rPr>
        <sz val="9"/>
        <color rgb="FF000000"/>
        <rFont val="맑은 고딕"/>
        <family val="3"/>
        <charset val="129"/>
        <scheme val="minor"/>
      </rPr>
      <t>∼</t>
    </r>
    <r>
      <rPr>
        <sz val="9"/>
        <color rgb="FF000000"/>
        <rFont val="휴먼명조"/>
        <family val="3"/>
        <charset val="129"/>
      </rPr>
      <t>34</t>
    </r>
  </si>
  <si>
    <r>
      <t>35</t>
    </r>
    <r>
      <rPr>
        <sz val="9"/>
        <color rgb="FF000000"/>
        <rFont val="맑은 고딕"/>
        <family val="3"/>
        <charset val="129"/>
        <scheme val="minor"/>
      </rPr>
      <t>∼</t>
    </r>
    <r>
      <rPr>
        <sz val="9"/>
        <color rgb="FF000000"/>
        <rFont val="휴먼명조"/>
        <family val="3"/>
        <charset val="129"/>
      </rPr>
      <t>39</t>
    </r>
  </si>
  <si>
    <r>
      <t>40</t>
    </r>
    <r>
      <rPr>
        <sz val="9"/>
        <color rgb="FF000000"/>
        <rFont val="맑은 고딕"/>
        <family val="3"/>
        <charset val="129"/>
        <scheme val="minor"/>
      </rPr>
      <t>∼</t>
    </r>
    <r>
      <rPr>
        <sz val="9"/>
        <color rgb="FF000000"/>
        <rFont val="휴먼명조"/>
        <family val="3"/>
        <charset val="129"/>
      </rPr>
      <t>44</t>
    </r>
  </si>
  <si>
    <r>
      <t>45</t>
    </r>
    <r>
      <rPr>
        <sz val="9"/>
        <color rgb="FF000000"/>
        <rFont val="맑은 고딕"/>
        <family val="3"/>
        <charset val="129"/>
        <scheme val="minor"/>
      </rPr>
      <t>∼</t>
    </r>
    <r>
      <rPr>
        <sz val="9"/>
        <color rgb="FF000000"/>
        <rFont val="휴먼명조"/>
        <family val="3"/>
        <charset val="129"/>
      </rPr>
      <t>49</t>
    </r>
  </si>
  <si>
    <r>
      <t>50</t>
    </r>
    <r>
      <rPr>
        <sz val="9"/>
        <color rgb="FF000000"/>
        <rFont val="맑은 고딕"/>
        <family val="3"/>
        <charset val="129"/>
        <scheme val="minor"/>
      </rPr>
      <t>∼</t>
    </r>
    <r>
      <rPr>
        <sz val="9"/>
        <color rgb="FF000000"/>
        <rFont val="휴먼명조"/>
        <family val="3"/>
        <charset val="129"/>
      </rPr>
      <t>54</t>
    </r>
  </si>
  <si>
    <r>
      <t>55</t>
    </r>
    <r>
      <rPr>
        <sz val="9"/>
        <color rgb="FF000000"/>
        <rFont val="맑은 고딕"/>
        <family val="3"/>
        <charset val="129"/>
        <scheme val="minor"/>
      </rPr>
      <t>∼</t>
    </r>
    <r>
      <rPr>
        <sz val="9"/>
        <color rgb="FF000000"/>
        <rFont val="휴먼명조"/>
        <family val="3"/>
        <charset val="129"/>
      </rPr>
      <t>59</t>
    </r>
  </si>
  <si>
    <r>
      <t>60</t>
    </r>
    <r>
      <rPr>
        <sz val="9"/>
        <color rgb="FF000000"/>
        <rFont val="맑은 고딕"/>
        <family val="3"/>
        <charset val="129"/>
        <scheme val="minor"/>
      </rPr>
      <t>∼</t>
    </r>
    <r>
      <rPr>
        <sz val="9"/>
        <color rgb="FF000000"/>
        <rFont val="휴먼명조"/>
        <family val="3"/>
        <charset val="129"/>
      </rPr>
      <t>64</t>
    </r>
  </si>
  <si>
    <r>
      <t>65</t>
    </r>
    <r>
      <rPr>
        <sz val="9"/>
        <color rgb="FF000000"/>
        <rFont val="맑은 고딕"/>
        <family val="3"/>
        <charset val="129"/>
        <scheme val="minor"/>
      </rPr>
      <t>∼</t>
    </r>
    <r>
      <rPr>
        <sz val="9"/>
        <color rgb="FF000000"/>
        <rFont val="휴먼명조"/>
        <family val="3"/>
        <charset val="129"/>
      </rPr>
      <t>69</t>
    </r>
  </si>
  <si>
    <r>
      <t>70</t>
    </r>
    <r>
      <rPr>
        <sz val="9"/>
        <color rgb="FF000000"/>
        <rFont val="맑은 고딕"/>
        <family val="3"/>
        <charset val="129"/>
        <scheme val="minor"/>
      </rPr>
      <t>∼</t>
    </r>
    <r>
      <rPr>
        <sz val="9"/>
        <color rgb="FF000000"/>
        <rFont val="휴먼명조"/>
        <family val="3"/>
        <charset val="129"/>
      </rPr>
      <t>74</t>
    </r>
  </si>
  <si>
    <r>
      <t>75</t>
    </r>
    <r>
      <rPr>
        <sz val="9"/>
        <color rgb="FF000000"/>
        <rFont val="맑은 고딕"/>
        <family val="3"/>
        <charset val="129"/>
        <scheme val="minor"/>
      </rPr>
      <t>∼</t>
    </r>
    <r>
      <rPr>
        <sz val="9"/>
        <color rgb="FF000000"/>
        <rFont val="휴먼명조"/>
        <family val="3"/>
        <charset val="129"/>
      </rPr>
      <t>79</t>
    </r>
  </si>
  <si>
    <r>
      <t>80</t>
    </r>
    <r>
      <rPr>
        <sz val="9"/>
        <color rgb="FF000000"/>
        <rFont val="맑은 고딕"/>
        <family val="3"/>
        <charset val="129"/>
        <scheme val="minor"/>
      </rPr>
      <t>세이상</t>
    </r>
  </si>
  <si>
    <t>남 자</t>
  </si>
  <si>
    <t>여 자</t>
  </si>
  <si>
    <r>
      <t xml:space="preserve">5. </t>
    </r>
    <r>
      <rPr>
        <sz val="20"/>
        <color rgb="FF000000"/>
        <rFont val="한양신명조"/>
        <family val="3"/>
        <charset val="129"/>
      </rPr>
      <t>인 구 동 태</t>
    </r>
  </si>
  <si>
    <t>Vital Statistics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</si>
  <si>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건</t>
    </r>
    <r>
      <rPr>
        <sz val="10"/>
        <color rgb="FF000000"/>
        <rFont val="휴먼명조"/>
        <family val="3"/>
        <charset val="129"/>
      </rPr>
      <t>)</t>
    </r>
  </si>
  <si>
    <t>(Unit : Person, Case)</t>
  </si>
  <si>
    <t>Internal Migration</t>
  </si>
  <si>
    <t>전 입</t>
  </si>
  <si>
    <t>In-migrants</t>
  </si>
  <si>
    <t>전 출</t>
  </si>
  <si>
    <t>Out-migrants</t>
  </si>
  <si>
    <t>남자</t>
  </si>
  <si>
    <t>male</t>
  </si>
  <si>
    <t>여자</t>
  </si>
  <si>
    <r>
      <t xml:space="preserve">6. </t>
    </r>
    <r>
      <rPr>
        <sz val="20"/>
        <color rgb="FF000000"/>
        <rFont val="한양신명조"/>
        <family val="3"/>
        <charset val="129"/>
      </rPr>
      <t>인 구 이 동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</si>
  <si>
    <t>Internal Migration(Cont'd)</t>
  </si>
  <si>
    <t>전입</t>
  </si>
  <si>
    <t>전출</t>
  </si>
  <si>
    <r>
      <t xml:space="preserve">(2015 </t>
    </r>
    <r>
      <rPr>
        <sz val="10"/>
        <color rgb="FF000000"/>
        <rFont val="맑은 고딕"/>
        <family val="3"/>
        <charset val="129"/>
        <scheme val="minor"/>
      </rPr>
      <t>표준서식에 따른 서식변경 및 내용수정</t>
    </r>
    <r>
      <rPr>
        <sz val="10"/>
        <color rgb="FF000000"/>
        <rFont val="휴먼명조"/>
        <family val="3"/>
        <charset val="129"/>
      </rPr>
      <t>)</t>
    </r>
    <phoneticPr fontId="5" type="noConversion"/>
  </si>
  <si>
    <t>6. 인 구 이 동</t>
    <phoneticPr fontId="5" type="noConversion"/>
  </si>
  <si>
    <t>1. 인 구 추 이</t>
  </si>
  <si>
    <t>1. 인 구 추 이(계속)</t>
  </si>
  <si>
    <t>자료 : 기획청렴실
주 : 1. 주민등록인구통계 자료(외국인 제외) 2. 구성비는 총계 남자․여자에 대한 것임.</t>
    <phoneticPr fontId="5" type="noConversion"/>
  </si>
  <si>
    <t>출 생 Birth</t>
  </si>
  <si>
    <t>사 망 Death</t>
  </si>
  <si>
    <t>2 0 1 4</t>
    <phoneticPr fontId="5" type="noConversion"/>
  </si>
  <si>
    <t>세 대1)
No. of
Households</t>
    <phoneticPr fontId="5" type="noConversion"/>
  </si>
  <si>
    <t>65세
이상
고령자2) Person 65 years old and over</t>
    <phoneticPr fontId="5" type="noConversion"/>
  </si>
  <si>
    <t>등록인구 Registered Population</t>
  </si>
  <si>
    <t>외 국 인 Foreigner</t>
  </si>
  <si>
    <t>면 적(㎢)</t>
  </si>
  <si>
    <t>총 이 동
Total Migrants</t>
    <phoneticPr fontId="5" type="noConversion"/>
  </si>
  <si>
    <t>시도간 이동
Inter-Metropolitan City &amp; Province migrants</t>
    <phoneticPr fontId="5" type="noConversion"/>
  </si>
  <si>
    <t>순 이 동
Net migrants</t>
    <phoneticPr fontId="5" type="noConversion"/>
  </si>
  <si>
    <t>시도내 이동 - 군구내
Intra-Metropolitan City and Province migrants - intra-Si, Gun, Gu migrants</t>
    <phoneticPr fontId="5" type="noConversion"/>
  </si>
  <si>
    <t>시도내 이동 - 군구간
Inter - Si, Gun, Gu migrants</t>
    <phoneticPr fontId="5" type="noConversion"/>
  </si>
  <si>
    <t>세 대
No. of
Households</t>
    <phoneticPr fontId="5" type="noConversion"/>
  </si>
  <si>
    <r>
      <t xml:space="preserve">인구증가율
(%)
</t>
    </r>
    <r>
      <rPr>
        <sz val="9"/>
        <color rgb="FF000000"/>
        <rFont val="맑은 고딕"/>
        <family val="3"/>
        <charset val="129"/>
        <scheme val="minor"/>
      </rPr>
      <t>Population increase rate</t>
    </r>
    <phoneticPr fontId="5" type="noConversion"/>
  </si>
  <si>
    <r>
      <t xml:space="preserve">세대당
인 구
</t>
    </r>
    <r>
      <rPr>
        <sz val="8"/>
        <color rgb="FF000000"/>
        <rFont val="맑은 고딕"/>
        <family val="3"/>
        <charset val="129"/>
        <scheme val="minor"/>
      </rPr>
      <t>Person 
Per household</t>
    </r>
    <phoneticPr fontId="5" type="noConversion"/>
  </si>
  <si>
    <r>
      <t xml:space="preserve">65세이상
고 령 자
</t>
    </r>
    <r>
      <rPr>
        <sz val="8"/>
        <color rgb="FF000000"/>
        <rFont val="맑은 고딕"/>
        <family val="3"/>
        <charset val="129"/>
        <scheme val="minor"/>
      </rPr>
      <t>Person 65 years old &amp; over</t>
    </r>
    <phoneticPr fontId="5" type="noConversion"/>
  </si>
  <si>
    <t>인구밀도(명/㎢)
Population density</t>
    <phoneticPr fontId="5" type="noConversion"/>
  </si>
  <si>
    <t>혼 인
Marriage</t>
    <phoneticPr fontId="5" type="noConversion"/>
  </si>
  <si>
    <t>이 혼
Divorce</t>
    <phoneticPr fontId="5" type="noConversion"/>
  </si>
  <si>
    <t>기 장 읍
Kijang-eup</t>
    <phoneticPr fontId="5" type="noConversion"/>
  </si>
  <si>
    <t>장 안 읍
Jangan-eup</t>
    <phoneticPr fontId="5" type="noConversion"/>
  </si>
  <si>
    <t>정 관 읍
Jeonggwan-eup</t>
    <phoneticPr fontId="5" type="noConversion"/>
  </si>
  <si>
    <t>일 광 면
Ilgwang-myeon</t>
    <phoneticPr fontId="5" type="noConversion"/>
  </si>
  <si>
    <t>철 마 면
Cheolma-myeon</t>
    <phoneticPr fontId="5" type="noConversion"/>
  </si>
  <si>
    <r>
      <t xml:space="preserve">1 </t>
    </r>
    <r>
      <rPr>
        <sz val="10"/>
        <color rgb="FF000000"/>
        <rFont val="맑은 고딕"/>
        <family val="3"/>
        <charset val="129"/>
        <scheme val="minor"/>
      </rPr>
      <t>월
January</t>
    </r>
    <phoneticPr fontId="5" type="noConversion"/>
  </si>
  <si>
    <r>
      <t xml:space="preserve">2 </t>
    </r>
    <r>
      <rPr>
        <sz val="10"/>
        <color rgb="FF000000"/>
        <rFont val="맑은 고딕"/>
        <family val="3"/>
        <charset val="129"/>
        <scheme val="minor"/>
      </rPr>
      <t>월
February</t>
    </r>
    <phoneticPr fontId="5" type="noConversion"/>
  </si>
  <si>
    <r>
      <t xml:space="preserve">3 </t>
    </r>
    <r>
      <rPr>
        <sz val="10"/>
        <color rgb="FF000000"/>
        <rFont val="맑은 고딕"/>
        <family val="3"/>
        <charset val="129"/>
        <scheme val="minor"/>
      </rPr>
      <t>월
March</t>
    </r>
    <phoneticPr fontId="5" type="noConversion"/>
  </si>
  <si>
    <r>
      <t xml:space="preserve">4 </t>
    </r>
    <r>
      <rPr>
        <sz val="10"/>
        <color rgb="FF000000"/>
        <rFont val="맑은 고딕"/>
        <family val="3"/>
        <charset val="129"/>
        <scheme val="minor"/>
      </rPr>
      <t>월
April</t>
    </r>
    <phoneticPr fontId="5" type="noConversion"/>
  </si>
  <si>
    <r>
      <t xml:space="preserve">5 </t>
    </r>
    <r>
      <rPr>
        <sz val="10"/>
        <color rgb="FF000000"/>
        <rFont val="맑은 고딕"/>
        <family val="3"/>
        <charset val="129"/>
        <scheme val="minor"/>
      </rPr>
      <t>월
May</t>
    </r>
    <phoneticPr fontId="5" type="noConversion"/>
  </si>
  <si>
    <r>
      <t xml:space="preserve">6 </t>
    </r>
    <r>
      <rPr>
        <sz val="10"/>
        <color rgb="FF000000"/>
        <rFont val="맑은 고딕"/>
        <family val="3"/>
        <charset val="129"/>
        <scheme val="minor"/>
      </rPr>
      <t>월
June</t>
    </r>
    <phoneticPr fontId="5" type="noConversion"/>
  </si>
  <si>
    <r>
      <t xml:space="preserve">7 </t>
    </r>
    <r>
      <rPr>
        <sz val="10"/>
        <color rgb="FF000000"/>
        <rFont val="맑은 고딕"/>
        <family val="3"/>
        <charset val="129"/>
        <scheme val="minor"/>
      </rPr>
      <t>월
July</t>
    </r>
    <phoneticPr fontId="5" type="noConversion"/>
  </si>
  <si>
    <r>
      <t xml:space="preserve">8 </t>
    </r>
    <r>
      <rPr>
        <sz val="10"/>
        <color rgb="FF000000"/>
        <rFont val="맑은 고딕"/>
        <family val="3"/>
        <charset val="129"/>
        <scheme val="minor"/>
      </rPr>
      <t>월
August</t>
    </r>
    <phoneticPr fontId="5" type="noConversion"/>
  </si>
  <si>
    <r>
      <t xml:space="preserve">9 </t>
    </r>
    <r>
      <rPr>
        <sz val="10"/>
        <color rgb="FF000000"/>
        <rFont val="맑은 고딕"/>
        <family val="3"/>
        <charset val="129"/>
        <scheme val="minor"/>
      </rPr>
      <t>월
September</t>
    </r>
    <phoneticPr fontId="5" type="noConversion"/>
  </si>
  <si>
    <r>
      <t xml:space="preserve">10 </t>
    </r>
    <r>
      <rPr>
        <sz val="10"/>
        <color rgb="FF000000"/>
        <rFont val="맑은 고딕"/>
        <family val="3"/>
        <charset val="129"/>
        <scheme val="minor"/>
      </rPr>
      <t>월
October</t>
    </r>
    <phoneticPr fontId="5" type="noConversion"/>
  </si>
  <si>
    <r>
      <t xml:space="preserve">11 </t>
    </r>
    <r>
      <rPr>
        <sz val="10"/>
        <color rgb="FF000000"/>
        <rFont val="맑은 고딕"/>
        <family val="3"/>
        <charset val="129"/>
        <scheme val="minor"/>
      </rPr>
      <t>월
November</t>
    </r>
    <phoneticPr fontId="5" type="noConversion"/>
  </si>
  <si>
    <r>
      <t xml:space="preserve">12 </t>
    </r>
    <r>
      <rPr>
        <sz val="10"/>
        <color rgb="FF000000"/>
        <rFont val="맑은 고딕"/>
        <family val="3"/>
        <charset val="129"/>
        <scheme val="minor"/>
      </rPr>
      <t>월
December</t>
    </r>
    <phoneticPr fontId="5" type="noConversion"/>
  </si>
  <si>
    <t>2 0 1 6</t>
    <phoneticPr fontId="5" type="noConversion"/>
  </si>
  <si>
    <t xml:space="preserve">2 0 1 6 </t>
    <phoneticPr fontId="5" type="noConversion"/>
  </si>
  <si>
    <t>2 0 1 5</t>
    <phoneticPr fontId="5" type="noConversion"/>
  </si>
  <si>
    <t>2 0 1 6</t>
    <phoneticPr fontId="5" type="noConversion"/>
  </si>
  <si>
    <t>2 0 1 7</t>
    <phoneticPr fontId="5" type="noConversion"/>
  </si>
  <si>
    <t>2 0 1 5</t>
    <phoneticPr fontId="5" type="noConversion"/>
  </si>
  <si>
    <t>Population Trends</t>
    <phoneticPr fontId="5" type="noConversion"/>
  </si>
  <si>
    <t>Population Trends(Cont'd)</t>
    <phoneticPr fontId="5" type="noConversion"/>
  </si>
  <si>
    <t>2 0 1 8</t>
    <phoneticPr fontId="5" type="noConversion"/>
  </si>
  <si>
    <t>3. 연령별(5세) 및 성별 인구</t>
    <phoneticPr fontId="5" type="noConversion"/>
  </si>
  <si>
    <t>Population by Age(5-year age group) and Gender</t>
    <phoneticPr fontId="5" type="noConversion"/>
  </si>
  <si>
    <t>2 0 1 8</t>
    <phoneticPr fontId="5" type="noConversion"/>
  </si>
  <si>
    <t>인구</t>
    <phoneticPr fontId="5" type="noConversion"/>
  </si>
  <si>
    <t>구성비</t>
    <phoneticPr fontId="5" type="noConversion"/>
  </si>
  <si>
    <t>Population</t>
    <phoneticPr fontId="5" type="noConversion"/>
  </si>
  <si>
    <t>Composition</t>
    <phoneticPr fontId="5" type="noConversion"/>
  </si>
  <si>
    <t>Multicultural Households and Household Members</t>
    <phoneticPr fontId="5" type="noConversion"/>
  </si>
  <si>
    <t>7. 다문화 가구 및 가구원</t>
    <phoneticPr fontId="5" type="noConversion"/>
  </si>
  <si>
    <t>단위 : 가구, 명</t>
    <phoneticPr fontId="5" type="noConversion"/>
  </si>
  <si>
    <t>다문화 가구
Multicultural
Households</t>
    <phoneticPr fontId="5" type="noConversion"/>
  </si>
  <si>
    <t>총 계
Total</t>
    <phoneticPr fontId="5" type="noConversion"/>
  </si>
  <si>
    <t>2 0 1 8</t>
    <phoneticPr fontId="5" type="noConversion"/>
  </si>
  <si>
    <t>1)출생에 의한 대한민국 국민인 자이며, 한국인 배우자 또는 한국인 자녀</t>
    <phoneticPr fontId="5" type="noConversion"/>
  </si>
  <si>
    <t>2)국적법상 귀화에 의한 국적취득자로 현재 대한민국 국민인 자</t>
    <phoneticPr fontId="5" type="noConversion"/>
  </si>
  <si>
    <t xml:space="preserve">3)내국인(귀화자 포함)과 결혼한 외국인               </t>
    <phoneticPr fontId="5" type="noConversion"/>
  </si>
  <si>
    <t>내국인(출생)1)
Korean(natural)</t>
    <phoneticPr fontId="5" type="noConversion"/>
  </si>
  <si>
    <t>내국인(귀화)2)
korean(naturalized)</t>
    <phoneticPr fontId="5" type="noConversion"/>
  </si>
  <si>
    <t>외국인(결혼이민자)3)
foreigner(marriage-based immigrants)</t>
    <phoneticPr fontId="5" type="noConversion"/>
  </si>
  <si>
    <t>외국인(기타)4)
foreigner(etc)</t>
    <phoneticPr fontId="5" type="noConversion"/>
  </si>
  <si>
    <t>4. 외국인 국적별 현황</t>
    <phoneticPr fontId="5" type="noConversion"/>
  </si>
  <si>
    <r>
      <t>4. 외국인 국적별</t>
    </r>
    <r>
      <rPr>
        <sz val="20"/>
        <color rgb="FF000000"/>
        <rFont val="한양신명조"/>
        <family val="3"/>
        <charset val="129"/>
      </rPr>
      <t xml:space="preserve"> 현황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  <phoneticPr fontId="5" type="noConversion"/>
  </si>
  <si>
    <t>Registered Foreigners by Nationality</t>
    <phoneticPr fontId="5" type="noConversion"/>
  </si>
  <si>
    <t>Registered Foreigners by Nationality(Cont'd)</t>
    <phoneticPr fontId="5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</si>
  <si>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>)</t>
    </r>
  </si>
  <si>
    <t>(Unit : Person)</t>
  </si>
  <si>
    <t>중 국</t>
  </si>
  <si>
    <t>중국(한국계)</t>
    <phoneticPr fontId="5" type="noConversion"/>
  </si>
  <si>
    <t>미국</t>
    <phoneticPr fontId="5" type="noConversion"/>
  </si>
  <si>
    <t>일본</t>
    <phoneticPr fontId="5" type="noConversion"/>
  </si>
  <si>
    <t>인도네시아</t>
    <phoneticPr fontId="5" type="noConversion"/>
  </si>
  <si>
    <t>캐나다</t>
    <phoneticPr fontId="5" type="noConversion"/>
  </si>
  <si>
    <t>러시아1)</t>
    <phoneticPr fontId="5" type="noConversion"/>
  </si>
  <si>
    <t>China</t>
  </si>
  <si>
    <t>United States</t>
    <phoneticPr fontId="5" type="noConversion"/>
  </si>
  <si>
    <t>Japan</t>
    <phoneticPr fontId="5" type="noConversion"/>
  </si>
  <si>
    <t>Indonesia</t>
    <phoneticPr fontId="5" type="noConversion"/>
  </si>
  <si>
    <t>Canada</t>
    <phoneticPr fontId="5" type="noConversion"/>
  </si>
  <si>
    <t>Russia</t>
    <phoneticPr fontId="5" type="noConversion"/>
  </si>
  <si>
    <t>-</t>
    <phoneticPr fontId="5" type="noConversion"/>
  </si>
  <si>
    <t>-</t>
    <phoneticPr fontId="5" type="noConversion"/>
  </si>
  <si>
    <t>2 0 1 7</t>
    <phoneticPr fontId="5" type="noConversion"/>
  </si>
  <si>
    <t>기 장 읍
Kijang-Eup</t>
    <phoneticPr fontId="5" type="noConversion"/>
  </si>
  <si>
    <t>장 안 읍
Jangan-Eup</t>
    <phoneticPr fontId="5" type="noConversion"/>
  </si>
  <si>
    <t>일 광 면
Ilgwang-Myeon</t>
    <phoneticPr fontId="5" type="noConversion"/>
  </si>
  <si>
    <t>철 마 면
Cheolma-Myeon</t>
    <phoneticPr fontId="5" type="noConversion"/>
  </si>
  <si>
    <t>필 리 핀</t>
  </si>
  <si>
    <t xml:space="preserve">태 국 </t>
  </si>
  <si>
    <t>영 국</t>
  </si>
  <si>
    <t>베 트 남</t>
  </si>
  <si>
    <t>기타국가</t>
    <phoneticPr fontId="5" type="noConversion"/>
  </si>
  <si>
    <t>Philippines</t>
  </si>
  <si>
    <t>Thailand</t>
  </si>
  <si>
    <t>United Kingdom</t>
  </si>
  <si>
    <t>Vietnam</t>
  </si>
  <si>
    <t>Others</t>
    <phoneticPr fontId="5" type="noConversion"/>
  </si>
  <si>
    <t>남</t>
    <phoneticPr fontId="5" type="noConversion"/>
  </si>
  <si>
    <t>여</t>
    <phoneticPr fontId="5" type="noConversion"/>
  </si>
  <si>
    <t>Male</t>
    <phoneticPr fontId="5" type="noConversion"/>
  </si>
  <si>
    <t>Female</t>
    <phoneticPr fontId="5" type="noConversion"/>
  </si>
  <si>
    <t>2 0 1 5</t>
    <phoneticPr fontId="5" type="noConversion"/>
  </si>
  <si>
    <t>2 0 1 6</t>
    <phoneticPr fontId="5" type="noConversion"/>
  </si>
  <si>
    <t>2 0 1 7</t>
    <phoneticPr fontId="5" type="noConversion"/>
  </si>
  <si>
    <t>2 0 1 8</t>
    <phoneticPr fontId="5" type="noConversion"/>
  </si>
  <si>
    <t>2 0 1 8</t>
    <phoneticPr fontId="5" type="noConversion"/>
  </si>
  <si>
    <t>기 장 읍
Kijang-Eup</t>
    <phoneticPr fontId="5" type="noConversion"/>
  </si>
  <si>
    <t>장 안 읍
Jangan-Eup</t>
    <phoneticPr fontId="5" type="noConversion"/>
  </si>
  <si>
    <t>정 관 읍
Jeonggwan-eup</t>
    <phoneticPr fontId="5" type="noConversion"/>
  </si>
  <si>
    <t>일 광 면
Ilgwang-Myeon</t>
    <phoneticPr fontId="5" type="noConversion"/>
  </si>
  <si>
    <t>철 마 면
Cheolma-Myeon</t>
    <phoneticPr fontId="5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</si>
  <si>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열린민원과</t>
    </r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</si>
  <si>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열린민원과</t>
    </r>
    <phoneticPr fontId="5" type="noConversion"/>
  </si>
  <si>
    <t>주 : 1) 2012년부터 러시아에 한국계 포함</t>
  </si>
  <si>
    <t>주 : 2019년 표준서식에 따른 변경</t>
    <phoneticPr fontId="5" type="noConversion"/>
  </si>
  <si>
    <t>4)그 외 가구 내 외국인</t>
    <phoneticPr fontId="5" type="noConversion"/>
  </si>
  <si>
    <t>Female</t>
    <phoneticPr fontId="5" type="noConversion"/>
  </si>
  <si>
    <t>China(Korean-Chinses)</t>
    <phoneticPr fontId="5" type="noConversion"/>
  </si>
  <si>
    <r>
      <t xml:space="preserve">자료 </t>
    </r>
    <r>
      <rPr>
        <sz val="8"/>
        <color rgb="FF000000"/>
        <rFont val="휴먼명조"/>
        <family val="3"/>
        <charset val="129"/>
      </rPr>
      <t xml:space="preserve">: </t>
    </r>
    <r>
      <rPr>
        <sz val="8"/>
        <color rgb="FF000000"/>
        <rFont val="맑은 고딕"/>
        <family val="3"/>
        <charset val="129"/>
        <scheme val="minor"/>
      </rPr>
      <t>기획청렴실
주 : 1) 외국인 세대수 제외(1998년부터 적용)
      2) 65세이상 고령자 외국인 수 제외</t>
    </r>
    <phoneticPr fontId="5" type="noConversion"/>
  </si>
  <si>
    <t>자료 :  「인구주택총조사」 통계청 인구총조사과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</si>
</sst>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0.0_ "/>
    <numFmt numFmtId="177" formatCode="0.00_ "/>
    <numFmt numFmtId="178" formatCode="#,##0;[Red]#,##0"/>
    <numFmt numFmtId="179" formatCode="0.0;[Red]0.0"/>
    <numFmt numFmtId="180" formatCode="&quot;₩&quot;#,##0_);[Red]\(&quot;₩&quot;#,##0\)"/>
  </numFmts>
  <fonts count="37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한컴바탕"/>
      <family val="1"/>
      <charset val="129"/>
    </font>
    <font>
      <sz val="16"/>
      <color rgb="FF000000"/>
      <name val="휴먼명조"/>
      <family val="3"/>
      <charset val="129"/>
    </font>
    <font>
      <sz val="10"/>
      <color rgb="FF000000"/>
      <name val="휴먼명조"/>
      <family val="3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휴먼명조"/>
      <family val="3"/>
      <charset val="129"/>
    </font>
    <font>
      <sz val="10"/>
      <color rgb="FF000000"/>
      <name val="명조"/>
      <family val="3"/>
      <charset val="129"/>
    </font>
    <font>
      <sz val="10"/>
      <color rgb="FF000000"/>
      <name val="한양신명조"/>
      <family val="3"/>
      <charset val="129"/>
    </font>
    <font>
      <sz val="20"/>
      <color rgb="FF000000"/>
      <name val="명조"/>
      <family val="3"/>
      <charset val="129"/>
    </font>
    <font>
      <sz val="20"/>
      <color rgb="FF000000"/>
      <name val="한양신명조"/>
      <family val="3"/>
      <charset val="129"/>
    </font>
    <font>
      <sz val="16"/>
      <color rgb="FF000000"/>
      <name val="맑은 고딕"/>
      <family val="3"/>
      <charset val="129"/>
      <scheme val="minor"/>
    </font>
    <font>
      <sz val="9"/>
      <color rgb="FF000000"/>
      <name val="한양중고딕"/>
      <family val="3"/>
      <charset val="129"/>
    </font>
    <font>
      <sz val="9"/>
      <color rgb="FF000000"/>
      <name val="휴먼명조"/>
      <family val="3"/>
      <charset val="129"/>
    </font>
    <font>
      <b/>
      <sz val="9"/>
      <color rgb="FF000000"/>
      <name val="휴먼명조"/>
      <family val="3"/>
      <charset val="129"/>
    </font>
    <font>
      <vertAlign val="superscript"/>
      <sz val="14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8"/>
      <color rgb="FF000000"/>
      <name val="한컴바탕"/>
      <family val="1"/>
      <charset val="129"/>
    </font>
    <font>
      <vertAlign val="superscript"/>
      <sz val="20"/>
      <color rgb="FF000000"/>
      <name val="명조"/>
      <family val="3"/>
      <charset val="129"/>
    </font>
    <font>
      <sz val="11"/>
      <color theme="1"/>
      <name val="맑은 고딕"/>
      <family val="2"/>
      <charset val="129"/>
      <scheme val="minor"/>
    </font>
    <font>
      <sz val="20"/>
      <color theme="1"/>
      <name val="명조"/>
      <family val="3"/>
      <charset val="129"/>
    </font>
    <font>
      <sz val="10"/>
      <color theme="1"/>
      <name val="휴먼명조"/>
      <family val="3"/>
      <charset val="129"/>
    </font>
    <font>
      <sz val="10"/>
      <color rgb="FF000000"/>
      <name val="휴먼명조"/>
      <charset val="129"/>
    </font>
    <font>
      <sz val="9"/>
      <color theme="1"/>
      <name val="휴먼명조"/>
      <family val="3"/>
      <charset val="129"/>
    </font>
    <font>
      <sz val="9"/>
      <name val="휴먼명조"/>
      <family val="3"/>
      <charset val="129"/>
    </font>
    <font>
      <sz val="9"/>
      <color rgb="FF000000"/>
      <name val="휴먼명조"/>
      <charset val="129"/>
    </font>
    <font>
      <sz val="10"/>
      <color theme="1"/>
      <name val="휴먼명조"/>
      <charset val="129"/>
    </font>
    <font>
      <sz val="9"/>
      <name val="휴먼명조"/>
      <charset val="129"/>
    </font>
    <font>
      <sz val="1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theme="1"/>
      <name val="휴먼명조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rgb="FF000000"/>
      <name val="휴먼명조"/>
      <family val="3"/>
      <charset val="129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/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/>
  </cellStyleXfs>
  <cellXfs count="247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3" fontId="14" fillId="0" borderId="5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176" fontId="13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0" fillId="0" borderId="27" xfId="0" applyBorder="1">
      <alignment vertical="center"/>
    </xf>
    <xf numFmtId="0" fontId="4" fillId="0" borderId="27" xfId="0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8" xfId="0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justify" vertical="top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7" fontId="24" fillId="0" borderId="0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3" fontId="27" fillId="0" borderId="5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178" fontId="26" fillId="0" borderId="0" xfId="2" applyNumberFormat="1" applyFont="1" applyFill="1" applyBorder="1" applyAlignment="1" applyProtection="1">
      <alignment horizontal="center" vertical="center"/>
      <protection locked="0" hidden="1"/>
    </xf>
    <xf numFmtId="179" fontId="13" fillId="0" borderId="0" xfId="0" applyNumberFormat="1" applyFont="1" applyAlignment="1">
      <alignment horizontal="center" vertical="center" wrapText="1"/>
    </xf>
    <xf numFmtId="178" fontId="13" fillId="0" borderId="0" xfId="0" applyNumberFormat="1" applyFont="1" applyAlignment="1">
      <alignment horizontal="center" vertical="center" wrapText="1"/>
    </xf>
    <xf numFmtId="3" fontId="4" fillId="0" borderId="5" xfId="1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 wrapText="1"/>
    </xf>
    <xf numFmtId="3" fontId="24" fillId="0" borderId="5" xfId="1" applyNumberFormat="1" applyFont="1" applyBorder="1" applyAlignment="1">
      <alignment horizontal="center" vertical="center" wrapText="1"/>
    </xf>
    <xf numFmtId="3" fontId="24" fillId="0" borderId="0" xfId="1" applyNumberFormat="1" applyFont="1" applyBorder="1" applyAlignment="1">
      <alignment horizontal="center" vertical="center" wrapText="1"/>
    </xf>
    <xf numFmtId="178" fontId="13" fillId="0" borderId="5" xfId="0" applyNumberFormat="1" applyFont="1" applyBorder="1" applyAlignment="1">
      <alignment horizontal="center" vertical="center" wrapText="1"/>
    </xf>
    <xf numFmtId="178" fontId="12" fillId="0" borderId="0" xfId="0" applyNumberFormat="1" applyFont="1" applyAlignment="1">
      <alignment horizontal="center" vertical="center" wrapText="1"/>
    </xf>
    <xf numFmtId="178" fontId="25" fillId="0" borderId="0" xfId="0" applyNumberFormat="1" applyFont="1" applyBorder="1" applyAlignment="1">
      <alignment horizontal="center" vertical="center" wrapText="1"/>
    </xf>
    <xf numFmtId="178" fontId="25" fillId="0" borderId="0" xfId="0" applyNumberFormat="1" applyFont="1" applyAlignment="1">
      <alignment horizontal="center" vertical="center" wrapText="1"/>
    </xf>
    <xf numFmtId="178" fontId="26" fillId="0" borderId="0" xfId="0" applyNumberFormat="1" applyFont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176" fontId="13" fillId="0" borderId="36" xfId="0" applyNumberFormat="1" applyFont="1" applyBorder="1" applyAlignment="1">
      <alignment horizontal="center" vertical="center" wrapText="1"/>
    </xf>
    <xf numFmtId="0" fontId="24" fillId="0" borderId="5" xfId="1" applyNumberFormat="1" applyFont="1" applyBorder="1" applyAlignment="1">
      <alignment horizontal="center" vertical="center" wrapText="1"/>
    </xf>
    <xf numFmtId="0" fontId="24" fillId="0" borderId="0" xfId="1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2" fillId="0" borderId="44" xfId="0" applyFont="1" applyBorder="1" applyAlignment="1">
      <alignment horizontal="center" vertical="center" wrapText="1"/>
    </xf>
    <xf numFmtId="3" fontId="17" fillId="0" borderId="2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80" fontId="14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Alignment="1">
      <alignment horizontal="center" vertical="center" wrapText="1"/>
    </xf>
    <xf numFmtId="180" fontId="14" fillId="0" borderId="0" xfId="0" applyNumberFormat="1" applyFont="1" applyAlignment="1">
      <alignment horizontal="center" vertical="center" wrapText="1"/>
    </xf>
    <xf numFmtId="180" fontId="13" fillId="0" borderId="36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3" fontId="23" fillId="0" borderId="5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3" fontId="28" fillId="0" borderId="5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justify" vertical="center"/>
    </xf>
    <xf numFmtId="0" fontId="0" fillId="0" borderId="48" xfId="0" applyBorder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0" fillId="0" borderId="5" xfId="0" applyBorder="1">
      <alignment vertical="center"/>
    </xf>
    <xf numFmtId="0" fontId="35" fillId="0" borderId="5" xfId="0" applyFont="1" applyBorder="1">
      <alignment vertical="center"/>
    </xf>
    <xf numFmtId="0" fontId="35" fillId="0" borderId="49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15" xfId="0" applyFont="1" applyBorder="1">
      <alignment vertical="center"/>
    </xf>
    <xf numFmtId="0" fontId="35" fillId="0" borderId="5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28" fillId="0" borderId="5" xfId="0" applyFont="1" applyBorder="1" applyAlignment="1">
      <alignment horizontal="center" vertical="center" wrapText="1"/>
    </xf>
    <xf numFmtId="3" fontId="33" fillId="0" borderId="5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3" fillId="0" borderId="5" xfId="0" applyNumberFormat="1" applyFont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top" wrapText="1" indent="3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4" fillId="0" borderId="27" xfId="0" applyFont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34" fillId="0" borderId="31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right" vertical="center"/>
    </xf>
    <xf numFmtId="0" fontId="1" fillId="0" borderId="2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2" fillId="0" borderId="45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</cellXfs>
  <cellStyles count="3">
    <cellStyle name="쉼표 [0]" xfId="1" builtinId="6"/>
    <cellStyle name="쉼표 [0] 4" xfId="2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9</xdr:row>
      <xdr:rowOff>0</xdr:rowOff>
    </xdr:from>
    <xdr:to>
      <xdr:col>7</xdr:col>
      <xdr:colOff>476250</xdr:colOff>
      <xdr:row>14</xdr:row>
      <xdr:rowOff>47625</xdr:rowOff>
    </xdr:to>
    <xdr:pic>
      <xdr:nvPicPr>
        <xdr:cNvPr id="1025" name="_x168276136" descr="DRW0000268010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885950"/>
          <a:ext cx="5057775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"/>
  <sheetViews>
    <sheetView workbookViewId="0">
      <selection activeCell="D37" sqref="D37"/>
    </sheetView>
  </sheetViews>
  <sheetFormatPr defaultRowHeight="16.5"/>
  <sheetData>
    <row r="6" spans="4:4">
      <c r="D6" s="1" t="s">
        <v>0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view="pageBreakPreview" topLeftCell="A16" zoomScale="85" zoomScaleNormal="90" zoomScaleSheetLayoutView="85" workbookViewId="0">
      <selection activeCell="T11" sqref="T11"/>
    </sheetView>
  </sheetViews>
  <sheetFormatPr defaultRowHeight="16.5"/>
  <cols>
    <col min="1" max="1" width="15.25" customWidth="1"/>
    <col min="2" max="5" width="15.625" customWidth="1"/>
    <col min="6" max="6" width="8.25" customWidth="1"/>
    <col min="7" max="7" width="6.875" customWidth="1"/>
    <col min="8" max="8" width="7.125" customWidth="1"/>
    <col min="9" max="9" width="6.625" customWidth="1"/>
    <col min="10" max="10" width="9.375" customWidth="1"/>
    <col min="11" max="11" width="10.625" customWidth="1"/>
    <col min="12" max="12" width="11.5" customWidth="1"/>
    <col min="13" max="13" width="8.125" customWidth="1"/>
    <col min="14" max="14" width="10" customWidth="1"/>
    <col min="16" max="16" width="7.75" customWidth="1"/>
    <col min="17" max="17" width="7.125" customWidth="1"/>
    <col min="18" max="18" width="7.25" customWidth="1"/>
    <col min="19" max="19" width="11" customWidth="1"/>
    <col min="20" max="20" width="7.875" customWidth="1"/>
    <col min="21" max="21" width="12" bestFit="1" customWidth="1"/>
    <col min="22" max="22" width="6.75" customWidth="1"/>
  </cols>
  <sheetData>
    <row r="1" spans="1:22" ht="35.1" customHeight="1"/>
    <row r="2" spans="1:22" ht="25.5" customHeight="1">
      <c r="A2" s="188" t="s">
        <v>69</v>
      </c>
      <c r="B2" s="188"/>
      <c r="C2" s="188"/>
      <c r="D2" s="188"/>
      <c r="E2" s="188"/>
      <c r="F2" s="188" t="s">
        <v>70</v>
      </c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2" ht="30" customHeight="1">
      <c r="A3" s="189" t="s">
        <v>115</v>
      </c>
      <c r="B3" s="189"/>
      <c r="C3" s="189"/>
      <c r="D3" s="189"/>
      <c r="E3" s="189"/>
      <c r="F3" s="189" t="s">
        <v>116</v>
      </c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30" customHeight="1" thickBot="1">
      <c r="A4" s="97" t="s">
        <v>1</v>
      </c>
      <c r="D4" s="171" t="s">
        <v>2</v>
      </c>
      <c r="E4" s="171"/>
      <c r="F4" s="97" t="s">
        <v>9</v>
      </c>
      <c r="L4" s="171" t="s">
        <v>2</v>
      </c>
      <c r="M4" s="171"/>
      <c r="N4" s="171"/>
    </row>
    <row r="5" spans="1:22" ht="17.25" customHeight="1">
      <c r="A5" s="172" t="s">
        <v>0</v>
      </c>
      <c r="B5" s="175" t="s">
        <v>85</v>
      </c>
      <c r="C5" s="178" t="s">
        <v>77</v>
      </c>
      <c r="D5" s="179"/>
      <c r="E5" s="179"/>
      <c r="F5" s="182" t="s">
        <v>0</v>
      </c>
      <c r="G5" s="178" t="s">
        <v>78</v>
      </c>
      <c r="H5" s="179"/>
      <c r="I5" s="182"/>
      <c r="J5" s="175" t="s">
        <v>86</v>
      </c>
      <c r="K5" s="175" t="s">
        <v>87</v>
      </c>
      <c r="L5" s="175" t="s">
        <v>88</v>
      </c>
      <c r="M5" s="178" t="s">
        <v>89</v>
      </c>
      <c r="N5" s="179"/>
    </row>
    <row r="6" spans="1:22" ht="16.5" customHeight="1">
      <c r="A6" s="173"/>
      <c r="B6" s="176"/>
      <c r="C6" s="180"/>
      <c r="D6" s="181"/>
      <c r="E6" s="181"/>
      <c r="F6" s="183"/>
      <c r="G6" s="180"/>
      <c r="H6" s="181"/>
      <c r="I6" s="183"/>
      <c r="J6" s="176"/>
      <c r="K6" s="176"/>
      <c r="L6" s="176"/>
      <c r="M6" s="180"/>
      <c r="N6" s="181"/>
    </row>
    <row r="7" spans="1:22" ht="20.100000000000001" customHeight="1">
      <c r="A7" s="173"/>
      <c r="B7" s="176"/>
      <c r="C7" s="176"/>
      <c r="D7" s="3" t="s">
        <v>3</v>
      </c>
      <c r="E7" s="94" t="s">
        <v>5</v>
      </c>
      <c r="F7" s="183"/>
      <c r="G7" s="7"/>
      <c r="H7" s="3" t="s">
        <v>3</v>
      </c>
      <c r="I7" s="3" t="s">
        <v>5</v>
      </c>
      <c r="J7" s="176"/>
      <c r="K7" s="176"/>
      <c r="L7" s="176"/>
      <c r="M7" s="186"/>
      <c r="N7" s="8" t="s">
        <v>79</v>
      </c>
    </row>
    <row r="8" spans="1:22" ht="20.100000000000001" customHeight="1">
      <c r="A8" s="174"/>
      <c r="B8" s="177"/>
      <c r="C8" s="177"/>
      <c r="D8" s="88" t="s">
        <v>4</v>
      </c>
      <c r="E8" s="89" t="s">
        <v>6</v>
      </c>
      <c r="F8" s="184"/>
      <c r="G8" s="36" t="s">
        <v>0</v>
      </c>
      <c r="H8" s="88" t="s">
        <v>4</v>
      </c>
      <c r="I8" s="88" t="s">
        <v>6</v>
      </c>
      <c r="J8" s="185"/>
      <c r="K8" s="185"/>
      <c r="L8" s="185"/>
      <c r="M8" s="187"/>
      <c r="N8" s="92" t="s">
        <v>11</v>
      </c>
    </row>
    <row r="9" spans="1:22" ht="22.5" customHeight="1">
      <c r="A9" s="91">
        <v>1995</v>
      </c>
      <c r="B9" s="5">
        <v>22380</v>
      </c>
      <c r="C9" s="6">
        <v>72240</v>
      </c>
      <c r="D9" s="6">
        <v>35814</v>
      </c>
      <c r="E9" s="6">
        <v>36426</v>
      </c>
      <c r="F9" s="91">
        <v>1995</v>
      </c>
      <c r="G9" s="12">
        <v>167</v>
      </c>
      <c r="H9" s="2">
        <v>125</v>
      </c>
      <c r="I9" s="2">
        <v>42</v>
      </c>
      <c r="J9" s="2" t="s">
        <v>12</v>
      </c>
      <c r="K9" s="2">
        <v>3.2</v>
      </c>
      <c r="L9" s="6">
        <v>5388</v>
      </c>
      <c r="M9" s="2">
        <v>331</v>
      </c>
      <c r="N9" s="2">
        <v>217.58</v>
      </c>
    </row>
    <row r="10" spans="1:22" ht="22.5" customHeight="1">
      <c r="A10" s="91">
        <v>1996</v>
      </c>
      <c r="B10" s="5">
        <v>23345</v>
      </c>
      <c r="C10" s="6">
        <v>74108</v>
      </c>
      <c r="D10" s="6">
        <v>36816</v>
      </c>
      <c r="E10" s="6">
        <v>37292</v>
      </c>
      <c r="F10" s="91">
        <v>1996</v>
      </c>
      <c r="G10" s="12">
        <v>318</v>
      </c>
      <c r="H10" s="2">
        <v>252</v>
      </c>
      <c r="I10" s="2">
        <v>66</v>
      </c>
      <c r="J10" s="2" t="s">
        <v>12</v>
      </c>
      <c r="K10" s="2">
        <v>3.2</v>
      </c>
      <c r="L10" s="6">
        <v>5704</v>
      </c>
      <c r="M10" s="2">
        <v>341</v>
      </c>
      <c r="N10" s="2">
        <v>217.53</v>
      </c>
    </row>
    <row r="11" spans="1:22" ht="22.5" customHeight="1">
      <c r="A11" s="91">
        <v>1997</v>
      </c>
      <c r="B11" s="5">
        <v>24020</v>
      </c>
      <c r="C11" s="6">
        <v>74582</v>
      </c>
      <c r="D11" s="6">
        <v>37139</v>
      </c>
      <c r="E11" s="6">
        <v>37443</v>
      </c>
      <c r="F11" s="91">
        <v>1997</v>
      </c>
      <c r="G11" s="12">
        <v>443</v>
      </c>
      <c r="H11" s="2">
        <v>372</v>
      </c>
      <c r="I11" s="2">
        <v>71</v>
      </c>
      <c r="J11" s="2" t="s">
        <v>12</v>
      </c>
      <c r="K11" s="2">
        <v>3.1</v>
      </c>
      <c r="L11" s="6">
        <v>6018</v>
      </c>
      <c r="M11" s="2">
        <v>343</v>
      </c>
      <c r="N11" s="2">
        <v>217.56</v>
      </c>
    </row>
    <row r="12" spans="1:22" ht="22.5" customHeight="1">
      <c r="A12" s="91">
        <v>1998</v>
      </c>
      <c r="B12" s="5">
        <v>23986</v>
      </c>
      <c r="C12" s="6">
        <v>74825</v>
      </c>
      <c r="D12" s="6">
        <v>37148</v>
      </c>
      <c r="E12" s="6">
        <v>37677</v>
      </c>
      <c r="F12" s="91">
        <v>1998</v>
      </c>
      <c r="G12" s="12">
        <v>369</v>
      </c>
      <c r="H12" s="2">
        <v>297</v>
      </c>
      <c r="I12" s="2">
        <v>72</v>
      </c>
      <c r="J12" s="2">
        <v>0.3</v>
      </c>
      <c r="K12" s="2">
        <v>3.1</v>
      </c>
      <c r="L12" s="6">
        <v>6253</v>
      </c>
      <c r="M12" s="2">
        <v>344</v>
      </c>
      <c r="N12" s="2">
        <v>217.43</v>
      </c>
    </row>
    <row r="13" spans="1:22" ht="22.5" customHeight="1">
      <c r="A13" s="91">
        <v>1999</v>
      </c>
      <c r="B13" s="5">
        <v>24265</v>
      </c>
      <c r="C13" s="6">
        <v>74555</v>
      </c>
      <c r="D13" s="6">
        <v>37074</v>
      </c>
      <c r="E13" s="6">
        <v>37481</v>
      </c>
      <c r="F13" s="91">
        <v>1999</v>
      </c>
      <c r="G13" s="12">
        <v>430</v>
      </c>
      <c r="H13" s="2">
        <v>343</v>
      </c>
      <c r="I13" s="2">
        <v>87</v>
      </c>
      <c r="J13" s="2">
        <v>-0.4</v>
      </c>
      <c r="K13" s="2">
        <v>3.1</v>
      </c>
      <c r="L13" s="6">
        <v>6504</v>
      </c>
      <c r="M13" s="2">
        <v>343</v>
      </c>
      <c r="N13" s="2">
        <v>217.42</v>
      </c>
    </row>
    <row r="14" spans="1:22" ht="22.5" customHeight="1">
      <c r="A14" s="91">
        <v>2000</v>
      </c>
      <c r="B14" s="5">
        <v>24674</v>
      </c>
      <c r="C14" s="6">
        <v>74824</v>
      </c>
      <c r="D14" s="6">
        <v>37243</v>
      </c>
      <c r="E14" s="6">
        <v>37581</v>
      </c>
      <c r="F14" s="91">
        <v>2000</v>
      </c>
      <c r="G14" s="12">
        <v>500</v>
      </c>
      <c r="H14" s="2">
        <v>419</v>
      </c>
      <c r="I14" s="2">
        <v>81</v>
      </c>
      <c r="J14" s="2">
        <v>0.4</v>
      </c>
      <c r="K14" s="2">
        <v>3</v>
      </c>
      <c r="L14" s="6">
        <v>6856</v>
      </c>
      <c r="M14" s="2">
        <v>344</v>
      </c>
      <c r="N14" s="2">
        <v>217.64</v>
      </c>
    </row>
    <row r="15" spans="1:22" ht="22.5" customHeight="1">
      <c r="A15" s="91">
        <v>2001</v>
      </c>
      <c r="B15" s="5">
        <v>25744</v>
      </c>
      <c r="C15" s="6">
        <v>76721</v>
      </c>
      <c r="D15" s="6">
        <v>38236</v>
      </c>
      <c r="E15" s="6">
        <v>38485</v>
      </c>
      <c r="F15" s="91">
        <v>2001</v>
      </c>
      <c r="G15" s="12">
        <v>555</v>
      </c>
      <c r="H15" s="2">
        <v>457</v>
      </c>
      <c r="I15" s="2">
        <v>98</v>
      </c>
      <c r="J15" s="2">
        <v>2.5</v>
      </c>
      <c r="K15" s="2">
        <v>3</v>
      </c>
      <c r="L15" s="6">
        <v>7226</v>
      </c>
      <c r="M15" s="2">
        <v>352</v>
      </c>
      <c r="N15" s="2">
        <v>217.82</v>
      </c>
    </row>
    <row r="16" spans="1:22" ht="22.5" customHeight="1">
      <c r="A16" s="91">
        <v>2002</v>
      </c>
      <c r="B16" s="5">
        <v>26168</v>
      </c>
      <c r="C16" s="6">
        <v>76959</v>
      </c>
      <c r="D16" s="6">
        <v>38422</v>
      </c>
      <c r="E16" s="6">
        <v>38537</v>
      </c>
      <c r="F16" s="91">
        <v>2002</v>
      </c>
      <c r="G16" s="12">
        <v>575</v>
      </c>
      <c r="H16" s="2">
        <v>469</v>
      </c>
      <c r="I16" s="2">
        <v>106</v>
      </c>
      <c r="J16" s="2">
        <v>0.3</v>
      </c>
      <c r="K16" s="2">
        <v>2.9</v>
      </c>
      <c r="L16" s="6">
        <v>7580</v>
      </c>
      <c r="M16" s="2">
        <v>353</v>
      </c>
      <c r="N16" s="2">
        <v>217.84</v>
      </c>
    </row>
    <row r="17" spans="1:14" ht="22.5" customHeight="1">
      <c r="A17" s="91">
        <v>2003</v>
      </c>
      <c r="B17" s="5">
        <v>27334</v>
      </c>
      <c r="C17" s="6">
        <v>78431</v>
      </c>
      <c r="D17" s="6">
        <v>39268</v>
      </c>
      <c r="E17" s="6">
        <v>39163</v>
      </c>
      <c r="F17" s="91">
        <v>2003</v>
      </c>
      <c r="G17" s="12">
        <v>799</v>
      </c>
      <c r="H17" s="2">
        <v>660</v>
      </c>
      <c r="I17" s="2">
        <v>139</v>
      </c>
      <c r="J17" s="2">
        <v>1.9</v>
      </c>
      <c r="K17" s="2">
        <v>2.9</v>
      </c>
      <c r="L17" s="6">
        <v>8092</v>
      </c>
      <c r="M17" s="2">
        <v>360</v>
      </c>
      <c r="N17" s="2">
        <v>217.85</v>
      </c>
    </row>
    <row r="18" spans="1:14" ht="22.5" customHeight="1">
      <c r="A18" s="91">
        <v>2004</v>
      </c>
      <c r="B18" s="5">
        <v>28875</v>
      </c>
      <c r="C18" s="6">
        <v>80554</v>
      </c>
      <c r="D18" s="6">
        <v>40377</v>
      </c>
      <c r="E18" s="6">
        <v>40177</v>
      </c>
      <c r="F18" s="91">
        <v>2004</v>
      </c>
      <c r="G18" s="12">
        <v>766</v>
      </c>
      <c r="H18" s="2">
        <v>630</v>
      </c>
      <c r="I18" s="2">
        <v>136</v>
      </c>
      <c r="J18" s="2">
        <v>2.7</v>
      </c>
      <c r="K18" s="2">
        <v>2.8</v>
      </c>
      <c r="L18" s="6">
        <v>8778</v>
      </c>
      <c r="M18" s="2">
        <v>370</v>
      </c>
      <c r="N18" s="2">
        <v>217.9</v>
      </c>
    </row>
    <row r="19" spans="1:14" ht="22.5" customHeight="1">
      <c r="A19" s="91">
        <v>2005</v>
      </c>
      <c r="B19" s="5">
        <v>29726</v>
      </c>
      <c r="C19" s="6">
        <v>80841</v>
      </c>
      <c r="D19" s="6">
        <v>40609</v>
      </c>
      <c r="E19" s="6">
        <v>40232</v>
      </c>
      <c r="F19" s="91">
        <v>2005</v>
      </c>
      <c r="G19" s="12">
        <v>737</v>
      </c>
      <c r="H19" s="2">
        <v>629</v>
      </c>
      <c r="I19" s="2">
        <v>108</v>
      </c>
      <c r="J19" s="2">
        <v>0.4</v>
      </c>
      <c r="K19" s="2">
        <v>2.7</v>
      </c>
      <c r="L19" s="6">
        <v>9258</v>
      </c>
      <c r="M19" s="2">
        <v>371</v>
      </c>
      <c r="N19" s="2">
        <v>217.92</v>
      </c>
    </row>
    <row r="20" spans="1:14" ht="22.5" customHeight="1">
      <c r="A20" s="91">
        <v>2006</v>
      </c>
      <c r="B20" s="5">
        <v>29826</v>
      </c>
      <c r="C20" s="6">
        <v>80209</v>
      </c>
      <c r="D20" s="6">
        <v>40394</v>
      </c>
      <c r="E20" s="6">
        <v>39815</v>
      </c>
      <c r="F20" s="91">
        <v>2006</v>
      </c>
      <c r="G20" s="12">
        <v>875</v>
      </c>
      <c r="H20" s="2">
        <v>734</v>
      </c>
      <c r="I20" s="2">
        <v>141</v>
      </c>
      <c r="J20" s="2">
        <v>-0.8</v>
      </c>
      <c r="K20" s="2">
        <v>2.7</v>
      </c>
      <c r="L20" s="6">
        <v>9581</v>
      </c>
      <c r="M20" s="2">
        <v>368</v>
      </c>
      <c r="N20" s="2">
        <v>217.92</v>
      </c>
    </row>
    <row r="21" spans="1:14" ht="22.5" customHeight="1">
      <c r="A21" s="91">
        <v>2007</v>
      </c>
      <c r="B21" s="5">
        <v>30378</v>
      </c>
      <c r="C21" s="6">
        <v>80438</v>
      </c>
      <c r="D21" s="6">
        <v>40539</v>
      </c>
      <c r="E21" s="6">
        <v>39899</v>
      </c>
      <c r="F21" s="91">
        <v>2007</v>
      </c>
      <c r="G21" s="12">
        <v>873</v>
      </c>
      <c r="H21" s="2">
        <v>695</v>
      </c>
      <c r="I21" s="2">
        <v>178</v>
      </c>
      <c r="J21" s="2">
        <v>0.3</v>
      </c>
      <c r="K21" s="2">
        <v>2.6</v>
      </c>
      <c r="L21" s="6">
        <v>10153</v>
      </c>
      <c r="M21" s="2">
        <v>369</v>
      </c>
      <c r="N21" s="2">
        <v>217.98</v>
      </c>
    </row>
    <row r="22" spans="1:14" ht="22.5" customHeight="1">
      <c r="A22" s="91">
        <v>2008</v>
      </c>
      <c r="B22" s="5">
        <v>31769</v>
      </c>
      <c r="C22" s="6">
        <v>82136</v>
      </c>
      <c r="D22" s="6">
        <v>41388</v>
      </c>
      <c r="E22" s="6">
        <v>40748</v>
      </c>
      <c r="F22" s="91">
        <v>2008</v>
      </c>
      <c r="G22" s="12">
        <v>977</v>
      </c>
      <c r="H22" s="2">
        <v>760</v>
      </c>
      <c r="I22" s="2">
        <v>217</v>
      </c>
      <c r="J22" s="2">
        <v>2.1</v>
      </c>
      <c r="K22" s="2">
        <v>2.6</v>
      </c>
      <c r="L22" s="6">
        <v>10745</v>
      </c>
      <c r="M22" s="2">
        <v>377</v>
      </c>
      <c r="N22" s="2">
        <v>218.01</v>
      </c>
    </row>
    <row r="23" spans="1:14" ht="22.5" customHeight="1">
      <c r="A23" s="91">
        <v>2009</v>
      </c>
      <c r="B23" s="5">
        <v>35334</v>
      </c>
      <c r="C23" s="6">
        <v>90380</v>
      </c>
      <c r="D23" s="6">
        <v>45423</v>
      </c>
      <c r="E23" s="6">
        <v>44957</v>
      </c>
      <c r="F23" s="91">
        <v>2009</v>
      </c>
      <c r="G23" s="12">
        <v>996</v>
      </c>
      <c r="H23" s="2">
        <v>710</v>
      </c>
      <c r="I23" s="2">
        <v>286</v>
      </c>
      <c r="J23" s="2">
        <v>10</v>
      </c>
      <c r="K23" s="2">
        <v>2.5</v>
      </c>
      <c r="L23" s="6">
        <v>11706</v>
      </c>
      <c r="M23" s="2">
        <v>414</v>
      </c>
      <c r="N23" s="2">
        <v>218.06</v>
      </c>
    </row>
    <row r="24" spans="1:14" ht="22.5" customHeight="1">
      <c r="A24" s="91">
        <v>2010</v>
      </c>
      <c r="B24" s="5">
        <v>40664</v>
      </c>
      <c r="C24" s="6">
        <v>103762</v>
      </c>
      <c r="D24" s="6">
        <v>52082</v>
      </c>
      <c r="E24" s="6">
        <v>51680</v>
      </c>
      <c r="F24" s="91">
        <v>2010</v>
      </c>
      <c r="G24" s="12">
        <v>1205</v>
      </c>
      <c r="H24" s="2">
        <v>871</v>
      </c>
      <c r="I24" s="2">
        <v>334</v>
      </c>
      <c r="J24" s="2">
        <v>13.1</v>
      </c>
      <c r="K24" s="2">
        <v>2.5</v>
      </c>
      <c r="L24" s="6">
        <v>13030</v>
      </c>
      <c r="M24" s="2">
        <v>476</v>
      </c>
      <c r="N24" s="2">
        <v>218.04</v>
      </c>
    </row>
    <row r="25" spans="1:14" ht="22.5" customHeight="1">
      <c r="A25" s="91">
        <v>2011</v>
      </c>
      <c r="B25" s="5">
        <v>42806</v>
      </c>
      <c r="C25" s="6">
        <v>109495</v>
      </c>
      <c r="D25" s="6">
        <v>54906</v>
      </c>
      <c r="E25" s="6">
        <v>54589</v>
      </c>
      <c r="F25" s="91">
        <v>2011</v>
      </c>
      <c r="G25" s="5">
        <v>1400</v>
      </c>
      <c r="H25" s="2">
        <v>1066</v>
      </c>
      <c r="I25" s="2">
        <v>334</v>
      </c>
      <c r="J25" s="2">
        <v>5.5</v>
      </c>
      <c r="K25" s="2">
        <v>2.5</v>
      </c>
      <c r="L25" s="6">
        <v>13895</v>
      </c>
      <c r="M25" s="2">
        <v>502</v>
      </c>
      <c r="N25" s="2">
        <v>218.06</v>
      </c>
    </row>
    <row r="26" spans="1:14" ht="22.5" customHeight="1">
      <c r="A26" s="91">
        <v>2012</v>
      </c>
      <c r="B26" s="5">
        <v>45186</v>
      </c>
      <c r="C26" s="6">
        <v>116064</v>
      </c>
      <c r="D26" s="6">
        <v>58058</v>
      </c>
      <c r="E26" s="6">
        <v>58006</v>
      </c>
      <c r="F26" s="91">
        <v>2012</v>
      </c>
      <c r="G26" s="5">
        <v>1498</v>
      </c>
      <c r="H26" s="6">
        <v>1117</v>
      </c>
      <c r="I26" s="2">
        <v>381</v>
      </c>
      <c r="J26" s="2">
        <v>6</v>
      </c>
      <c r="K26" s="2">
        <v>2.5</v>
      </c>
      <c r="L26" s="6">
        <v>15114</v>
      </c>
      <c r="M26" s="2">
        <v>532</v>
      </c>
      <c r="N26" s="2">
        <v>218.27</v>
      </c>
    </row>
    <row r="27" spans="1:14" ht="22.5" customHeight="1">
      <c r="A27" s="91">
        <v>2013</v>
      </c>
      <c r="B27" s="5">
        <v>51840</v>
      </c>
      <c r="C27" s="6">
        <v>134060</v>
      </c>
      <c r="D27" s="6">
        <v>66760</v>
      </c>
      <c r="E27" s="6">
        <v>67300</v>
      </c>
      <c r="F27" s="91">
        <v>2013</v>
      </c>
      <c r="G27" s="5">
        <v>1553</v>
      </c>
      <c r="H27" s="6">
        <v>1141</v>
      </c>
      <c r="I27" s="2">
        <v>412</v>
      </c>
      <c r="J27" s="2">
        <v>15.5</v>
      </c>
      <c r="K27" s="2">
        <v>2.6</v>
      </c>
      <c r="L27" s="6">
        <v>16874</v>
      </c>
      <c r="M27" s="2">
        <v>614</v>
      </c>
      <c r="N27" s="2">
        <v>218.28</v>
      </c>
    </row>
    <row r="28" spans="1:14" ht="22.5" customHeight="1">
      <c r="A28" s="91">
        <v>2014</v>
      </c>
      <c r="B28" s="5">
        <v>56606</v>
      </c>
      <c r="C28" s="6">
        <v>146615</v>
      </c>
      <c r="D28" s="6">
        <v>72959</v>
      </c>
      <c r="E28" s="6">
        <v>73656</v>
      </c>
      <c r="F28" s="91">
        <v>2014</v>
      </c>
      <c r="G28" s="5">
        <v>1867</v>
      </c>
      <c r="H28" s="6">
        <v>1378</v>
      </c>
      <c r="I28" s="2">
        <v>489</v>
      </c>
      <c r="J28" s="2">
        <v>9.3000000000000007</v>
      </c>
      <c r="K28" s="2">
        <v>2.6</v>
      </c>
      <c r="L28" s="6">
        <v>18422</v>
      </c>
      <c r="M28" s="2">
        <v>672</v>
      </c>
      <c r="N28" s="2">
        <v>218.32</v>
      </c>
    </row>
    <row r="29" spans="1:14" ht="22.5" customHeight="1">
      <c r="A29" s="91">
        <v>2015</v>
      </c>
      <c r="B29" s="5">
        <v>60024</v>
      </c>
      <c r="C29" s="61">
        <v>155395</v>
      </c>
      <c r="D29" s="61">
        <v>77379</v>
      </c>
      <c r="E29" s="61">
        <v>78016</v>
      </c>
      <c r="F29" s="91">
        <v>2015</v>
      </c>
      <c r="G29" s="5">
        <v>2302</v>
      </c>
      <c r="H29" s="61">
        <v>1624</v>
      </c>
      <c r="I29" s="9">
        <v>678</v>
      </c>
      <c r="J29" s="9">
        <v>5.9</v>
      </c>
      <c r="K29" s="9">
        <v>2.6</v>
      </c>
      <c r="L29" s="61">
        <v>19769</v>
      </c>
      <c r="M29" s="9">
        <v>712</v>
      </c>
      <c r="N29" s="9">
        <v>218.29</v>
      </c>
    </row>
    <row r="30" spans="1:14" ht="22.5" customHeight="1">
      <c r="A30" s="91">
        <v>2016</v>
      </c>
      <c r="B30" s="65">
        <v>62810</v>
      </c>
      <c r="C30" s="65">
        <v>160888</v>
      </c>
      <c r="D30" s="65">
        <v>80018</v>
      </c>
      <c r="E30" s="65">
        <v>80870</v>
      </c>
      <c r="F30" s="91">
        <v>2016</v>
      </c>
      <c r="G30" s="65">
        <v>2361</v>
      </c>
      <c r="H30" s="65">
        <v>1645</v>
      </c>
      <c r="I30" s="66">
        <v>716</v>
      </c>
      <c r="J30" s="66">
        <v>3.5</v>
      </c>
      <c r="K30" s="66">
        <v>2.6</v>
      </c>
      <c r="L30" s="65">
        <v>21056</v>
      </c>
      <c r="M30" s="66">
        <v>737</v>
      </c>
      <c r="N30" s="67">
        <v>218.32</v>
      </c>
    </row>
    <row r="31" spans="1:14" ht="22.5" customHeight="1">
      <c r="A31" s="10">
        <v>2017</v>
      </c>
      <c r="B31" s="65">
        <v>65738</v>
      </c>
      <c r="C31" s="65">
        <v>163920</v>
      </c>
      <c r="D31" s="65">
        <v>81662</v>
      </c>
      <c r="E31" s="65">
        <v>82258</v>
      </c>
      <c r="F31" s="10">
        <v>2017</v>
      </c>
      <c r="G31" s="65">
        <v>2269</v>
      </c>
      <c r="H31" s="65">
        <v>1595</v>
      </c>
      <c r="I31" s="66">
        <v>674</v>
      </c>
      <c r="J31" s="66">
        <v>1.9</v>
      </c>
      <c r="K31" s="66">
        <v>2.5</v>
      </c>
      <c r="L31" s="65">
        <v>22649</v>
      </c>
      <c r="M31" s="66">
        <v>751</v>
      </c>
      <c r="N31" s="67">
        <v>218.3</v>
      </c>
    </row>
    <row r="32" spans="1:14" ht="22.5" customHeight="1" thickBot="1">
      <c r="A32" s="60">
        <v>2018</v>
      </c>
      <c r="B32" s="48">
        <v>67970</v>
      </c>
      <c r="C32" s="48">
        <v>167162</v>
      </c>
      <c r="D32" s="48">
        <v>83201</v>
      </c>
      <c r="E32" s="48">
        <v>83961</v>
      </c>
      <c r="F32" s="60">
        <v>2018</v>
      </c>
      <c r="G32" s="48">
        <v>2298</v>
      </c>
      <c r="H32" s="48">
        <v>1603</v>
      </c>
      <c r="I32" s="49">
        <v>695</v>
      </c>
      <c r="J32" s="49">
        <v>2</v>
      </c>
      <c r="K32" s="49">
        <v>2.4</v>
      </c>
      <c r="L32" s="48">
        <v>24134</v>
      </c>
      <c r="M32" s="49">
        <v>766</v>
      </c>
      <c r="N32" s="49">
        <v>218.3</v>
      </c>
    </row>
    <row r="33" spans="1:22" ht="15.95" customHeight="1">
      <c r="A33" s="167" t="s">
        <v>7</v>
      </c>
      <c r="B33" s="167"/>
      <c r="C33" s="167"/>
      <c r="D33" s="167"/>
      <c r="E33" s="167"/>
      <c r="F33" s="167" t="s">
        <v>7</v>
      </c>
      <c r="G33" s="167"/>
      <c r="H33" s="167"/>
      <c r="I33" s="167"/>
      <c r="J33" s="167"/>
      <c r="K33" s="167"/>
      <c r="L33" s="167"/>
      <c r="M33" s="167"/>
      <c r="N33" s="50"/>
    </row>
    <row r="34" spans="1:22" s="32" customFormat="1" ht="15.75" customHeight="1">
      <c r="A34" s="168" t="s">
        <v>8</v>
      </c>
      <c r="B34" s="168"/>
      <c r="C34" s="168"/>
      <c r="D34" s="168"/>
      <c r="E34" s="168"/>
      <c r="F34" s="51"/>
      <c r="G34" s="169" t="s">
        <v>0</v>
      </c>
      <c r="H34" s="51"/>
      <c r="I34" s="51"/>
      <c r="J34" s="51"/>
      <c r="K34" s="51"/>
      <c r="L34" s="51"/>
      <c r="M34" s="51"/>
      <c r="N34" s="51"/>
      <c r="O34"/>
      <c r="P34"/>
      <c r="Q34"/>
      <c r="R34"/>
      <c r="S34"/>
      <c r="T34"/>
      <c r="U34"/>
      <c r="V34"/>
    </row>
    <row r="35" spans="1:22" ht="15.75" customHeight="1">
      <c r="A35" s="170"/>
      <c r="B35" s="170"/>
      <c r="C35" s="170"/>
      <c r="D35" s="170"/>
      <c r="E35" s="170"/>
      <c r="F35" s="52" t="s">
        <v>0</v>
      </c>
      <c r="G35" s="169"/>
      <c r="H35" s="53"/>
      <c r="I35" s="53"/>
      <c r="J35" s="53"/>
      <c r="K35" s="53"/>
      <c r="L35" s="53"/>
      <c r="M35" s="53"/>
      <c r="N35" s="53"/>
    </row>
    <row r="36" spans="1:22" ht="18.75" customHeight="1">
      <c r="F36" s="1" t="s">
        <v>0</v>
      </c>
    </row>
    <row r="37" spans="1:22">
      <c r="A37" s="97" t="s">
        <v>0</v>
      </c>
    </row>
  </sheetData>
  <mergeCells count="24">
    <mergeCell ref="A2:E2"/>
    <mergeCell ref="F2:N2"/>
    <mergeCell ref="O2:V2"/>
    <mergeCell ref="A3:E3"/>
    <mergeCell ref="F3:N3"/>
    <mergeCell ref="O3:V3"/>
    <mergeCell ref="D4:E4"/>
    <mergeCell ref="L4:N4"/>
    <mergeCell ref="A5:A8"/>
    <mergeCell ref="B5:B8"/>
    <mergeCell ref="C5:E6"/>
    <mergeCell ref="F5:F8"/>
    <mergeCell ref="G5:I6"/>
    <mergeCell ref="J5:J8"/>
    <mergeCell ref="M5:N6"/>
    <mergeCell ref="C7:C8"/>
    <mergeCell ref="M7:M8"/>
    <mergeCell ref="K5:K8"/>
    <mergeCell ref="L5:L8"/>
    <mergeCell ref="A33:E33"/>
    <mergeCell ref="F33:M33"/>
    <mergeCell ref="A34:E34"/>
    <mergeCell ref="G34:G35"/>
    <mergeCell ref="A35:E3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4" orientation="portrait" r:id="rId1"/>
  <colBreaks count="2" manualBreakCount="2">
    <brk id="5" min="1" max="35" man="1"/>
    <brk id="14" min="1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BreakPreview" zoomScale="110" zoomScaleNormal="90" zoomScaleSheetLayoutView="110" workbookViewId="0">
      <selection activeCell="N18" sqref="N18"/>
    </sheetView>
  </sheetViews>
  <sheetFormatPr defaultRowHeight="16.5"/>
  <cols>
    <col min="1" max="1" width="9.75" customWidth="1"/>
    <col min="2" max="2" width="7" customWidth="1"/>
    <col min="3" max="3" width="8.375" customWidth="1"/>
    <col min="4" max="5" width="7" customWidth="1"/>
    <col min="6" max="6" width="7.375" customWidth="1"/>
    <col min="7" max="7" width="6.375" customWidth="1"/>
    <col min="8" max="8" width="6.5" customWidth="1"/>
    <col min="9" max="9" width="6.25" customWidth="1"/>
    <col min="10" max="10" width="5.875" customWidth="1"/>
    <col min="11" max="11" width="5" customWidth="1"/>
    <col min="12" max="12" width="7.875" customWidth="1"/>
  </cols>
  <sheetData>
    <row r="1" spans="1:12" ht="35.1" customHeight="1"/>
    <row r="2" spans="1:12" ht="25.5">
      <c r="A2" s="191" t="s">
        <v>16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30" customHeight="1">
      <c r="A3" s="189" t="s">
        <v>17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>
      <c r="A4" s="4" t="s">
        <v>0</v>
      </c>
    </row>
    <row r="5" spans="1:12" ht="30" customHeight="1" thickBot="1">
      <c r="A5" s="4" t="s">
        <v>18</v>
      </c>
      <c r="J5" s="19"/>
      <c r="L5" s="47" t="s">
        <v>19</v>
      </c>
    </row>
    <row r="6" spans="1:12" ht="17.25" customHeight="1">
      <c r="A6" s="196" t="s">
        <v>0</v>
      </c>
      <c r="B6" s="200" t="s">
        <v>75</v>
      </c>
      <c r="C6" s="203" t="s">
        <v>20</v>
      </c>
      <c r="D6" s="204"/>
      <c r="E6" s="204"/>
      <c r="F6" s="204"/>
      <c r="G6" s="204"/>
      <c r="H6" s="204"/>
      <c r="I6" s="204"/>
      <c r="J6" s="204"/>
      <c r="K6" s="205"/>
      <c r="L6" s="209" t="s">
        <v>76</v>
      </c>
    </row>
    <row r="7" spans="1:12" ht="16.5" customHeight="1">
      <c r="A7" s="173"/>
      <c r="B7" s="201"/>
      <c r="C7" s="206" t="s">
        <v>21</v>
      </c>
      <c r="D7" s="207"/>
      <c r="E7" s="207"/>
      <c r="F7" s="207"/>
      <c r="G7" s="207"/>
      <c r="H7" s="207"/>
      <c r="I7" s="207"/>
      <c r="J7" s="207"/>
      <c r="K7" s="208"/>
      <c r="L7" s="210"/>
    </row>
    <row r="8" spans="1:12" ht="26.25" customHeight="1">
      <c r="A8" s="173"/>
      <c r="B8" s="201"/>
      <c r="C8" s="192" t="s">
        <v>22</v>
      </c>
      <c r="D8" s="193"/>
      <c r="E8" s="197"/>
      <c r="F8" s="192" t="s">
        <v>24</v>
      </c>
      <c r="G8" s="193"/>
      <c r="H8" s="197"/>
      <c r="I8" s="192" t="s">
        <v>25</v>
      </c>
      <c r="J8" s="193"/>
      <c r="K8" s="194"/>
      <c r="L8" s="210"/>
    </row>
    <row r="9" spans="1:12" ht="18.75" customHeight="1">
      <c r="A9" s="173"/>
      <c r="B9" s="201"/>
      <c r="C9" s="180" t="s">
        <v>13</v>
      </c>
      <c r="D9" s="181"/>
      <c r="E9" s="183"/>
      <c r="F9" s="180" t="s">
        <v>15</v>
      </c>
      <c r="G9" s="181"/>
      <c r="H9" s="183"/>
      <c r="I9" s="180" t="s">
        <v>14</v>
      </c>
      <c r="J9" s="181"/>
      <c r="K9" s="195"/>
      <c r="L9" s="210"/>
    </row>
    <row r="10" spans="1:12" ht="22.5" customHeight="1">
      <c r="A10" s="173"/>
      <c r="B10" s="201"/>
      <c r="C10" s="198" t="s">
        <v>0</v>
      </c>
      <c r="D10" s="3" t="s">
        <v>3</v>
      </c>
      <c r="E10" s="3" t="s">
        <v>5</v>
      </c>
      <c r="F10" s="176" t="s">
        <v>0</v>
      </c>
      <c r="G10" s="3" t="s">
        <v>3</v>
      </c>
      <c r="H10" s="3" t="s">
        <v>5</v>
      </c>
      <c r="I10" s="176" t="s">
        <v>0</v>
      </c>
      <c r="J10" s="3" t="s">
        <v>3</v>
      </c>
      <c r="K10" s="20" t="s">
        <v>5</v>
      </c>
      <c r="L10" s="210"/>
    </row>
    <row r="11" spans="1:12" ht="22.5" customHeight="1">
      <c r="A11" s="174"/>
      <c r="B11" s="202"/>
      <c r="C11" s="199"/>
      <c r="D11" s="37" t="s">
        <v>4</v>
      </c>
      <c r="E11" s="37" t="s">
        <v>6</v>
      </c>
      <c r="F11" s="177"/>
      <c r="G11" s="37" t="s">
        <v>4</v>
      </c>
      <c r="H11" s="37" t="s">
        <v>6</v>
      </c>
      <c r="I11" s="177"/>
      <c r="J11" s="37" t="s">
        <v>4</v>
      </c>
      <c r="K11" s="35" t="s">
        <v>6</v>
      </c>
      <c r="L11" s="211"/>
    </row>
    <row r="12" spans="1:12" ht="28.5" customHeight="1">
      <c r="A12" s="63" t="s">
        <v>23</v>
      </c>
      <c r="B12" s="17">
        <v>56606</v>
      </c>
      <c r="C12" s="31">
        <v>146615</v>
      </c>
      <c r="D12" s="31">
        <v>72959</v>
      </c>
      <c r="E12" s="31">
        <v>73656</v>
      </c>
      <c r="F12" s="31">
        <v>144748</v>
      </c>
      <c r="G12" s="31">
        <v>71581</v>
      </c>
      <c r="H12" s="31">
        <v>73167</v>
      </c>
      <c r="I12" s="31">
        <v>1867</v>
      </c>
      <c r="J12" s="31">
        <v>1378</v>
      </c>
      <c r="K12" s="18">
        <v>489</v>
      </c>
      <c r="L12" s="31">
        <v>18422</v>
      </c>
    </row>
    <row r="13" spans="1:12" ht="28.5" customHeight="1">
      <c r="A13" s="63" t="s">
        <v>26</v>
      </c>
      <c r="B13" s="17">
        <v>60024</v>
      </c>
      <c r="C13" s="44">
        <v>155395</v>
      </c>
      <c r="D13" s="44">
        <v>77379</v>
      </c>
      <c r="E13" s="44">
        <v>78016</v>
      </c>
      <c r="F13" s="44">
        <v>153093</v>
      </c>
      <c r="G13" s="44">
        <v>75755</v>
      </c>
      <c r="H13" s="44">
        <v>77338</v>
      </c>
      <c r="I13" s="62">
        <v>2302</v>
      </c>
      <c r="J13" s="62">
        <v>1624</v>
      </c>
      <c r="K13" s="62">
        <v>678</v>
      </c>
      <c r="L13" s="44">
        <v>19769</v>
      </c>
    </row>
    <row r="14" spans="1:12" ht="28.5" customHeight="1">
      <c r="A14" s="68" t="s">
        <v>109</v>
      </c>
      <c r="B14" s="69">
        <v>62810</v>
      </c>
      <c r="C14" s="70">
        <v>160888</v>
      </c>
      <c r="D14" s="70">
        <v>80018</v>
      </c>
      <c r="E14" s="70">
        <v>80870</v>
      </c>
      <c r="F14" s="70">
        <v>158527</v>
      </c>
      <c r="G14" s="70">
        <v>78373</v>
      </c>
      <c r="H14" s="70">
        <v>80154</v>
      </c>
      <c r="I14" s="71">
        <v>2361</v>
      </c>
      <c r="J14" s="71">
        <v>1645</v>
      </c>
      <c r="K14" s="71">
        <v>716</v>
      </c>
      <c r="L14" s="72">
        <v>21056</v>
      </c>
    </row>
    <row r="15" spans="1:12" ht="28.5" customHeight="1">
      <c r="A15" s="68" t="s">
        <v>113</v>
      </c>
      <c r="B15" s="69">
        <v>65738</v>
      </c>
      <c r="C15" s="70">
        <v>163920</v>
      </c>
      <c r="D15" s="70">
        <v>81662</v>
      </c>
      <c r="E15" s="70">
        <v>82258</v>
      </c>
      <c r="F15" s="70">
        <v>161651</v>
      </c>
      <c r="G15" s="70">
        <v>80067</v>
      </c>
      <c r="H15" s="70">
        <v>81584</v>
      </c>
      <c r="I15" s="71">
        <v>2269</v>
      </c>
      <c r="J15" s="71">
        <v>1595</v>
      </c>
      <c r="K15" s="71">
        <v>674</v>
      </c>
      <c r="L15" s="70">
        <v>22649</v>
      </c>
    </row>
    <row r="16" spans="1:12" ht="28.5" customHeight="1">
      <c r="A16" s="11" t="s">
        <v>117</v>
      </c>
      <c r="B16" s="14">
        <v>67970</v>
      </c>
      <c r="C16" s="21">
        <v>167162</v>
      </c>
      <c r="D16" s="21">
        <v>83201</v>
      </c>
      <c r="E16" s="21">
        <v>83961</v>
      </c>
      <c r="F16" s="21">
        <v>164864</v>
      </c>
      <c r="G16" s="21">
        <v>81598</v>
      </c>
      <c r="H16" s="21">
        <v>83266</v>
      </c>
      <c r="I16" s="21">
        <v>2298</v>
      </c>
      <c r="J16" s="21">
        <v>1603</v>
      </c>
      <c r="K16" s="21">
        <v>695</v>
      </c>
      <c r="L16" s="21">
        <v>24049</v>
      </c>
    </row>
    <row r="17" spans="1:12" ht="45.75" customHeight="1">
      <c r="A17" s="55" t="s">
        <v>92</v>
      </c>
      <c r="B17" s="80">
        <v>24878</v>
      </c>
      <c r="C17" s="81">
        <v>56382</v>
      </c>
      <c r="D17" s="81">
        <v>27517</v>
      </c>
      <c r="E17" s="81">
        <v>28865</v>
      </c>
      <c r="F17" s="75">
        <v>55825</v>
      </c>
      <c r="G17" s="75">
        <v>27204</v>
      </c>
      <c r="H17" s="75">
        <v>28621</v>
      </c>
      <c r="I17" s="82">
        <v>557</v>
      </c>
      <c r="J17" s="83">
        <v>313</v>
      </c>
      <c r="K17" s="83">
        <v>244</v>
      </c>
      <c r="L17" s="75">
        <v>10128</v>
      </c>
    </row>
    <row r="18" spans="1:12" ht="45.75" customHeight="1">
      <c r="A18" s="55" t="s">
        <v>93</v>
      </c>
      <c r="B18" s="80">
        <v>4612</v>
      </c>
      <c r="C18" s="81">
        <v>9262</v>
      </c>
      <c r="D18" s="81">
        <v>5080</v>
      </c>
      <c r="E18" s="81">
        <v>4182</v>
      </c>
      <c r="F18" s="75">
        <v>8865</v>
      </c>
      <c r="G18" s="75">
        <v>4722</v>
      </c>
      <c r="H18" s="75">
        <v>4143</v>
      </c>
      <c r="I18" s="75">
        <v>397</v>
      </c>
      <c r="J18" s="75">
        <v>358</v>
      </c>
      <c r="K18" s="75">
        <v>39</v>
      </c>
      <c r="L18" s="84">
        <v>2102</v>
      </c>
    </row>
    <row r="19" spans="1:12" ht="45.75" customHeight="1">
      <c r="A19" s="55" t="s">
        <v>94</v>
      </c>
      <c r="B19" s="80">
        <v>30120</v>
      </c>
      <c r="C19" s="81">
        <v>83837</v>
      </c>
      <c r="D19" s="81">
        <v>41556</v>
      </c>
      <c r="E19" s="81">
        <v>42281</v>
      </c>
      <c r="F19" s="75">
        <v>82709</v>
      </c>
      <c r="G19" s="75">
        <v>40773</v>
      </c>
      <c r="H19" s="75">
        <v>41936</v>
      </c>
      <c r="I19" s="75">
        <v>1128</v>
      </c>
      <c r="J19" s="75">
        <v>783</v>
      </c>
      <c r="K19" s="75">
        <v>345</v>
      </c>
      <c r="L19" s="75">
        <v>7261</v>
      </c>
    </row>
    <row r="20" spans="1:12" ht="45.75" customHeight="1">
      <c r="A20" s="55" t="s">
        <v>95</v>
      </c>
      <c r="B20" s="80">
        <v>4439</v>
      </c>
      <c r="C20" s="81">
        <v>8993</v>
      </c>
      <c r="D20" s="81">
        <v>4658</v>
      </c>
      <c r="E20" s="81">
        <v>4335</v>
      </c>
      <c r="F20" s="75">
        <v>8855</v>
      </c>
      <c r="G20" s="75">
        <v>4547</v>
      </c>
      <c r="H20" s="75">
        <v>4308</v>
      </c>
      <c r="I20" s="75">
        <v>138</v>
      </c>
      <c r="J20" s="75">
        <v>111</v>
      </c>
      <c r="K20" s="75">
        <v>27</v>
      </c>
      <c r="L20" s="75">
        <v>2351</v>
      </c>
    </row>
    <row r="21" spans="1:12" ht="45.75" customHeight="1" thickBot="1">
      <c r="A21" s="55" t="s">
        <v>96</v>
      </c>
      <c r="B21" s="80">
        <v>3921</v>
      </c>
      <c r="C21" s="81">
        <v>8688</v>
      </c>
      <c r="D21" s="81">
        <v>4390</v>
      </c>
      <c r="E21" s="81">
        <v>4298</v>
      </c>
      <c r="F21" s="75">
        <v>8610</v>
      </c>
      <c r="G21" s="75">
        <v>4352</v>
      </c>
      <c r="H21" s="75">
        <v>4258</v>
      </c>
      <c r="I21" s="75">
        <v>78</v>
      </c>
      <c r="J21" s="75">
        <v>38</v>
      </c>
      <c r="K21" s="75">
        <v>40</v>
      </c>
      <c r="L21" s="75">
        <v>2207</v>
      </c>
    </row>
    <row r="22" spans="1:12" ht="39" customHeight="1">
      <c r="A22" s="212" t="s">
        <v>195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</row>
    <row r="23" spans="1:12" ht="12.75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</row>
    <row r="24" spans="1:12" ht="14.25" customHeight="1">
      <c r="A24" s="13" t="s">
        <v>0</v>
      </c>
    </row>
    <row r="25" spans="1:12" ht="13.5" customHeight="1"/>
    <row r="26" spans="1:12" ht="18.75" customHeight="1"/>
    <row r="27" spans="1:12" ht="18.75" customHeight="1"/>
  </sheetData>
  <mergeCells count="18">
    <mergeCell ref="L6:L11"/>
    <mergeCell ref="A22:L22"/>
    <mergeCell ref="A23:L23"/>
    <mergeCell ref="A2:L2"/>
    <mergeCell ref="F9:H9"/>
    <mergeCell ref="I8:K8"/>
    <mergeCell ref="I9:K9"/>
    <mergeCell ref="F10:F11"/>
    <mergeCell ref="I10:I11"/>
    <mergeCell ref="A6:A11"/>
    <mergeCell ref="C8:E8"/>
    <mergeCell ref="C9:E9"/>
    <mergeCell ref="C10:C11"/>
    <mergeCell ref="B6:B11"/>
    <mergeCell ref="C6:K6"/>
    <mergeCell ref="C7:K7"/>
    <mergeCell ref="F8:H8"/>
    <mergeCell ref="A3:L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view="pageBreakPreview" topLeftCell="A39" zoomScale="115" zoomScaleNormal="100" zoomScaleSheetLayoutView="115" workbookViewId="0">
      <selection activeCell="A62" sqref="A62:I62"/>
    </sheetView>
  </sheetViews>
  <sheetFormatPr defaultRowHeight="16.5"/>
  <cols>
    <col min="1" max="1" width="7.5" customWidth="1"/>
    <col min="2" max="8" width="9.625" customWidth="1"/>
    <col min="9" max="13" width="9.875" customWidth="1"/>
  </cols>
  <sheetData>
    <row r="1" spans="1:13" ht="35.1" customHeight="1"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 ht="25.5">
      <c r="A2" s="102"/>
      <c r="B2" s="191" t="s">
        <v>118</v>
      </c>
      <c r="C2" s="191"/>
      <c r="D2" s="191"/>
      <c r="E2" s="191"/>
      <c r="F2" s="191"/>
      <c r="G2" s="191"/>
      <c r="H2" s="191"/>
      <c r="I2" s="191"/>
      <c r="J2" s="191"/>
      <c r="K2" s="191"/>
      <c r="L2" s="93"/>
      <c r="M2" s="93"/>
    </row>
    <row r="3" spans="1:13" ht="30" customHeight="1">
      <c r="A3" s="103"/>
      <c r="B3" s="189" t="s">
        <v>119</v>
      </c>
      <c r="C3" s="189"/>
      <c r="D3" s="189"/>
      <c r="E3" s="189"/>
      <c r="F3" s="189"/>
      <c r="G3" s="189"/>
      <c r="H3" s="189"/>
      <c r="I3" s="189"/>
      <c r="J3" s="189"/>
      <c r="K3" s="189"/>
      <c r="L3" s="90"/>
      <c r="M3" s="90"/>
    </row>
    <row r="4" spans="1:13" ht="30" customHeight="1" thickBot="1">
      <c r="A4" s="41" t="s">
        <v>27</v>
      </c>
      <c r="B4" s="42"/>
      <c r="C4" s="42"/>
      <c r="D4" s="42"/>
      <c r="E4" s="42"/>
      <c r="F4" s="43"/>
      <c r="G4" s="42"/>
      <c r="H4" s="214" t="s">
        <v>28</v>
      </c>
      <c r="I4" s="214"/>
      <c r="J4" s="98"/>
      <c r="K4" s="98"/>
      <c r="L4" s="98"/>
      <c r="M4" s="98"/>
    </row>
    <row r="5" spans="1:13">
      <c r="A5" s="215" t="s">
        <v>0</v>
      </c>
      <c r="B5" s="217" t="s">
        <v>74</v>
      </c>
      <c r="C5" s="218"/>
      <c r="D5" s="217" t="s">
        <v>111</v>
      </c>
      <c r="E5" s="218"/>
      <c r="F5" s="219" t="s">
        <v>112</v>
      </c>
      <c r="G5" s="220"/>
      <c r="H5" s="221" t="s">
        <v>113</v>
      </c>
      <c r="I5" s="222"/>
      <c r="J5" s="223" t="s">
        <v>120</v>
      </c>
      <c r="K5" s="223"/>
      <c r="L5" s="99"/>
      <c r="M5" s="99"/>
    </row>
    <row r="6" spans="1:13" ht="12.75" customHeight="1">
      <c r="A6" s="215"/>
      <c r="B6" s="22" t="s">
        <v>10</v>
      </c>
      <c r="C6" s="23" t="s">
        <v>29</v>
      </c>
      <c r="D6" s="22" t="s">
        <v>10</v>
      </c>
      <c r="E6" s="23" t="s">
        <v>29</v>
      </c>
      <c r="F6" s="22" t="s">
        <v>10</v>
      </c>
      <c r="G6" s="23" t="s">
        <v>29</v>
      </c>
      <c r="H6" s="22" t="s">
        <v>10</v>
      </c>
      <c r="I6" s="23" t="s">
        <v>29</v>
      </c>
      <c r="J6" s="105" t="s">
        <v>121</v>
      </c>
      <c r="K6" s="100" t="s">
        <v>122</v>
      </c>
      <c r="L6" s="100"/>
      <c r="M6" s="100"/>
    </row>
    <row r="7" spans="1:13" ht="22.5" customHeight="1">
      <c r="A7" s="216"/>
      <c r="B7" s="33" t="s">
        <v>21</v>
      </c>
      <c r="C7" s="64" t="s">
        <v>30</v>
      </c>
      <c r="D7" s="33" t="s">
        <v>21</v>
      </c>
      <c r="E7" s="64" t="s">
        <v>30</v>
      </c>
      <c r="F7" s="33" t="s">
        <v>21</v>
      </c>
      <c r="G7" s="59" t="s">
        <v>30</v>
      </c>
      <c r="H7" s="33" t="s">
        <v>21</v>
      </c>
      <c r="I7" s="34" t="s">
        <v>30</v>
      </c>
      <c r="J7" s="106" t="s">
        <v>123</v>
      </c>
      <c r="K7" s="104" t="s">
        <v>124</v>
      </c>
      <c r="L7" s="100"/>
      <c r="M7" s="100"/>
    </row>
    <row r="8" spans="1:13" ht="14.1" customHeight="1">
      <c r="A8" s="24" t="s">
        <v>31</v>
      </c>
      <c r="B8" s="25">
        <v>144748</v>
      </c>
      <c r="C8" s="26">
        <v>100</v>
      </c>
      <c r="D8" s="25">
        <v>153093</v>
      </c>
      <c r="E8" s="26">
        <v>100</v>
      </c>
      <c r="F8" s="25">
        <f>SUM(F9:F25)</f>
        <v>158527</v>
      </c>
      <c r="G8" s="25">
        <f>SUM(G9:G25)</f>
        <v>99.999999999999986</v>
      </c>
      <c r="H8" s="25">
        <v>161651</v>
      </c>
      <c r="I8" s="25">
        <f>SUM(I9:I25)</f>
        <v>100.2</v>
      </c>
      <c r="J8" s="118">
        <v>164864</v>
      </c>
      <c r="K8" s="21">
        <f>SUM(K9:K25)</f>
        <v>100</v>
      </c>
      <c r="L8" s="21"/>
      <c r="M8" s="21"/>
    </row>
    <row r="9" spans="1:13" ht="14.1" customHeight="1">
      <c r="A9" s="27" t="s">
        <v>32</v>
      </c>
      <c r="B9" s="31">
        <v>10299</v>
      </c>
      <c r="C9" s="18">
        <v>7.1</v>
      </c>
      <c r="D9" s="31">
        <v>10846</v>
      </c>
      <c r="E9" s="18">
        <v>7.1</v>
      </c>
      <c r="F9" s="73">
        <v>10833</v>
      </c>
      <c r="G9" s="74">
        <f>F9/$F$8*100</f>
        <v>6.8335362430374635</v>
      </c>
      <c r="H9" s="29">
        <v>10040</v>
      </c>
      <c r="I9" s="30">
        <v>6.2</v>
      </c>
      <c r="J9" s="119">
        <v>9352</v>
      </c>
      <c r="K9" s="30">
        <f>J9/$J$8*100</f>
        <v>5.6725543478260869</v>
      </c>
      <c r="L9" s="30"/>
      <c r="M9" s="30"/>
    </row>
    <row r="10" spans="1:13" ht="14.1" customHeight="1">
      <c r="A10" s="27" t="s">
        <v>33</v>
      </c>
      <c r="B10" s="31">
        <v>8233</v>
      </c>
      <c r="C10" s="18">
        <v>5.7</v>
      </c>
      <c r="D10" s="31">
        <v>9108</v>
      </c>
      <c r="E10" s="18">
        <v>5.9</v>
      </c>
      <c r="F10" s="73">
        <v>9842</v>
      </c>
      <c r="G10" s="74">
        <f t="shared" ref="G10:G25" si="0">F10/$F$8*100</f>
        <v>6.2084061390173284</v>
      </c>
      <c r="H10" s="29">
        <v>10106</v>
      </c>
      <c r="I10" s="30">
        <v>6.3</v>
      </c>
      <c r="J10" s="119">
        <v>10473</v>
      </c>
      <c r="K10" s="30">
        <f t="shared" ref="K10:K25" si="1">J10/$J$8*100</f>
        <v>6.3525087344720497</v>
      </c>
      <c r="L10" s="30"/>
      <c r="M10" s="30"/>
    </row>
    <row r="11" spans="1:13" ht="14.1" customHeight="1">
      <c r="A11" s="27" t="s">
        <v>34</v>
      </c>
      <c r="B11" s="31">
        <v>7586</v>
      </c>
      <c r="C11" s="18">
        <v>5.2</v>
      </c>
      <c r="D11" s="31">
        <v>7756</v>
      </c>
      <c r="E11" s="18">
        <v>5.0999999999999996</v>
      </c>
      <c r="F11" s="73">
        <v>7850</v>
      </c>
      <c r="G11" s="74">
        <f t="shared" si="0"/>
        <v>4.9518378572735244</v>
      </c>
      <c r="H11" s="29">
        <v>8211</v>
      </c>
      <c r="I11" s="30">
        <v>5.0999999999999996</v>
      </c>
      <c r="J11" s="119">
        <v>8552</v>
      </c>
      <c r="K11" s="30">
        <f t="shared" si="1"/>
        <v>5.1873059006211184</v>
      </c>
      <c r="L11" s="30"/>
      <c r="M11" s="30"/>
    </row>
    <row r="12" spans="1:13" ht="14.1" customHeight="1">
      <c r="A12" s="27" t="s">
        <v>35</v>
      </c>
      <c r="B12" s="31">
        <v>7514</v>
      </c>
      <c r="C12" s="18">
        <v>5.2</v>
      </c>
      <c r="D12" s="31">
        <v>7891</v>
      </c>
      <c r="E12" s="18">
        <v>5.2</v>
      </c>
      <c r="F12" s="73">
        <v>7918</v>
      </c>
      <c r="G12" s="74">
        <f t="shared" si="0"/>
        <v>4.99473275845755</v>
      </c>
      <c r="H12" s="29">
        <v>7964</v>
      </c>
      <c r="I12" s="30">
        <v>4.9000000000000004</v>
      </c>
      <c r="J12" s="119">
        <v>8041</v>
      </c>
      <c r="K12" s="30">
        <f t="shared" si="1"/>
        <v>4.8773534549689437</v>
      </c>
      <c r="L12" s="30"/>
      <c r="M12" s="30"/>
    </row>
    <row r="13" spans="1:13" ht="14.1" customHeight="1">
      <c r="A13" s="27" t="s">
        <v>36</v>
      </c>
      <c r="B13" s="31">
        <v>7281</v>
      </c>
      <c r="C13" s="18">
        <v>5</v>
      </c>
      <c r="D13" s="31">
        <v>7651</v>
      </c>
      <c r="E13" s="18">
        <v>5</v>
      </c>
      <c r="F13" s="73">
        <v>7818</v>
      </c>
      <c r="G13" s="74">
        <f t="shared" si="0"/>
        <v>4.9316520214222184</v>
      </c>
      <c r="H13" s="29">
        <v>7922</v>
      </c>
      <c r="I13" s="30">
        <v>4.9000000000000004</v>
      </c>
      <c r="J13" s="119">
        <v>7987</v>
      </c>
      <c r="K13" s="30">
        <f t="shared" si="1"/>
        <v>4.8445991847826084</v>
      </c>
      <c r="L13" s="30"/>
      <c r="M13" s="30"/>
    </row>
    <row r="14" spans="1:13" ht="14.1" customHeight="1">
      <c r="A14" s="27" t="s">
        <v>37</v>
      </c>
      <c r="B14" s="31">
        <v>6874</v>
      </c>
      <c r="C14" s="18">
        <v>4.7</v>
      </c>
      <c r="D14" s="31">
        <v>7043</v>
      </c>
      <c r="E14" s="18">
        <v>4.5999999999999996</v>
      </c>
      <c r="F14" s="73">
        <v>7425</v>
      </c>
      <c r="G14" s="74">
        <f t="shared" si="0"/>
        <v>4.6837447248733657</v>
      </c>
      <c r="H14" s="29">
        <v>7729</v>
      </c>
      <c r="I14" s="30">
        <v>4.8</v>
      </c>
      <c r="J14" s="119">
        <v>7881</v>
      </c>
      <c r="K14" s="30">
        <f t="shared" si="1"/>
        <v>4.7803037655279503</v>
      </c>
      <c r="L14" s="30"/>
      <c r="M14" s="30"/>
    </row>
    <row r="15" spans="1:13" ht="14.1" customHeight="1">
      <c r="A15" s="27" t="s">
        <v>38</v>
      </c>
      <c r="B15" s="31">
        <v>13035</v>
      </c>
      <c r="C15" s="18">
        <v>9</v>
      </c>
      <c r="D15" s="31">
        <v>12659</v>
      </c>
      <c r="E15" s="18">
        <v>8.3000000000000007</v>
      </c>
      <c r="F15" s="73">
        <v>11788</v>
      </c>
      <c r="G15" s="74">
        <f t="shared" si="0"/>
        <v>7.4359572817248791</v>
      </c>
      <c r="H15" s="29">
        <v>10527</v>
      </c>
      <c r="I15" s="30">
        <v>6.5</v>
      </c>
      <c r="J15" s="119">
        <v>9796</v>
      </c>
      <c r="K15" s="30">
        <f t="shared" si="1"/>
        <v>5.9418672360248443</v>
      </c>
      <c r="L15" s="30"/>
      <c r="M15" s="30"/>
    </row>
    <row r="16" spans="1:13" ht="14.1" customHeight="1">
      <c r="A16" s="27" t="s">
        <v>39</v>
      </c>
      <c r="B16" s="31">
        <v>14116</v>
      </c>
      <c r="C16" s="18">
        <v>9.8000000000000007</v>
      </c>
      <c r="D16" s="31">
        <v>15584</v>
      </c>
      <c r="E16" s="18">
        <v>10.199999999999999</v>
      </c>
      <c r="F16" s="73">
        <v>16561</v>
      </c>
      <c r="G16" s="74">
        <f t="shared" si="0"/>
        <v>10.446800860421252</v>
      </c>
      <c r="H16" s="29">
        <v>16678</v>
      </c>
      <c r="I16" s="30">
        <v>10.3</v>
      </c>
      <c r="J16" s="119">
        <v>16741</v>
      </c>
      <c r="K16" s="30">
        <f t="shared" si="1"/>
        <v>10.15443031832298</v>
      </c>
      <c r="L16" s="30"/>
      <c r="M16" s="30"/>
    </row>
    <row r="17" spans="1:13" ht="14.1" customHeight="1">
      <c r="A17" s="27" t="s">
        <v>40</v>
      </c>
      <c r="B17" s="31">
        <v>13450</v>
      </c>
      <c r="C17" s="18">
        <v>9.3000000000000007</v>
      </c>
      <c r="D17" s="31">
        <v>14355</v>
      </c>
      <c r="E17" s="18">
        <v>9.4</v>
      </c>
      <c r="F17" s="73">
        <v>14673</v>
      </c>
      <c r="G17" s="74">
        <f t="shared" si="0"/>
        <v>9.2558365451941942</v>
      </c>
      <c r="H17" s="29">
        <v>15004</v>
      </c>
      <c r="I17" s="30">
        <v>9.3000000000000007</v>
      </c>
      <c r="J17" s="119">
        <v>15233</v>
      </c>
      <c r="K17" s="30">
        <f t="shared" si="1"/>
        <v>9.2397369953416142</v>
      </c>
      <c r="L17" s="30"/>
      <c r="M17" s="30"/>
    </row>
    <row r="18" spans="1:13" ht="14.1" customHeight="1">
      <c r="A18" s="27" t="s">
        <v>41</v>
      </c>
      <c r="B18" s="31">
        <v>10465</v>
      </c>
      <c r="C18" s="18">
        <v>7.2</v>
      </c>
      <c r="D18" s="31">
        <v>11408</v>
      </c>
      <c r="E18" s="18">
        <v>7.5</v>
      </c>
      <c r="F18" s="73">
        <v>12397</v>
      </c>
      <c r="G18" s="74">
        <f t="shared" si="0"/>
        <v>7.8201189702700482</v>
      </c>
      <c r="H18" s="29">
        <v>13298</v>
      </c>
      <c r="I18" s="30">
        <v>8.1999999999999993</v>
      </c>
      <c r="J18" s="119">
        <v>14116</v>
      </c>
      <c r="K18" s="30">
        <f t="shared" si="1"/>
        <v>8.5622088509316772</v>
      </c>
      <c r="L18" s="30"/>
      <c r="M18" s="30"/>
    </row>
    <row r="19" spans="1:13" ht="14.1" customHeight="1">
      <c r="A19" s="27" t="s">
        <v>42</v>
      </c>
      <c r="B19" s="31">
        <v>9830</v>
      </c>
      <c r="C19" s="18">
        <v>6.8</v>
      </c>
      <c r="D19" s="31">
        <v>9869</v>
      </c>
      <c r="E19" s="18">
        <v>6.4</v>
      </c>
      <c r="F19" s="73">
        <v>10003</v>
      </c>
      <c r="G19" s="74">
        <f t="shared" si="0"/>
        <v>6.3099661256442117</v>
      </c>
      <c r="H19" s="29">
        <v>10287</v>
      </c>
      <c r="I19" s="30">
        <v>6.4</v>
      </c>
      <c r="J19" s="119">
        <v>10912</v>
      </c>
      <c r="K19" s="30">
        <f t="shared" si="1"/>
        <v>6.6187888198757765</v>
      </c>
      <c r="L19" s="30"/>
      <c r="M19" s="30"/>
    </row>
    <row r="20" spans="1:13" ht="14.1" customHeight="1">
      <c r="A20" s="27" t="s">
        <v>43</v>
      </c>
      <c r="B20" s="31">
        <v>9986</v>
      </c>
      <c r="C20" s="18">
        <v>6.9</v>
      </c>
      <c r="D20" s="31">
        <v>10491</v>
      </c>
      <c r="E20" s="18">
        <v>6.9</v>
      </c>
      <c r="F20" s="73">
        <v>11003</v>
      </c>
      <c r="G20" s="74">
        <f t="shared" si="0"/>
        <v>6.9407734959975276</v>
      </c>
      <c r="H20" s="29">
        <v>11293</v>
      </c>
      <c r="I20" s="30">
        <v>7</v>
      </c>
      <c r="J20" s="119">
        <v>11232</v>
      </c>
      <c r="K20" s="30">
        <f t="shared" si="1"/>
        <v>6.8128881987577632</v>
      </c>
      <c r="L20" s="30"/>
      <c r="M20" s="30"/>
    </row>
    <row r="21" spans="1:13" ht="14.1" customHeight="1">
      <c r="A21" s="27" t="s">
        <v>44</v>
      </c>
      <c r="B21" s="31">
        <v>7657</v>
      </c>
      <c r="C21" s="18">
        <v>5.3</v>
      </c>
      <c r="D21" s="31">
        <v>8663</v>
      </c>
      <c r="E21" s="18">
        <v>5.7</v>
      </c>
      <c r="F21" s="73">
        <v>9360</v>
      </c>
      <c r="G21" s="74">
        <f t="shared" si="0"/>
        <v>5.9043569865070307</v>
      </c>
      <c r="H21" s="29">
        <v>9943</v>
      </c>
      <c r="I21" s="30">
        <v>6.2</v>
      </c>
      <c r="J21" s="119">
        <v>10499</v>
      </c>
      <c r="K21" s="30">
        <f t="shared" si="1"/>
        <v>6.3682793090062111</v>
      </c>
      <c r="L21" s="30"/>
      <c r="M21" s="30"/>
    </row>
    <row r="22" spans="1:13" ht="14.1" customHeight="1">
      <c r="A22" s="27" t="s">
        <v>45</v>
      </c>
      <c r="B22" s="31">
        <v>6184</v>
      </c>
      <c r="C22" s="18">
        <v>4.3</v>
      </c>
      <c r="D22" s="31">
        <v>6754</v>
      </c>
      <c r="E22" s="18">
        <v>4.4000000000000004</v>
      </c>
      <c r="F22" s="73">
        <v>7209</v>
      </c>
      <c r="G22" s="74">
        <f t="shared" si="0"/>
        <v>4.5474903328770493</v>
      </c>
      <c r="H22" s="29">
        <v>7683</v>
      </c>
      <c r="I22" s="30">
        <v>4.8</v>
      </c>
      <c r="J22" s="119">
        <v>7994</v>
      </c>
      <c r="K22" s="30">
        <f t="shared" si="1"/>
        <v>4.8488451086956523</v>
      </c>
      <c r="L22" s="30"/>
      <c r="M22" s="30"/>
    </row>
    <row r="23" spans="1:13" ht="14.1" customHeight="1">
      <c r="A23" s="27" t="s">
        <v>46</v>
      </c>
      <c r="B23" s="31">
        <v>5168</v>
      </c>
      <c r="C23" s="18">
        <v>3.6</v>
      </c>
      <c r="D23" s="31">
        <v>5272</v>
      </c>
      <c r="E23" s="18">
        <v>3.4</v>
      </c>
      <c r="F23" s="73">
        <v>5471</v>
      </c>
      <c r="G23" s="74">
        <f t="shared" si="0"/>
        <v>3.4511471232029876</v>
      </c>
      <c r="H23" s="29">
        <v>5796</v>
      </c>
      <c r="I23" s="30">
        <v>3.6</v>
      </c>
      <c r="J23" s="119">
        <v>6212</v>
      </c>
      <c r="K23" s="30">
        <f t="shared" si="1"/>
        <v>3.767954192546584</v>
      </c>
      <c r="L23" s="30"/>
      <c r="M23" s="30"/>
    </row>
    <row r="24" spans="1:13" ht="14.1" customHeight="1">
      <c r="A24" s="27" t="s">
        <v>47</v>
      </c>
      <c r="B24" s="31">
        <v>3616</v>
      </c>
      <c r="C24" s="18">
        <v>2.5</v>
      </c>
      <c r="D24" s="31">
        <v>3890</v>
      </c>
      <c r="E24" s="18">
        <v>2.5</v>
      </c>
      <c r="F24" s="73">
        <v>4122</v>
      </c>
      <c r="G24" s="74">
        <f t="shared" si="0"/>
        <v>2.600187980596365</v>
      </c>
      <c r="H24" s="29">
        <v>4570</v>
      </c>
      <c r="I24" s="30">
        <v>2.8</v>
      </c>
      <c r="J24" s="119">
        <v>4855</v>
      </c>
      <c r="K24" s="30">
        <f t="shared" si="1"/>
        <v>2.9448515139751552</v>
      </c>
      <c r="L24" s="30"/>
      <c r="M24" s="30"/>
    </row>
    <row r="25" spans="1:13" ht="14.1" customHeight="1">
      <c r="A25" s="27" t="s">
        <v>48</v>
      </c>
      <c r="B25" s="31">
        <v>3454</v>
      </c>
      <c r="C25" s="18">
        <v>2.4</v>
      </c>
      <c r="D25" s="31">
        <v>3853</v>
      </c>
      <c r="E25" s="18">
        <v>2.5</v>
      </c>
      <c r="F25" s="75">
        <v>4254</v>
      </c>
      <c r="G25" s="74">
        <f t="shared" si="0"/>
        <v>2.6834545534830028</v>
      </c>
      <c r="H25" s="29">
        <v>4600</v>
      </c>
      <c r="I25" s="30">
        <f>SUM(1.7,0.8,0.3,0.1)</f>
        <v>2.9</v>
      </c>
      <c r="J25" s="119">
        <v>4988</v>
      </c>
      <c r="K25" s="30">
        <f t="shared" si="1"/>
        <v>3.0255240683229814</v>
      </c>
      <c r="L25" s="30"/>
      <c r="M25" s="30"/>
    </row>
    <row r="26" spans="1:13" ht="14.1" customHeight="1">
      <c r="A26" s="28" t="s">
        <v>49</v>
      </c>
      <c r="B26" s="15">
        <v>71581</v>
      </c>
      <c r="C26" s="16">
        <v>100</v>
      </c>
      <c r="D26" s="15">
        <v>75755</v>
      </c>
      <c r="E26" s="16">
        <v>100</v>
      </c>
      <c r="F26" s="15">
        <f>SUM(F27:F43)</f>
        <v>78373</v>
      </c>
      <c r="G26" s="15">
        <f>SUM(G27:G43)</f>
        <v>100</v>
      </c>
      <c r="H26" s="15">
        <v>80067</v>
      </c>
      <c r="I26" s="15">
        <f>SUM(I27:I43)</f>
        <v>100.19999999999999</v>
      </c>
      <c r="J26" s="120">
        <v>81598</v>
      </c>
      <c r="K26" s="15">
        <f>SUM(K27:K43)</f>
        <v>100.00000000000001</v>
      </c>
      <c r="L26" s="15"/>
      <c r="M26" s="15"/>
    </row>
    <row r="27" spans="1:13" ht="14.1" customHeight="1">
      <c r="A27" s="27" t="s">
        <v>32</v>
      </c>
      <c r="B27" s="31">
        <v>5248</v>
      </c>
      <c r="C27" s="18">
        <v>7.3</v>
      </c>
      <c r="D27" s="31">
        <v>5556</v>
      </c>
      <c r="E27" s="18">
        <v>7.3</v>
      </c>
      <c r="F27" s="31">
        <v>5507</v>
      </c>
      <c r="G27" s="30">
        <f>F27/$F$26*100</f>
        <v>7.0266545876768784</v>
      </c>
      <c r="H27" s="29">
        <v>5125</v>
      </c>
      <c r="I27" s="30">
        <v>6.4</v>
      </c>
      <c r="J27" s="119">
        <v>4744</v>
      </c>
      <c r="K27" s="30">
        <f>J27/$J$26*100</f>
        <v>5.8138679869604646</v>
      </c>
      <c r="L27" s="30"/>
      <c r="M27" s="30"/>
    </row>
    <row r="28" spans="1:13" ht="14.1" customHeight="1">
      <c r="A28" s="27" t="s">
        <v>33</v>
      </c>
      <c r="B28" s="31">
        <v>4238</v>
      </c>
      <c r="C28" s="18">
        <v>5.9</v>
      </c>
      <c r="D28" s="31">
        <v>4648</v>
      </c>
      <c r="E28" s="18">
        <v>6.1</v>
      </c>
      <c r="F28" s="31">
        <v>5021</v>
      </c>
      <c r="G28" s="30">
        <f t="shared" ref="G28:G43" si="2">F28/$F$26*100</f>
        <v>6.4065430696796088</v>
      </c>
      <c r="H28" s="29">
        <v>5170</v>
      </c>
      <c r="I28" s="30">
        <v>6.5</v>
      </c>
      <c r="J28" s="119">
        <v>5350</v>
      </c>
      <c r="K28" s="30">
        <f t="shared" ref="K28:K43" si="3">J28/$J$26*100</f>
        <v>6.5565332483639303</v>
      </c>
      <c r="L28" s="30"/>
      <c r="M28" s="30"/>
    </row>
    <row r="29" spans="1:13" ht="14.1" customHeight="1">
      <c r="A29" s="27" t="s">
        <v>34</v>
      </c>
      <c r="B29" s="31">
        <v>3988</v>
      </c>
      <c r="C29" s="18">
        <v>5.6</v>
      </c>
      <c r="D29" s="31">
        <v>4105</v>
      </c>
      <c r="E29" s="18">
        <v>5.4</v>
      </c>
      <c r="F29" s="31">
        <v>4152</v>
      </c>
      <c r="G29" s="30">
        <f t="shared" si="2"/>
        <v>5.2977428451124746</v>
      </c>
      <c r="H29" s="29">
        <v>4326</v>
      </c>
      <c r="I29" s="30">
        <v>5.4</v>
      </c>
      <c r="J29" s="119">
        <v>4476</v>
      </c>
      <c r="K29" s="30">
        <f t="shared" si="3"/>
        <v>5.4854285644255985</v>
      </c>
      <c r="L29" s="30"/>
      <c r="M29" s="30"/>
    </row>
    <row r="30" spans="1:13" ht="14.1" customHeight="1">
      <c r="A30" s="27" t="s">
        <v>35</v>
      </c>
      <c r="B30" s="31">
        <v>3943</v>
      </c>
      <c r="C30" s="18">
        <v>5.5</v>
      </c>
      <c r="D30" s="31">
        <v>4094</v>
      </c>
      <c r="E30" s="18">
        <v>5.4</v>
      </c>
      <c r="F30" s="31">
        <v>4097</v>
      </c>
      <c r="G30" s="30">
        <f t="shared" si="2"/>
        <v>5.2275656157094916</v>
      </c>
      <c r="H30" s="29">
        <v>4127</v>
      </c>
      <c r="I30" s="30">
        <v>5.2</v>
      </c>
      <c r="J30" s="119">
        <v>4170</v>
      </c>
      <c r="K30" s="30">
        <f t="shared" si="3"/>
        <v>5.1104193730238485</v>
      </c>
      <c r="L30" s="30"/>
      <c r="M30" s="30"/>
    </row>
    <row r="31" spans="1:13" ht="14.1" customHeight="1">
      <c r="A31" s="27" t="s">
        <v>36</v>
      </c>
      <c r="B31" s="31">
        <v>3990</v>
      </c>
      <c r="C31" s="18">
        <v>5.6</v>
      </c>
      <c r="D31" s="31">
        <v>4128</v>
      </c>
      <c r="E31" s="18">
        <v>5.4</v>
      </c>
      <c r="F31" s="31">
        <v>4238</v>
      </c>
      <c r="G31" s="30">
        <f t="shared" si="2"/>
        <v>5.40747451290623</v>
      </c>
      <c r="H31" s="29">
        <v>4289</v>
      </c>
      <c r="I31" s="30">
        <v>5.4</v>
      </c>
      <c r="J31" s="119">
        <v>4303</v>
      </c>
      <c r="K31" s="30">
        <f t="shared" si="3"/>
        <v>5.2734135640579423</v>
      </c>
      <c r="L31" s="30"/>
      <c r="M31" s="30"/>
    </row>
    <row r="32" spans="1:13" ht="14.1" customHeight="1">
      <c r="A32" s="27" t="s">
        <v>37</v>
      </c>
      <c r="B32" s="31">
        <v>3428</v>
      </c>
      <c r="C32" s="18">
        <v>4.8</v>
      </c>
      <c r="D32" s="31">
        <v>3558</v>
      </c>
      <c r="E32" s="18">
        <v>4.7</v>
      </c>
      <c r="F32" s="31">
        <v>3778</v>
      </c>
      <c r="G32" s="30">
        <f t="shared" si="2"/>
        <v>4.8205376851721899</v>
      </c>
      <c r="H32" s="29">
        <v>4062</v>
      </c>
      <c r="I32" s="30">
        <v>5.0999999999999996</v>
      </c>
      <c r="J32" s="119">
        <v>4126</v>
      </c>
      <c r="K32" s="30">
        <f t="shared" si="3"/>
        <v>5.0564964827569305</v>
      </c>
      <c r="L32" s="30"/>
      <c r="M32" s="30"/>
    </row>
    <row r="33" spans="1:13" ht="14.1" customHeight="1">
      <c r="A33" s="27" t="s">
        <v>38</v>
      </c>
      <c r="B33" s="31">
        <v>6292</v>
      </c>
      <c r="C33" s="18">
        <v>8.8000000000000007</v>
      </c>
      <c r="D33" s="31">
        <v>6115</v>
      </c>
      <c r="E33" s="18">
        <v>8.1</v>
      </c>
      <c r="F33" s="31">
        <v>5693</v>
      </c>
      <c r="G33" s="30">
        <f t="shared" si="2"/>
        <v>7.2639812180215122</v>
      </c>
      <c r="H33" s="29">
        <v>5039</v>
      </c>
      <c r="I33" s="30">
        <v>6.3</v>
      </c>
      <c r="J33" s="119">
        <v>4745</v>
      </c>
      <c r="K33" s="30">
        <f t="shared" si="3"/>
        <v>5.8150935071938044</v>
      </c>
      <c r="L33" s="30"/>
      <c r="M33" s="30"/>
    </row>
    <row r="34" spans="1:13" ht="14.1" customHeight="1">
      <c r="A34" s="27" t="s">
        <v>39</v>
      </c>
      <c r="B34" s="31">
        <v>7173</v>
      </c>
      <c r="C34" s="18">
        <v>10</v>
      </c>
      <c r="D34" s="31">
        <v>7916</v>
      </c>
      <c r="E34" s="18">
        <v>10.4</v>
      </c>
      <c r="F34" s="31">
        <v>8314</v>
      </c>
      <c r="G34" s="30">
        <f t="shared" si="2"/>
        <v>10.608245186480039</v>
      </c>
      <c r="H34" s="29">
        <v>8329</v>
      </c>
      <c r="I34" s="30">
        <v>10.4</v>
      </c>
      <c r="J34" s="119">
        <v>8332</v>
      </c>
      <c r="K34" s="30">
        <f t="shared" si="3"/>
        <v>10.211034584180984</v>
      </c>
      <c r="L34" s="30"/>
      <c r="M34" s="30"/>
    </row>
    <row r="35" spans="1:13" ht="14.1" customHeight="1">
      <c r="A35" s="27" t="s">
        <v>40</v>
      </c>
      <c r="B35" s="31">
        <v>6993</v>
      </c>
      <c r="C35" s="18">
        <v>9.8000000000000007</v>
      </c>
      <c r="D35" s="31">
        <v>7411</v>
      </c>
      <c r="E35" s="18">
        <v>9.8000000000000007</v>
      </c>
      <c r="F35" s="31">
        <v>7583</v>
      </c>
      <c r="G35" s="30">
        <f t="shared" si="2"/>
        <v>9.6755260102331153</v>
      </c>
      <c r="H35" s="29">
        <v>7711</v>
      </c>
      <c r="I35" s="30">
        <v>9.6</v>
      </c>
      <c r="J35" s="119">
        <v>7822</v>
      </c>
      <c r="K35" s="30">
        <f t="shared" si="3"/>
        <v>9.5860192651780682</v>
      </c>
      <c r="L35" s="30"/>
      <c r="M35" s="30"/>
    </row>
    <row r="36" spans="1:13" ht="14.1" customHeight="1">
      <c r="A36" s="27" t="s">
        <v>41</v>
      </c>
      <c r="B36" s="31">
        <v>5463</v>
      </c>
      <c r="C36" s="18">
        <v>7.6</v>
      </c>
      <c r="D36" s="31">
        <v>6034</v>
      </c>
      <c r="E36" s="18">
        <v>8</v>
      </c>
      <c r="F36" s="31">
        <v>6492</v>
      </c>
      <c r="G36" s="30">
        <f t="shared" si="2"/>
        <v>8.2834649688030328</v>
      </c>
      <c r="H36" s="29">
        <v>7032</v>
      </c>
      <c r="I36" s="30">
        <v>8.8000000000000007</v>
      </c>
      <c r="J36" s="119">
        <v>7453</v>
      </c>
      <c r="K36" s="30">
        <f t="shared" si="3"/>
        <v>9.133802299075958</v>
      </c>
      <c r="L36" s="30"/>
      <c r="M36" s="30"/>
    </row>
    <row r="37" spans="1:13" ht="14.1" customHeight="1">
      <c r="A37" s="27" t="s">
        <v>42</v>
      </c>
      <c r="B37" s="31">
        <v>4878</v>
      </c>
      <c r="C37" s="18">
        <v>6.8</v>
      </c>
      <c r="D37" s="31">
        <v>4902</v>
      </c>
      <c r="E37" s="18">
        <v>6.5</v>
      </c>
      <c r="F37" s="31">
        <v>5098</v>
      </c>
      <c r="G37" s="30">
        <f t="shared" si="2"/>
        <v>6.5047911908437852</v>
      </c>
      <c r="H37" s="29">
        <v>5262</v>
      </c>
      <c r="I37" s="30">
        <v>6.6</v>
      </c>
      <c r="J37" s="119">
        <v>5607</v>
      </c>
      <c r="K37" s="30">
        <f t="shared" si="3"/>
        <v>6.8714919483320678</v>
      </c>
      <c r="L37" s="30"/>
      <c r="M37" s="30"/>
    </row>
    <row r="38" spans="1:13" ht="14.1" customHeight="1">
      <c r="A38" s="27" t="s">
        <v>43</v>
      </c>
      <c r="B38" s="31">
        <v>4701</v>
      </c>
      <c r="C38" s="18">
        <v>6.6</v>
      </c>
      <c r="D38" s="31">
        <v>4952</v>
      </c>
      <c r="E38" s="18">
        <v>6.5</v>
      </c>
      <c r="F38" s="31">
        <v>5203</v>
      </c>
      <c r="G38" s="30">
        <f t="shared" si="2"/>
        <v>6.6387659015222074</v>
      </c>
      <c r="H38" s="29">
        <v>5410</v>
      </c>
      <c r="I38" s="30">
        <v>6.8</v>
      </c>
      <c r="J38" s="119">
        <v>5433</v>
      </c>
      <c r="K38" s="30">
        <f t="shared" si="3"/>
        <v>6.6582514277310709</v>
      </c>
      <c r="L38" s="30"/>
      <c r="M38" s="30"/>
    </row>
    <row r="39" spans="1:13" ht="14.1" customHeight="1">
      <c r="A39" s="27" t="s">
        <v>44</v>
      </c>
      <c r="B39" s="31">
        <v>3636</v>
      </c>
      <c r="C39" s="18">
        <v>5.0999999999999996</v>
      </c>
      <c r="D39" s="31">
        <v>4103</v>
      </c>
      <c r="E39" s="18">
        <v>5.4</v>
      </c>
      <c r="F39" s="31">
        <v>4362</v>
      </c>
      <c r="G39" s="30">
        <f t="shared" si="2"/>
        <v>5.5656922664693198</v>
      </c>
      <c r="H39" s="29">
        <v>4636</v>
      </c>
      <c r="I39" s="30">
        <v>5.8</v>
      </c>
      <c r="J39" s="119">
        <v>4894</v>
      </c>
      <c r="K39" s="30">
        <f t="shared" si="3"/>
        <v>5.9976960219613229</v>
      </c>
      <c r="L39" s="30"/>
      <c r="M39" s="30"/>
    </row>
    <row r="40" spans="1:13" ht="14.1" customHeight="1">
      <c r="A40" s="27" t="s">
        <v>45</v>
      </c>
      <c r="B40" s="31">
        <v>2938</v>
      </c>
      <c r="C40" s="18">
        <v>4.0999999999999996</v>
      </c>
      <c r="D40" s="31">
        <v>3223</v>
      </c>
      <c r="E40" s="18">
        <v>4.3</v>
      </c>
      <c r="F40" s="31">
        <v>3435</v>
      </c>
      <c r="G40" s="30">
        <f t="shared" si="2"/>
        <v>4.3828869636226768</v>
      </c>
      <c r="H40" s="29">
        <v>3613</v>
      </c>
      <c r="I40" s="30">
        <v>4.5</v>
      </c>
      <c r="J40" s="119">
        <v>3703</v>
      </c>
      <c r="K40" s="30">
        <f t="shared" si="3"/>
        <v>4.5381014240545108</v>
      </c>
      <c r="L40" s="30"/>
      <c r="M40" s="30"/>
    </row>
    <row r="41" spans="1:13" ht="14.1" customHeight="1">
      <c r="A41" s="27" t="s">
        <v>46</v>
      </c>
      <c r="B41" s="31">
        <v>2273</v>
      </c>
      <c r="C41" s="18">
        <v>3.2</v>
      </c>
      <c r="D41" s="31">
        <v>2347</v>
      </c>
      <c r="E41" s="18">
        <v>3.1</v>
      </c>
      <c r="F41" s="31">
        <v>2483</v>
      </c>
      <c r="G41" s="30">
        <f t="shared" si="2"/>
        <v>3.1681829201383129</v>
      </c>
      <c r="H41" s="29">
        <v>2703</v>
      </c>
      <c r="I41" s="30">
        <v>3.4</v>
      </c>
      <c r="J41" s="119">
        <v>2906</v>
      </c>
      <c r="K41" s="30">
        <f t="shared" si="3"/>
        <v>3.5613617980832868</v>
      </c>
      <c r="L41" s="30"/>
      <c r="M41" s="30"/>
    </row>
    <row r="42" spans="1:13" ht="14.1" customHeight="1">
      <c r="A42" s="27" t="s">
        <v>47</v>
      </c>
      <c r="B42" s="31">
        <v>1427</v>
      </c>
      <c r="C42" s="18">
        <v>2</v>
      </c>
      <c r="D42" s="31">
        <v>1554</v>
      </c>
      <c r="E42" s="18">
        <v>2.1</v>
      </c>
      <c r="F42" s="31">
        <v>1638</v>
      </c>
      <c r="G42" s="30">
        <f t="shared" si="2"/>
        <v>2.0900054865833897</v>
      </c>
      <c r="H42" s="29">
        <v>1846</v>
      </c>
      <c r="I42" s="30">
        <v>2.2999999999999998</v>
      </c>
      <c r="J42" s="119">
        <v>2015</v>
      </c>
      <c r="K42" s="30">
        <f t="shared" si="3"/>
        <v>2.4694232701781909</v>
      </c>
      <c r="L42" s="30"/>
      <c r="M42" s="30"/>
    </row>
    <row r="43" spans="1:13" ht="14.1" customHeight="1">
      <c r="A43" s="27" t="s">
        <v>48</v>
      </c>
      <c r="B43" s="18">
        <v>972</v>
      </c>
      <c r="C43" s="18">
        <v>1.4</v>
      </c>
      <c r="D43" s="18">
        <v>1109</v>
      </c>
      <c r="E43" s="18">
        <v>1.5</v>
      </c>
      <c r="F43" s="31">
        <v>1279</v>
      </c>
      <c r="G43" s="30">
        <f t="shared" si="2"/>
        <v>1.6319395710257361</v>
      </c>
      <c r="H43" s="31">
        <v>1387</v>
      </c>
      <c r="I43" s="30">
        <f>1.2+0.4+0.1</f>
        <v>1.7000000000000002</v>
      </c>
      <c r="J43" s="119">
        <v>1519</v>
      </c>
      <c r="K43" s="30">
        <f t="shared" si="3"/>
        <v>1.8615652344420208</v>
      </c>
      <c r="L43" s="30"/>
      <c r="M43" s="30"/>
    </row>
    <row r="44" spans="1:13" ht="14.1" customHeight="1">
      <c r="A44" s="28" t="s">
        <v>50</v>
      </c>
      <c r="B44" s="15">
        <v>73167</v>
      </c>
      <c r="C44" s="16">
        <v>100</v>
      </c>
      <c r="D44" s="15">
        <v>77338</v>
      </c>
      <c r="E44" s="16">
        <v>100</v>
      </c>
      <c r="F44" s="15">
        <f>SUM(F45:F61)</f>
        <v>80154</v>
      </c>
      <c r="G44" s="15">
        <f>SUM(G45:G61)</f>
        <v>100</v>
      </c>
      <c r="H44" s="15">
        <v>81584</v>
      </c>
      <c r="I44" s="15">
        <f>SUM(I45:I61)</f>
        <v>100</v>
      </c>
      <c r="J44" s="120">
        <v>83266</v>
      </c>
      <c r="K44" s="15">
        <f>SUM(K45:K61)</f>
        <v>100</v>
      </c>
      <c r="L44" s="15"/>
      <c r="M44" s="15"/>
    </row>
    <row r="45" spans="1:13" ht="14.1" customHeight="1">
      <c r="A45" s="27" t="s">
        <v>32</v>
      </c>
      <c r="B45" s="31">
        <v>5051</v>
      </c>
      <c r="C45" s="18">
        <v>6.9</v>
      </c>
      <c r="D45" s="31">
        <v>5290</v>
      </c>
      <c r="E45" s="30">
        <v>6.8</v>
      </c>
      <c r="F45" s="31">
        <v>5326</v>
      </c>
      <c r="G45" s="30">
        <f>F45/$F$44*100</f>
        <v>6.6447089352995476</v>
      </c>
      <c r="H45" s="29">
        <v>4915</v>
      </c>
      <c r="I45" s="30">
        <v>6</v>
      </c>
      <c r="J45" s="119">
        <v>4608</v>
      </c>
      <c r="K45" s="30">
        <f>J45/$J$44*100</f>
        <v>5.5340715297960754</v>
      </c>
      <c r="L45" s="30"/>
      <c r="M45" s="30"/>
    </row>
    <row r="46" spans="1:13" ht="14.1" customHeight="1">
      <c r="A46" s="27" t="s">
        <v>33</v>
      </c>
      <c r="B46" s="31">
        <v>3995</v>
      </c>
      <c r="C46" s="18">
        <v>5.5</v>
      </c>
      <c r="D46" s="31">
        <v>4460</v>
      </c>
      <c r="E46" s="30">
        <v>5.8</v>
      </c>
      <c r="F46" s="31">
        <v>4821</v>
      </c>
      <c r="G46" s="30">
        <f t="shared" ref="G46:G61" si="4">F46/$F$44*100</f>
        <v>6.0146717568680295</v>
      </c>
      <c r="H46" s="29">
        <v>4936</v>
      </c>
      <c r="I46" s="30">
        <v>6.1</v>
      </c>
      <c r="J46" s="119">
        <v>5123</v>
      </c>
      <c r="K46" s="30">
        <f t="shared" ref="K46:K61" si="5">J46/$J$44*100</f>
        <v>6.1525712775922949</v>
      </c>
      <c r="L46" s="30"/>
      <c r="M46" s="30"/>
    </row>
    <row r="47" spans="1:13" ht="14.1" customHeight="1">
      <c r="A47" s="27" t="s">
        <v>34</v>
      </c>
      <c r="B47" s="31">
        <v>3598</v>
      </c>
      <c r="C47" s="18">
        <v>4.9000000000000004</v>
      </c>
      <c r="D47" s="31">
        <v>3651</v>
      </c>
      <c r="E47" s="30">
        <v>4.7</v>
      </c>
      <c r="F47" s="31">
        <v>3698</v>
      </c>
      <c r="G47" s="30">
        <f t="shared" si="4"/>
        <v>4.6136187838411056</v>
      </c>
      <c r="H47" s="29">
        <v>3885</v>
      </c>
      <c r="I47" s="30">
        <v>4.8</v>
      </c>
      <c r="J47" s="119">
        <v>4076</v>
      </c>
      <c r="K47" s="30">
        <f t="shared" si="5"/>
        <v>4.8951552854706604</v>
      </c>
      <c r="L47" s="30"/>
      <c r="M47" s="30"/>
    </row>
    <row r="48" spans="1:13" ht="14.1" customHeight="1">
      <c r="A48" s="27" t="s">
        <v>35</v>
      </c>
      <c r="B48" s="31">
        <v>3571</v>
      </c>
      <c r="C48" s="18">
        <v>4.9000000000000004</v>
      </c>
      <c r="D48" s="31">
        <v>3797</v>
      </c>
      <c r="E48" s="30">
        <v>4.9000000000000004</v>
      </c>
      <c r="F48" s="31">
        <v>3821</v>
      </c>
      <c r="G48" s="30">
        <f t="shared" si="4"/>
        <v>4.7670733837363075</v>
      </c>
      <c r="H48" s="29">
        <v>3837</v>
      </c>
      <c r="I48" s="30">
        <v>4.7</v>
      </c>
      <c r="J48" s="119">
        <v>3871</v>
      </c>
      <c r="K48" s="30">
        <f t="shared" si="5"/>
        <v>4.6489563567362424</v>
      </c>
      <c r="L48" s="30"/>
      <c r="M48" s="30"/>
    </row>
    <row r="49" spans="1:13" ht="14.1" customHeight="1">
      <c r="A49" s="27" t="s">
        <v>36</v>
      </c>
      <c r="B49" s="31">
        <v>3291</v>
      </c>
      <c r="C49" s="18">
        <v>4.5</v>
      </c>
      <c r="D49" s="31">
        <v>3523</v>
      </c>
      <c r="E49" s="30">
        <v>4.5999999999999996</v>
      </c>
      <c r="F49" s="31">
        <v>3580</v>
      </c>
      <c r="G49" s="30">
        <f t="shared" si="4"/>
        <v>4.4664021758115622</v>
      </c>
      <c r="H49" s="29">
        <v>3633</v>
      </c>
      <c r="I49" s="30">
        <v>4.5</v>
      </c>
      <c r="J49" s="119">
        <v>3684</v>
      </c>
      <c r="K49" s="30">
        <f t="shared" si="5"/>
        <v>4.4243748949150916</v>
      </c>
      <c r="L49" s="30"/>
      <c r="M49" s="30"/>
    </row>
    <row r="50" spans="1:13" ht="14.1" customHeight="1">
      <c r="A50" s="27" t="s">
        <v>37</v>
      </c>
      <c r="B50" s="31">
        <v>3446</v>
      </c>
      <c r="C50" s="18">
        <v>4.7</v>
      </c>
      <c r="D50" s="31">
        <v>3485</v>
      </c>
      <c r="E50" s="30">
        <v>4.5</v>
      </c>
      <c r="F50" s="31">
        <v>3647</v>
      </c>
      <c r="G50" s="30">
        <f t="shared" si="4"/>
        <v>4.5499912668113884</v>
      </c>
      <c r="H50" s="29">
        <v>3667</v>
      </c>
      <c r="I50" s="30">
        <v>4.5</v>
      </c>
      <c r="J50" s="119">
        <v>3755</v>
      </c>
      <c r="K50" s="30">
        <f t="shared" si="5"/>
        <v>4.5096437921840851</v>
      </c>
      <c r="L50" s="30"/>
      <c r="M50" s="30"/>
    </row>
    <row r="51" spans="1:13" ht="14.1" customHeight="1">
      <c r="A51" s="27" t="s">
        <v>38</v>
      </c>
      <c r="B51" s="31">
        <v>6743</v>
      </c>
      <c r="C51" s="18">
        <v>9.1999999999999993</v>
      </c>
      <c r="D51" s="31">
        <v>6544</v>
      </c>
      <c r="E51" s="30">
        <v>8.5</v>
      </c>
      <c r="F51" s="31">
        <v>6095</v>
      </c>
      <c r="G51" s="30">
        <f t="shared" si="4"/>
        <v>7.6041120842378422</v>
      </c>
      <c r="H51" s="29">
        <v>5488</v>
      </c>
      <c r="I51" s="30">
        <v>6.7</v>
      </c>
      <c r="J51" s="119">
        <v>5051</v>
      </c>
      <c r="K51" s="30">
        <f t="shared" si="5"/>
        <v>6.0661014099392307</v>
      </c>
      <c r="L51" s="30"/>
      <c r="M51" s="30"/>
    </row>
    <row r="52" spans="1:13" ht="14.1" customHeight="1">
      <c r="A52" s="27" t="s">
        <v>39</v>
      </c>
      <c r="B52" s="31">
        <v>6943</v>
      </c>
      <c r="C52" s="18">
        <v>9.5</v>
      </c>
      <c r="D52" s="31">
        <v>7668</v>
      </c>
      <c r="E52" s="30">
        <v>9.9</v>
      </c>
      <c r="F52" s="31">
        <v>8247</v>
      </c>
      <c r="G52" s="30">
        <f t="shared" si="4"/>
        <v>10.288943783217306</v>
      </c>
      <c r="H52" s="29">
        <v>8349</v>
      </c>
      <c r="I52" s="30">
        <v>10.199999999999999</v>
      </c>
      <c r="J52" s="119">
        <v>8409</v>
      </c>
      <c r="K52" s="30">
        <f t="shared" si="5"/>
        <v>10.098959959647395</v>
      </c>
      <c r="L52" s="30"/>
      <c r="M52" s="30"/>
    </row>
    <row r="53" spans="1:13" ht="14.1" customHeight="1">
      <c r="A53" s="27" t="s">
        <v>40</v>
      </c>
      <c r="B53" s="31">
        <v>6457</v>
      </c>
      <c r="C53" s="18">
        <v>8.8000000000000007</v>
      </c>
      <c r="D53" s="31">
        <v>6944</v>
      </c>
      <c r="E53" s="30">
        <v>9</v>
      </c>
      <c r="F53" s="31">
        <v>7090</v>
      </c>
      <c r="G53" s="30">
        <f t="shared" si="4"/>
        <v>8.8454724655039048</v>
      </c>
      <c r="H53" s="29">
        <v>7293</v>
      </c>
      <c r="I53" s="30">
        <v>8.9</v>
      </c>
      <c r="J53" s="119">
        <v>7411</v>
      </c>
      <c r="K53" s="30">
        <f t="shared" si="5"/>
        <v>8.9003915163452074</v>
      </c>
      <c r="L53" s="30"/>
      <c r="M53" s="30"/>
    </row>
    <row r="54" spans="1:13" ht="14.1" customHeight="1">
      <c r="A54" s="27" t="s">
        <v>41</v>
      </c>
      <c r="B54" s="31">
        <v>5002</v>
      </c>
      <c r="C54" s="18">
        <v>6.8</v>
      </c>
      <c r="D54" s="31">
        <v>5374</v>
      </c>
      <c r="E54" s="30">
        <v>6.9</v>
      </c>
      <c r="F54" s="31">
        <v>5905</v>
      </c>
      <c r="G54" s="30">
        <f t="shared" si="4"/>
        <v>7.3670683933428158</v>
      </c>
      <c r="H54" s="29">
        <v>6266</v>
      </c>
      <c r="I54" s="30">
        <v>7.7</v>
      </c>
      <c r="J54" s="119">
        <v>6663</v>
      </c>
      <c r="K54" s="30">
        <f t="shared" si="5"/>
        <v>8.0020656690606007</v>
      </c>
      <c r="L54" s="30"/>
      <c r="M54" s="30"/>
    </row>
    <row r="55" spans="1:13" ht="14.1" customHeight="1">
      <c r="A55" s="27" t="s">
        <v>42</v>
      </c>
      <c r="B55" s="31">
        <v>4952</v>
      </c>
      <c r="C55" s="18">
        <v>6.8</v>
      </c>
      <c r="D55" s="31">
        <v>4967</v>
      </c>
      <c r="E55" s="30">
        <v>6.4</v>
      </c>
      <c r="F55" s="31">
        <v>4905</v>
      </c>
      <c r="G55" s="30">
        <f t="shared" si="4"/>
        <v>6.1194700202110939</v>
      </c>
      <c r="H55" s="29">
        <v>5025</v>
      </c>
      <c r="I55" s="30">
        <v>6.2</v>
      </c>
      <c r="J55" s="119">
        <v>5305</v>
      </c>
      <c r="K55" s="30">
        <f t="shared" si="5"/>
        <v>6.3711478874930947</v>
      </c>
      <c r="L55" s="30"/>
      <c r="M55" s="30"/>
    </row>
    <row r="56" spans="1:13" ht="14.1" customHeight="1">
      <c r="A56" s="27" t="s">
        <v>43</v>
      </c>
      <c r="B56" s="31">
        <v>5285</v>
      </c>
      <c r="C56" s="18">
        <v>7.2</v>
      </c>
      <c r="D56" s="31">
        <v>5539</v>
      </c>
      <c r="E56" s="30">
        <v>7.2</v>
      </c>
      <c r="F56" s="31">
        <v>5800</v>
      </c>
      <c r="G56" s="30">
        <f t="shared" si="4"/>
        <v>7.2360705641639846</v>
      </c>
      <c r="H56" s="29">
        <v>5883</v>
      </c>
      <c r="I56" s="30">
        <v>7.2</v>
      </c>
      <c r="J56" s="119">
        <v>5799</v>
      </c>
      <c r="K56" s="30">
        <f t="shared" si="5"/>
        <v>6.9644272572238375</v>
      </c>
      <c r="L56" s="30"/>
      <c r="M56" s="30"/>
    </row>
    <row r="57" spans="1:13" ht="14.1" customHeight="1">
      <c r="A57" s="27" t="s">
        <v>44</v>
      </c>
      <c r="B57" s="31">
        <v>4021</v>
      </c>
      <c r="C57" s="18">
        <v>5.5</v>
      </c>
      <c r="D57" s="31">
        <v>4560</v>
      </c>
      <c r="E57" s="30">
        <v>5.9</v>
      </c>
      <c r="F57" s="31">
        <v>4998</v>
      </c>
      <c r="G57" s="30">
        <f t="shared" si="4"/>
        <v>6.2354966689123437</v>
      </c>
      <c r="H57" s="29">
        <v>5307</v>
      </c>
      <c r="I57" s="30">
        <v>6.5</v>
      </c>
      <c r="J57" s="119">
        <v>5605</v>
      </c>
      <c r="K57" s="30">
        <f t="shared" si="5"/>
        <v>6.7314390027141933</v>
      </c>
      <c r="L57" s="30"/>
      <c r="M57" s="30"/>
    </row>
    <row r="58" spans="1:13" ht="14.1" customHeight="1">
      <c r="A58" s="27" t="s">
        <v>45</v>
      </c>
      <c r="B58" s="31">
        <v>3246</v>
      </c>
      <c r="C58" s="18">
        <v>4.4000000000000004</v>
      </c>
      <c r="D58" s="31">
        <v>3531</v>
      </c>
      <c r="E58" s="30">
        <v>4.5999999999999996</v>
      </c>
      <c r="F58" s="31">
        <v>3774</v>
      </c>
      <c r="G58" s="30">
        <f t="shared" si="4"/>
        <v>4.7084362601991172</v>
      </c>
      <c r="H58" s="29">
        <v>4070</v>
      </c>
      <c r="I58" s="30">
        <v>5</v>
      </c>
      <c r="J58" s="119">
        <v>4291</v>
      </c>
      <c r="K58" s="30">
        <f t="shared" si="5"/>
        <v>5.1533639180457804</v>
      </c>
      <c r="L58" s="30"/>
      <c r="M58" s="30"/>
    </row>
    <row r="59" spans="1:13" ht="14.1" customHeight="1">
      <c r="A59" s="27" t="s">
        <v>46</v>
      </c>
      <c r="B59" s="31">
        <v>2895</v>
      </c>
      <c r="C59" s="18">
        <v>4</v>
      </c>
      <c r="D59" s="31">
        <v>2925</v>
      </c>
      <c r="E59" s="30">
        <v>3.8</v>
      </c>
      <c r="F59" s="31">
        <v>2988</v>
      </c>
      <c r="G59" s="30">
        <f t="shared" si="4"/>
        <v>3.7278239389175836</v>
      </c>
      <c r="H59" s="29">
        <v>3093</v>
      </c>
      <c r="I59" s="30">
        <v>3.8</v>
      </c>
      <c r="J59" s="119">
        <v>3306</v>
      </c>
      <c r="K59" s="30">
        <f t="shared" si="5"/>
        <v>3.9704080897365075</v>
      </c>
      <c r="L59" s="30"/>
      <c r="M59" s="30"/>
    </row>
    <row r="60" spans="1:13" ht="14.1" customHeight="1">
      <c r="A60" s="27" t="s">
        <v>47</v>
      </c>
      <c r="B60" s="31">
        <v>2189</v>
      </c>
      <c r="C60" s="18">
        <v>3</v>
      </c>
      <c r="D60" s="31">
        <v>2336</v>
      </c>
      <c r="E60" s="30">
        <v>3</v>
      </c>
      <c r="F60" s="31">
        <v>2484</v>
      </c>
      <c r="G60" s="30">
        <f t="shared" si="4"/>
        <v>3.0990343588591962</v>
      </c>
      <c r="H60" s="29">
        <v>2724</v>
      </c>
      <c r="I60" s="30">
        <v>3.3</v>
      </c>
      <c r="J60" s="119">
        <v>2840</v>
      </c>
      <c r="K60" s="30">
        <f t="shared" si="5"/>
        <v>3.410755890759734</v>
      </c>
      <c r="L60" s="30"/>
      <c r="M60" s="30"/>
    </row>
    <row r="61" spans="1:13" ht="14.1" customHeight="1" thickBot="1">
      <c r="A61" s="27" t="s">
        <v>48</v>
      </c>
      <c r="B61" s="44">
        <v>2482</v>
      </c>
      <c r="C61" s="45">
        <v>3.4</v>
      </c>
      <c r="D61" s="44">
        <v>2744</v>
      </c>
      <c r="E61" s="46">
        <v>3.5</v>
      </c>
      <c r="F61" s="44">
        <v>2975</v>
      </c>
      <c r="G61" s="30">
        <f t="shared" si="4"/>
        <v>3.7116051600668714</v>
      </c>
      <c r="H61" s="44">
        <v>3213</v>
      </c>
      <c r="I61" s="46">
        <f>2.1+1.2+0.5+0.1</f>
        <v>3.9</v>
      </c>
      <c r="J61" s="121">
        <v>3469</v>
      </c>
      <c r="K61" s="107">
        <f t="shared" si="5"/>
        <v>4.1661662623399707</v>
      </c>
      <c r="L61" s="46"/>
      <c r="M61" s="46"/>
    </row>
    <row r="62" spans="1:13" ht="26.25" customHeight="1">
      <c r="A62" s="212" t="s">
        <v>71</v>
      </c>
      <c r="B62" s="224"/>
      <c r="C62" s="224"/>
      <c r="D62" s="224"/>
      <c r="E62" s="224"/>
      <c r="F62" s="224"/>
      <c r="G62" s="224"/>
      <c r="H62" s="224"/>
      <c r="I62" s="224"/>
      <c r="J62" s="101"/>
      <c r="K62" s="101"/>
      <c r="L62" s="101"/>
      <c r="M62" s="101"/>
    </row>
    <row r="63" spans="1:13" ht="16.5" customHeight="1">
      <c r="A63" s="225"/>
      <c r="B63" s="225"/>
      <c r="C63" s="225"/>
      <c r="D63" s="225"/>
      <c r="E63" s="225"/>
      <c r="F63" s="225"/>
      <c r="G63" s="225"/>
      <c r="H63" s="225"/>
      <c r="I63" s="225"/>
      <c r="J63" s="95"/>
      <c r="K63" s="95"/>
      <c r="L63" s="95"/>
      <c r="M63" s="95"/>
    </row>
    <row r="64" spans="1:13" ht="11.25" customHeight="1">
      <c r="A64" s="213"/>
      <c r="B64" s="213"/>
      <c r="C64" s="213"/>
      <c r="D64" s="213"/>
      <c r="E64" s="213"/>
      <c r="F64" s="213"/>
      <c r="G64" s="213"/>
      <c r="H64" s="213"/>
      <c r="I64" s="213"/>
      <c r="J64" s="96"/>
      <c r="K64" s="96"/>
      <c r="L64" s="96"/>
      <c r="M64" s="96"/>
    </row>
  </sheetData>
  <mergeCells count="12">
    <mergeCell ref="B2:K2"/>
    <mergeCell ref="B3:K3"/>
    <mergeCell ref="J5:K5"/>
    <mergeCell ref="A62:I62"/>
    <mergeCell ref="A63:I63"/>
    <mergeCell ref="A64:I64"/>
    <mergeCell ref="H4:I4"/>
    <mergeCell ref="A5:A7"/>
    <mergeCell ref="B5:C5"/>
    <mergeCell ref="D5:E5"/>
    <mergeCell ref="F5:G5"/>
    <mergeCell ref="H5:I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view="pageBreakPreview" topLeftCell="A16" zoomScale="115" zoomScaleNormal="100" zoomScaleSheetLayoutView="115" workbookViewId="0">
      <selection activeCell="E31" sqref="E31"/>
    </sheetView>
  </sheetViews>
  <sheetFormatPr defaultRowHeight="16.5"/>
  <cols>
    <col min="1" max="1" width="15.375" customWidth="1"/>
    <col min="2" max="3" width="5.5" customWidth="1"/>
    <col min="4" max="4" width="6.25" customWidth="1"/>
    <col min="5" max="6" width="5.5" customWidth="1"/>
    <col min="7" max="7" width="6.625" customWidth="1"/>
    <col min="8" max="9" width="5.5" customWidth="1"/>
    <col min="10" max="10" width="6.25" customWidth="1"/>
    <col min="11" max="12" width="5.5" customWidth="1"/>
    <col min="13" max="13" width="6.375" customWidth="1"/>
    <col min="14" max="14" width="15.625" customWidth="1"/>
    <col min="15" max="16" width="5.375" customWidth="1"/>
    <col min="17" max="17" width="7.125" customWidth="1"/>
    <col min="18" max="19" width="5.375" customWidth="1"/>
    <col min="20" max="20" width="6" customWidth="1"/>
    <col min="21" max="22" width="5.375" customWidth="1"/>
    <col min="23" max="23" width="6.125" customWidth="1"/>
    <col min="24" max="25" width="5.375" customWidth="1"/>
    <col min="26" max="26" width="6.75" customWidth="1"/>
  </cols>
  <sheetData>
    <row r="1" spans="1:26" ht="35.1" customHeight="1"/>
    <row r="2" spans="1:26" ht="25.5">
      <c r="A2" s="191" t="s">
        <v>138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 t="s">
        <v>139</v>
      </c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ht="30" customHeight="1">
      <c r="A3" s="189" t="s">
        <v>140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 t="s">
        <v>141</v>
      </c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26" ht="30" customHeight="1" thickBot="1">
      <c r="A4" s="130" t="s">
        <v>142</v>
      </c>
      <c r="L4" s="171" t="s">
        <v>143</v>
      </c>
      <c r="M4" s="171"/>
      <c r="N4" s="41" t="s">
        <v>142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236" t="s">
        <v>143</v>
      </c>
      <c r="Z4" s="236"/>
    </row>
    <row r="5" spans="1:26" ht="12" customHeight="1">
      <c r="A5" s="235" t="s">
        <v>0</v>
      </c>
      <c r="B5" s="178" t="s">
        <v>31</v>
      </c>
      <c r="C5" s="179"/>
      <c r="D5" s="182"/>
      <c r="E5" s="178" t="s">
        <v>144</v>
      </c>
      <c r="F5" s="179"/>
      <c r="G5" s="182"/>
      <c r="H5" s="178" t="s">
        <v>145</v>
      </c>
      <c r="I5" s="179"/>
      <c r="J5" s="182"/>
      <c r="K5" s="178" t="s">
        <v>146</v>
      </c>
      <c r="L5" s="179"/>
      <c r="M5" s="179"/>
      <c r="N5" s="230" t="s">
        <v>0</v>
      </c>
      <c r="O5" s="180" t="s">
        <v>147</v>
      </c>
      <c r="P5" s="181"/>
      <c r="Q5" s="183"/>
      <c r="R5" s="180" t="s">
        <v>148</v>
      </c>
      <c r="S5" s="181"/>
      <c r="T5" s="183"/>
      <c r="U5" s="180" t="s">
        <v>149</v>
      </c>
      <c r="V5" s="181"/>
      <c r="W5" s="183"/>
      <c r="X5" s="180" t="s">
        <v>150</v>
      </c>
      <c r="Y5" s="181"/>
      <c r="Z5" s="181"/>
    </row>
    <row r="6" spans="1:26" ht="12" customHeight="1">
      <c r="A6" s="230"/>
      <c r="B6" s="180" t="s">
        <v>13</v>
      </c>
      <c r="C6" s="181"/>
      <c r="D6" s="183"/>
      <c r="E6" s="180" t="s">
        <v>151</v>
      </c>
      <c r="F6" s="181"/>
      <c r="G6" s="183"/>
      <c r="H6" s="180" t="s">
        <v>194</v>
      </c>
      <c r="I6" s="181"/>
      <c r="J6" s="183"/>
      <c r="K6" s="180" t="s">
        <v>152</v>
      </c>
      <c r="L6" s="181"/>
      <c r="M6" s="181"/>
      <c r="N6" s="230"/>
      <c r="O6" s="180" t="s">
        <v>153</v>
      </c>
      <c r="P6" s="181"/>
      <c r="Q6" s="183"/>
      <c r="R6" s="180" t="s">
        <v>154</v>
      </c>
      <c r="S6" s="181"/>
      <c r="T6" s="183"/>
      <c r="U6" s="180" t="s">
        <v>155</v>
      </c>
      <c r="V6" s="181"/>
      <c r="W6" s="183"/>
      <c r="X6" s="180" t="s">
        <v>156</v>
      </c>
      <c r="Y6" s="181"/>
      <c r="Z6" s="181"/>
    </row>
    <row r="7" spans="1:26" ht="12" customHeight="1">
      <c r="A7" s="230"/>
      <c r="B7" s="198" t="s">
        <v>0</v>
      </c>
      <c r="C7" s="3" t="s">
        <v>3</v>
      </c>
      <c r="D7" s="3" t="s">
        <v>5</v>
      </c>
      <c r="E7" s="198" t="s">
        <v>0</v>
      </c>
      <c r="F7" s="3" t="s">
        <v>3</v>
      </c>
      <c r="G7" s="3" t="s">
        <v>5</v>
      </c>
      <c r="H7" s="198" t="s">
        <v>0</v>
      </c>
      <c r="I7" s="3" t="s">
        <v>3</v>
      </c>
      <c r="J7" s="3" t="s">
        <v>5</v>
      </c>
      <c r="K7" s="198" t="s">
        <v>0</v>
      </c>
      <c r="L7" s="3" t="s">
        <v>3</v>
      </c>
      <c r="M7" s="127" t="s">
        <v>5</v>
      </c>
      <c r="N7" s="230"/>
      <c r="O7" s="198" t="s">
        <v>0</v>
      </c>
      <c r="P7" s="3" t="s">
        <v>3</v>
      </c>
      <c r="Q7" s="3" t="s">
        <v>5</v>
      </c>
      <c r="R7" s="198" t="s">
        <v>0</v>
      </c>
      <c r="S7" s="3" t="s">
        <v>3</v>
      </c>
      <c r="T7" s="3" t="s">
        <v>5</v>
      </c>
      <c r="U7" s="198" t="s">
        <v>0</v>
      </c>
      <c r="V7" s="3" t="s">
        <v>3</v>
      </c>
      <c r="W7" s="3" t="s">
        <v>5</v>
      </c>
      <c r="X7" s="198" t="s">
        <v>0</v>
      </c>
      <c r="Y7" s="3" t="s">
        <v>3</v>
      </c>
      <c r="Z7" s="127" t="s">
        <v>5</v>
      </c>
    </row>
    <row r="8" spans="1:26" ht="12" customHeight="1">
      <c r="A8" s="231"/>
      <c r="B8" s="199"/>
      <c r="C8" s="125" t="s">
        <v>4</v>
      </c>
      <c r="D8" s="125" t="s">
        <v>6</v>
      </c>
      <c r="E8" s="199"/>
      <c r="F8" s="125" t="s">
        <v>4</v>
      </c>
      <c r="G8" s="125" t="s">
        <v>6</v>
      </c>
      <c r="H8" s="199"/>
      <c r="I8" s="125" t="s">
        <v>4</v>
      </c>
      <c r="J8" s="125" t="s">
        <v>6</v>
      </c>
      <c r="K8" s="199"/>
      <c r="L8" s="125" t="s">
        <v>4</v>
      </c>
      <c r="M8" s="128" t="s">
        <v>6</v>
      </c>
      <c r="N8" s="231"/>
      <c r="O8" s="199"/>
      <c r="P8" s="125" t="s">
        <v>4</v>
      </c>
      <c r="Q8" s="125" t="s">
        <v>6</v>
      </c>
      <c r="R8" s="199"/>
      <c r="S8" s="125" t="s">
        <v>4</v>
      </c>
      <c r="T8" s="125" t="s">
        <v>6</v>
      </c>
      <c r="U8" s="199"/>
      <c r="V8" s="125" t="s">
        <v>4</v>
      </c>
      <c r="W8" s="125" t="s">
        <v>6</v>
      </c>
      <c r="X8" s="199"/>
      <c r="Y8" s="125" t="s">
        <v>4</v>
      </c>
      <c r="Z8" s="128" t="s">
        <v>6</v>
      </c>
    </row>
    <row r="9" spans="1:26">
      <c r="A9" s="124" t="s">
        <v>23</v>
      </c>
      <c r="B9" s="5">
        <v>1867</v>
      </c>
      <c r="C9" s="6">
        <v>1378</v>
      </c>
      <c r="D9" s="2">
        <v>489</v>
      </c>
      <c r="E9" s="2">
        <v>310</v>
      </c>
      <c r="F9" s="2">
        <v>151</v>
      </c>
      <c r="G9" s="2">
        <v>159</v>
      </c>
      <c r="H9" s="2" t="s">
        <v>157</v>
      </c>
      <c r="I9" s="2" t="s">
        <v>157</v>
      </c>
      <c r="J9" s="2" t="s">
        <v>157</v>
      </c>
      <c r="K9" s="2">
        <v>45</v>
      </c>
      <c r="L9" s="2">
        <v>32</v>
      </c>
      <c r="M9" s="2">
        <v>13</v>
      </c>
      <c r="N9" s="124" t="s">
        <v>23</v>
      </c>
      <c r="O9" s="2">
        <v>30</v>
      </c>
      <c r="P9" s="2">
        <v>4</v>
      </c>
      <c r="Q9" s="131">
        <v>26</v>
      </c>
      <c r="R9" s="9">
        <v>243</v>
      </c>
      <c r="S9" s="2">
        <v>235</v>
      </c>
      <c r="T9" s="2">
        <v>8</v>
      </c>
      <c r="U9" s="2">
        <v>6</v>
      </c>
      <c r="V9" s="2">
        <v>4</v>
      </c>
      <c r="W9" s="2">
        <v>2</v>
      </c>
      <c r="X9" s="2">
        <v>28</v>
      </c>
      <c r="Y9" s="2">
        <v>8</v>
      </c>
      <c r="Z9" s="2">
        <v>20</v>
      </c>
    </row>
    <row r="10" spans="1:26">
      <c r="A10" s="124" t="s">
        <v>26</v>
      </c>
      <c r="B10" s="132">
        <v>2302</v>
      </c>
      <c r="C10" s="62">
        <v>1624</v>
      </c>
      <c r="D10" s="62">
        <v>678</v>
      </c>
      <c r="E10" s="62">
        <v>215</v>
      </c>
      <c r="F10" s="62">
        <v>88</v>
      </c>
      <c r="G10" s="62">
        <v>127</v>
      </c>
      <c r="H10" s="62" t="s">
        <v>157</v>
      </c>
      <c r="I10" s="62" t="s">
        <v>157</v>
      </c>
      <c r="J10" s="62" t="s">
        <v>157</v>
      </c>
      <c r="K10" s="62">
        <v>109</v>
      </c>
      <c r="L10" s="62">
        <v>58</v>
      </c>
      <c r="M10" s="62">
        <v>51</v>
      </c>
      <c r="N10" s="124" t="s">
        <v>26</v>
      </c>
      <c r="O10" s="62">
        <v>35</v>
      </c>
      <c r="P10" s="62">
        <v>7</v>
      </c>
      <c r="Q10" s="62">
        <v>28</v>
      </c>
      <c r="R10" s="133">
        <v>292</v>
      </c>
      <c r="S10" s="134">
        <v>283</v>
      </c>
      <c r="T10" s="134">
        <v>9</v>
      </c>
      <c r="U10" s="134">
        <v>21</v>
      </c>
      <c r="V10" s="134">
        <v>8</v>
      </c>
      <c r="W10" s="134">
        <v>13</v>
      </c>
      <c r="X10" s="134">
        <v>44</v>
      </c>
      <c r="Y10" s="134">
        <v>13</v>
      </c>
      <c r="Z10" s="134">
        <v>31</v>
      </c>
    </row>
    <row r="11" spans="1:26">
      <c r="A11" s="68" t="s">
        <v>109</v>
      </c>
      <c r="B11" s="135">
        <f>SUM(E11,H11,K11,B26,E26,H26,K26,O11,R11,U11,X11,O26)</f>
        <v>2361</v>
      </c>
      <c r="C11" s="71">
        <f>SUM(F11,I11,L11,C26,F26,I26,L26,P11,S11,V11,Y11,P26)</f>
        <v>1645</v>
      </c>
      <c r="D11" s="71">
        <f>SUM(G11,J11,M11,D26,G26,J26,M26,Q11,T11,W11,Z11,Q26)</f>
        <v>716</v>
      </c>
      <c r="E11" s="71">
        <v>211</v>
      </c>
      <c r="F11" s="71">
        <v>80</v>
      </c>
      <c r="G11" s="71">
        <v>131</v>
      </c>
      <c r="H11" s="71" t="s">
        <v>157</v>
      </c>
      <c r="I11" s="71" t="s">
        <v>157</v>
      </c>
      <c r="J11" s="71" t="s">
        <v>157</v>
      </c>
      <c r="K11" s="71">
        <v>115</v>
      </c>
      <c r="L11" s="71">
        <v>63</v>
      </c>
      <c r="M11" s="71">
        <v>52</v>
      </c>
      <c r="N11" s="68" t="s">
        <v>109</v>
      </c>
      <c r="O11" s="71">
        <v>43</v>
      </c>
      <c r="P11" s="71">
        <v>9</v>
      </c>
      <c r="Q11" s="71">
        <v>34</v>
      </c>
      <c r="R11" s="136">
        <v>278</v>
      </c>
      <c r="S11" s="137">
        <v>266</v>
      </c>
      <c r="T11" s="137">
        <v>12</v>
      </c>
      <c r="U11" s="137">
        <v>17</v>
      </c>
      <c r="V11" s="137">
        <v>6</v>
      </c>
      <c r="W11" s="137">
        <v>11</v>
      </c>
      <c r="X11" s="137">
        <v>62</v>
      </c>
      <c r="Y11" s="137">
        <v>27</v>
      </c>
      <c r="Z11" s="137">
        <v>35</v>
      </c>
    </row>
    <row r="12" spans="1:26">
      <c r="A12" s="68" t="s">
        <v>113</v>
      </c>
      <c r="B12" s="135">
        <v>1998</v>
      </c>
      <c r="C12" s="71">
        <v>1449</v>
      </c>
      <c r="D12" s="71">
        <v>549</v>
      </c>
      <c r="E12" s="71">
        <f>SUM(F12:G12)</f>
        <v>216</v>
      </c>
      <c r="F12" s="71">
        <v>85</v>
      </c>
      <c r="G12" s="71">
        <v>131</v>
      </c>
      <c r="H12" s="71" t="s">
        <v>158</v>
      </c>
      <c r="I12" s="71" t="s">
        <v>158</v>
      </c>
      <c r="J12" s="71" t="s">
        <v>158</v>
      </c>
      <c r="K12" s="71">
        <f>SUM(L12:M12)</f>
        <v>34</v>
      </c>
      <c r="L12" s="71">
        <v>23</v>
      </c>
      <c r="M12" s="71">
        <v>11</v>
      </c>
      <c r="N12" s="68" t="s">
        <v>159</v>
      </c>
      <c r="O12" s="71">
        <f>SUM(P12:Q12)</f>
        <v>37</v>
      </c>
      <c r="P12" s="71">
        <v>9</v>
      </c>
      <c r="Q12" s="71">
        <v>28</v>
      </c>
      <c r="R12" s="136">
        <f>SUM(S12:T12)</f>
        <v>245</v>
      </c>
      <c r="S12" s="137">
        <v>236</v>
      </c>
      <c r="T12" s="137">
        <v>9</v>
      </c>
      <c r="U12" s="137">
        <f>SUM(V12:W12)</f>
        <v>5</v>
      </c>
      <c r="V12" s="137">
        <v>3</v>
      </c>
      <c r="W12" s="137">
        <v>2</v>
      </c>
      <c r="X12" s="137">
        <f>SUM(Y12:Z12)</f>
        <v>27</v>
      </c>
      <c r="Y12" s="137">
        <v>8</v>
      </c>
      <c r="Z12" s="137">
        <v>19</v>
      </c>
    </row>
    <row r="13" spans="1:26">
      <c r="A13" s="138" t="s">
        <v>117</v>
      </c>
      <c r="B13" s="139">
        <f>SUM(B14:B18)</f>
        <v>2298</v>
      </c>
      <c r="C13" s="139">
        <f t="shared" ref="C13:M13" si="0">SUM(C14:C18)</f>
        <v>1603</v>
      </c>
      <c r="D13" s="139">
        <f t="shared" si="0"/>
        <v>695</v>
      </c>
      <c r="E13" s="139">
        <f t="shared" si="0"/>
        <v>235</v>
      </c>
      <c r="F13" s="139">
        <f t="shared" si="0"/>
        <v>91</v>
      </c>
      <c r="G13" s="139">
        <f t="shared" si="0"/>
        <v>144</v>
      </c>
      <c r="H13" s="139">
        <f t="shared" si="0"/>
        <v>246</v>
      </c>
      <c r="I13" s="139">
        <f>SUM(I14:I18)</f>
        <v>140</v>
      </c>
      <c r="J13" s="139">
        <f t="shared" si="0"/>
        <v>106</v>
      </c>
      <c r="K13" s="139">
        <f t="shared" si="0"/>
        <v>94</v>
      </c>
      <c r="L13" s="139">
        <f t="shared" si="0"/>
        <v>48</v>
      </c>
      <c r="M13" s="139">
        <f t="shared" si="0"/>
        <v>46</v>
      </c>
      <c r="N13" s="138" t="s">
        <v>117</v>
      </c>
      <c r="O13" s="139">
        <f>SUM(O14:O18)</f>
        <v>45</v>
      </c>
      <c r="P13" s="139">
        <f t="shared" ref="P13:Z13" si="1">SUM(P14:P18)</f>
        <v>12</v>
      </c>
      <c r="Q13" s="139">
        <f t="shared" si="1"/>
        <v>33</v>
      </c>
      <c r="R13" s="139">
        <f t="shared" si="1"/>
        <v>233</v>
      </c>
      <c r="S13" s="139">
        <f t="shared" si="1"/>
        <v>226</v>
      </c>
      <c r="T13" s="139">
        <f t="shared" si="1"/>
        <v>7</v>
      </c>
      <c r="U13" s="139">
        <f t="shared" si="1"/>
        <v>21</v>
      </c>
      <c r="V13" s="139">
        <f t="shared" si="1"/>
        <v>13</v>
      </c>
      <c r="W13" s="139">
        <f t="shared" si="1"/>
        <v>8</v>
      </c>
      <c r="X13" s="139">
        <f t="shared" si="1"/>
        <v>63</v>
      </c>
      <c r="Y13" s="139">
        <f t="shared" si="1"/>
        <v>34</v>
      </c>
      <c r="Z13" s="139">
        <f t="shared" si="1"/>
        <v>29</v>
      </c>
    </row>
    <row r="14" spans="1:26" ht="29.25" customHeight="1">
      <c r="A14" s="126" t="s">
        <v>160</v>
      </c>
      <c r="B14" s="140">
        <v>557</v>
      </c>
      <c r="C14" s="134">
        <v>313</v>
      </c>
      <c r="D14" s="134">
        <v>244</v>
      </c>
      <c r="E14" s="134">
        <v>102</v>
      </c>
      <c r="F14" s="134">
        <v>41</v>
      </c>
      <c r="G14" s="134">
        <v>61</v>
      </c>
      <c r="H14" s="134">
        <f>SUM(I14:J14)</f>
        <v>72</v>
      </c>
      <c r="I14" s="134">
        <v>42</v>
      </c>
      <c r="J14" s="134">
        <v>30</v>
      </c>
      <c r="K14" s="134">
        <v>21</v>
      </c>
      <c r="L14" s="134">
        <v>14</v>
      </c>
      <c r="M14" s="134">
        <v>7</v>
      </c>
      <c r="N14" s="126" t="s">
        <v>160</v>
      </c>
      <c r="O14" s="140">
        <v>21</v>
      </c>
      <c r="P14" s="134">
        <v>7</v>
      </c>
      <c r="Q14" s="134">
        <v>14</v>
      </c>
      <c r="R14" s="134">
        <v>11</v>
      </c>
      <c r="S14" s="134">
        <v>11</v>
      </c>
      <c r="T14" s="134">
        <v>0</v>
      </c>
      <c r="U14" s="134">
        <v>6</v>
      </c>
      <c r="V14" s="134">
        <v>3</v>
      </c>
      <c r="W14" s="134">
        <v>3</v>
      </c>
      <c r="X14" s="134">
        <v>3</v>
      </c>
      <c r="Y14" s="134">
        <v>1</v>
      </c>
      <c r="Z14" s="134">
        <v>2</v>
      </c>
    </row>
    <row r="15" spans="1:26" ht="29.25" customHeight="1">
      <c r="A15" s="126" t="s">
        <v>161</v>
      </c>
      <c r="B15" s="140">
        <v>397</v>
      </c>
      <c r="C15" s="134">
        <v>358</v>
      </c>
      <c r="D15" s="134">
        <v>39</v>
      </c>
      <c r="E15" s="134">
        <v>14</v>
      </c>
      <c r="F15" s="134">
        <v>9</v>
      </c>
      <c r="G15" s="134">
        <v>5</v>
      </c>
      <c r="H15" s="134">
        <v>12</v>
      </c>
      <c r="I15" s="134">
        <v>9</v>
      </c>
      <c r="J15" s="134">
        <v>3</v>
      </c>
      <c r="K15" s="134">
        <v>4</v>
      </c>
      <c r="L15" s="134">
        <v>2</v>
      </c>
      <c r="M15" s="134">
        <v>2</v>
      </c>
      <c r="N15" s="126" t="s">
        <v>161</v>
      </c>
      <c r="O15" s="140">
        <v>1</v>
      </c>
      <c r="P15" s="134">
        <v>0</v>
      </c>
      <c r="Q15" s="134">
        <v>1</v>
      </c>
      <c r="R15" s="134">
        <v>71</v>
      </c>
      <c r="S15" s="134">
        <v>66</v>
      </c>
      <c r="T15" s="134">
        <v>5</v>
      </c>
      <c r="U15" s="134">
        <v>2</v>
      </c>
      <c r="V15" s="134">
        <v>1</v>
      </c>
      <c r="W15" s="134">
        <v>1</v>
      </c>
      <c r="X15" s="134">
        <v>0</v>
      </c>
      <c r="Y15" s="134">
        <v>0</v>
      </c>
      <c r="Z15" s="134">
        <v>0</v>
      </c>
    </row>
    <row r="16" spans="1:26" ht="29.25" customHeight="1">
      <c r="A16" s="126" t="s">
        <v>94</v>
      </c>
      <c r="B16" s="140">
        <v>1128</v>
      </c>
      <c r="C16" s="134">
        <v>783</v>
      </c>
      <c r="D16" s="134">
        <v>345</v>
      </c>
      <c r="E16" s="134">
        <v>104</v>
      </c>
      <c r="F16" s="134">
        <v>37</v>
      </c>
      <c r="G16" s="134">
        <v>67</v>
      </c>
      <c r="H16" s="134">
        <v>145</v>
      </c>
      <c r="I16" s="134">
        <v>78</v>
      </c>
      <c r="J16" s="134">
        <v>67</v>
      </c>
      <c r="K16" s="134">
        <v>51</v>
      </c>
      <c r="L16" s="134">
        <v>25</v>
      </c>
      <c r="M16" s="134">
        <v>26</v>
      </c>
      <c r="N16" s="126" t="s">
        <v>94</v>
      </c>
      <c r="O16" s="140">
        <v>22</v>
      </c>
      <c r="P16" s="134">
        <v>5</v>
      </c>
      <c r="Q16" s="134">
        <v>17</v>
      </c>
      <c r="R16" s="134">
        <v>142</v>
      </c>
      <c r="S16" s="134">
        <v>141</v>
      </c>
      <c r="T16" s="134">
        <v>1</v>
      </c>
      <c r="U16" s="134">
        <v>10</v>
      </c>
      <c r="V16" s="134">
        <v>7</v>
      </c>
      <c r="W16" s="134">
        <v>3</v>
      </c>
      <c r="X16" s="134">
        <v>59</v>
      </c>
      <c r="Y16" s="134">
        <v>33</v>
      </c>
      <c r="Z16" s="134">
        <v>26</v>
      </c>
    </row>
    <row r="17" spans="1:26" ht="29.25" customHeight="1">
      <c r="A17" s="126" t="s">
        <v>162</v>
      </c>
      <c r="B17" s="140">
        <v>138</v>
      </c>
      <c r="C17" s="134">
        <v>111</v>
      </c>
      <c r="D17" s="134">
        <v>27</v>
      </c>
      <c r="E17" s="134">
        <v>5</v>
      </c>
      <c r="F17" s="134">
        <v>1</v>
      </c>
      <c r="G17" s="134">
        <v>4</v>
      </c>
      <c r="H17" s="134">
        <v>11</v>
      </c>
      <c r="I17" s="134">
        <v>6</v>
      </c>
      <c r="J17" s="134">
        <v>5</v>
      </c>
      <c r="K17" s="134">
        <v>12</v>
      </c>
      <c r="L17" s="134">
        <v>5</v>
      </c>
      <c r="M17" s="134">
        <v>7</v>
      </c>
      <c r="N17" s="126" t="s">
        <v>162</v>
      </c>
      <c r="O17" s="140">
        <v>1</v>
      </c>
      <c r="P17" s="134">
        <v>0</v>
      </c>
      <c r="Q17" s="134">
        <v>1</v>
      </c>
      <c r="R17" s="134">
        <v>8</v>
      </c>
      <c r="S17" s="134">
        <v>8</v>
      </c>
      <c r="T17" s="134">
        <v>0</v>
      </c>
      <c r="U17" s="134">
        <v>2</v>
      </c>
      <c r="V17" s="134">
        <v>1</v>
      </c>
      <c r="W17" s="134">
        <v>1</v>
      </c>
      <c r="X17" s="134">
        <v>1</v>
      </c>
      <c r="Y17" s="134">
        <v>0</v>
      </c>
      <c r="Z17" s="134">
        <v>1</v>
      </c>
    </row>
    <row r="18" spans="1:26" ht="29.25" customHeight="1" thickBot="1">
      <c r="A18" s="126" t="s">
        <v>163</v>
      </c>
      <c r="B18" s="140">
        <v>78</v>
      </c>
      <c r="C18" s="134">
        <v>38</v>
      </c>
      <c r="D18" s="134">
        <v>40</v>
      </c>
      <c r="E18" s="134">
        <v>10</v>
      </c>
      <c r="F18" s="134">
        <v>3</v>
      </c>
      <c r="G18" s="134">
        <v>7</v>
      </c>
      <c r="H18" s="134">
        <v>6</v>
      </c>
      <c r="I18" s="134">
        <v>5</v>
      </c>
      <c r="J18" s="134">
        <v>1</v>
      </c>
      <c r="K18" s="134">
        <v>6</v>
      </c>
      <c r="L18" s="134">
        <v>2</v>
      </c>
      <c r="M18" s="134">
        <v>4</v>
      </c>
      <c r="N18" s="126" t="s">
        <v>163</v>
      </c>
      <c r="O18" s="140">
        <v>0</v>
      </c>
      <c r="P18" s="134">
        <v>0</v>
      </c>
      <c r="Q18" s="134">
        <v>0</v>
      </c>
      <c r="R18" s="134">
        <v>1</v>
      </c>
      <c r="S18" s="134">
        <v>0</v>
      </c>
      <c r="T18" s="134">
        <v>1</v>
      </c>
      <c r="U18" s="134">
        <v>1</v>
      </c>
      <c r="V18" s="134">
        <v>1</v>
      </c>
      <c r="W18" s="134">
        <v>0</v>
      </c>
      <c r="X18" s="134">
        <v>0</v>
      </c>
      <c r="Y18" s="134">
        <v>0</v>
      </c>
      <c r="Z18" s="134">
        <v>0</v>
      </c>
    </row>
    <row r="19" spans="1:26" ht="17.25" customHeight="1" thickBot="1">
      <c r="A19" s="141" t="s">
        <v>0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29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</row>
    <row r="20" spans="1:26" ht="17.25" customHeight="1">
      <c r="A20" s="230" t="s">
        <v>0</v>
      </c>
      <c r="B20" s="180" t="s">
        <v>164</v>
      </c>
      <c r="C20" s="181"/>
      <c r="D20" s="183"/>
      <c r="E20" s="180" t="s">
        <v>165</v>
      </c>
      <c r="F20" s="181"/>
      <c r="G20" s="183"/>
      <c r="H20" s="180" t="s">
        <v>166</v>
      </c>
      <c r="I20" s="181"/>
      <c r="J20" s="183"/>
      <c r="K20" s="180" t="s">
        <v>167</v>
      </c>
      <c r="L20" s="181"/>
      <c r="M20" s="181"/>
      <c r="N20" s="229" t="s">
        <v>0</v>
      </c>
      <c r="O20" s="232" t="s">
        <v>168</v>
      </c>
      <c r="P20" s="233"/>
      <c r="Q20" s="234"/>
      <c r="R20" s="144"/>
      <c r="S20" s="143"/>
      <c r="T20" s="143"/>
      <c r="U20" s="143"/>
      <c r="V20" s="143"/>
      <c r="W20" s="143"/>
      <c r="X20" s="143"/>
      <c r="Y20" s="143"/>
      <c r="Z20" s="143"/>
    </row>
    <row r="21" spans="1:26" ht="17.25" customHeight="1">
      <c r="A21" s="230"/>
      <c r="B21" s="180" t="s">
        <v>169</v>
      </c>
      <c r="C21" s="181"/>
      <c r="D21" s="183"/>
      <c r="E21" s="180" t="s">
        <v>170</v>
      </c>
      <c r="F21" s="181"/>
      <c r="G21" s="183"/>
      <c r="H21" s="180" t="s">
        <v>171</v>
      </c>
      <c r="I21" s="181"/>
      <c r="J21" s="183"/>
      <c r="K21" s="180" t="s">
        <v>172</v>
      </c>
      <c r="L21" s="181"/>
      <c r="M21" s="181"/>
      <c r="N21" s="230"/>
      <c r="O21" s="226" t="s">
        <v>173</v>
      </c>
      <c r="P21" s="227"/>
      <c r="Q21" s="228"/>
      <c r="R21" s="145"/>
      <c r="S21" s="53"/>
      <c r="T21" s="53"/>
      <c r="U21" s="53"/>
      <c r="V21" s="53"/>
      <c r="W21" s="53"/>
      <c r="X21" s="53"/>
      <c r="Y21" s="53"/>
      <c r="Z21" s="53"/>
    </row>
    <row r="22" spans="1:26" ht="17.25" customHeight="1">
      <c r="A22" s="230"/>
      <c r="B22" s="198" t="s">
        <v>0</v>
      </c>
      <c r="C22" s="3" t="s">
        <v>3</v>
      </c>
      <c r="D22" s="3" t="s">
        <v>5</v>
      </c>
      <c r="E22" s="198" t="s">
        <v>0</v>
      </c>
      <c r="F22" s="3" t="s">
        <v>3</v>
      </c>
      <c r="G22" s="3" t="s">
        <v>5</v>
      </c>
      <c r="H22" s="198" t="s">
        <v>0</v>
      </c>
      <c r="I22" s="3" t="s">
        <v>3</v>
      </c>
      <c r="J22" s="3" t="s">
        <v>5</v>
      </c>
      <c r="K22" s="198" t="s">
        <v>0</v>
      </c>
      <c r="L22" s="3" t="s">
        <v>3</v>
      </c>
      <c r="M22" s="127" t="s">
        <v>5</v>
      </c>
      <c r="N22" s="230"/>
      <c r="O22" s="146"/>
      <c r="P22" s="147" t="s">
        <v>174</v>
      </c>
      <c r="Q22" s="148" t="s">
        <v>175</v>
      </c>
      <c r="R22" s="145"/>
      <c r="S22" s="53"/>
      <c r="T22" s="53"/>
      <c r="U22" s="53"/>
      <c r="V22" s="53"/>
      <c r="W22" s="53"/>
      <c r="X22" s="53"/>
      <c r="Y22" s="53"/>
      <c r="Z22" s="53"/>
    </row>
    <row r="23" spans="1:26" ht="17.25" customHeight="1">
      <c r="A23" s="231"/>
      <c r="B23" s="199"/>
      <c r="C23" s="125" t="s">
        <v>4</v>
      </c>
      <c r="D23" s="125" t="s">
        <v>6</v>
      </c>
      <c r="E23" s="199"/>
      <c r="F23" s="125" t="s">
        <v>4</v>
      </c>
      <c r="G23" s="125" t="s">
        <v>6</v>
      </c>
      <c r="H23" s="199"/>
      <c r="I23" s="125" t="s">
        <v>4</v>
      </c>
      <c r="J23" s="125" t="s">
        <v>6</v>
      </c>
      <c r="K23" s="199"/>
      <c r="L23" s="125" t="s">
        <v>4</v>
      </c>
      <c r="M23" s="128" t="s">
        <v>6</v>
      </c>
      <c r="N23" s="231"/>
      <c r="O23" s="149"/>
      <c r="P23" s="150" t="s">
        <v>176</v>
      </c>
      <c r="Q23" s="151" t="s">
        <v>177</v>
      </c>
      <c r="R23" s="152"/>
      <c r="S23" s="153"/>
      <c r="T23" s="153"/>
      <c r="U23" s="153"/>
      <c r="V23" s="153"/>
      <c r="W23" s="153"/>
      <c r="X23" s="153"/>
      <c r="Y23" s="153"/>
      <c r="Z23" s="153"/>
    </row>
    <row r="24" spans="1:26" ht="17.25" customHeight="1">
      <c r="A24" s="124" t="s">
        <v>23</v>
      </c>
      <c r="B24" s="12">
        <v>63</v>
      </c>
      <c r="C24" s="2">
        <v>37</v>
      </c>
      <c r="D24" s="2">
        <v>26</v>
      </c>
      <c r="E24" s="2">
        <v>65</v>
      </c>
      <c r="F24" s="2">
        <v>62</v>
      </c>
      <c r="G24" s="2">
        <v>3</v>
      </c>
      <c r="H24" s="2">
        <v>4</v>
      </c>
      <c r="I24" s="2">
        <v>4</v>
      </c>
      <c r="J24" s="2" t="s">
        <v>12</v>
      </c>
      <c r="K24" s="2">
        <v>461</v>
      </c>
      <c r="L24" s="2">
        <v>307</v>
      </c>
      <c r="M24" s="2">
        <v>154</v>
      </c>
      <c r="N24" s="124" t="s">
        <v>23</v>
      </c>
      <c r="O24" s="12">
        <v>612</v>
      </c>
      <c r="P24" s="9">
        <v>534</v>
      </c>
      <c r="Q24" s="124">
        <v>78</v>
      </c>
    </row>
    <row r="25" spans="1:26" ht="17.25" customHeight="1">
      <c r="A25" s="124" t="s">
        <v>178</v>
      </c>
      <c r="B25" s="140">
        <v>81</v>
      </c>
      <c r="C25" s="134">
        <v>46</v>
      </c>
      <c r="D25" s="134">
        <v>35</v>
      </c>
      <c r="E25" s="134">
        <v>69</v>
      </c>
      <c r="F25" s="134">
        <v>63</v>
      </c>
      <c r="G25" s="134">
        <v>6</v>
      </c>
      <c r="H25" s="134">
        <v>7</v>
      </c>
      <c r="I25" s="134">
        <v>5</v>
      </c>
      <c r="J25" s="134">
        <v>2</v>
      </c>
      <c r="K25" s="134">
        <v>481</v>
      </c>
      <c r="L25" s="134">
        <v>304</v>
      </c>
      <c r="M25" s="134">
        <v>177</v>
      </c>
      <c r="N25" s="124" t="s">
        <v>178</v>
      </c>
      <c r="O25" s="140">
        <v>948</v>
      </c>
      <c r="P25" s="133">
        <v>749</v>
      </c>
      <c r="Q25" s="124">
        <v>199</v>
      </c>
    </row>
    <row r="26" spans="1:26" ht="17.25" customHeight="1">
      <c r="A26" s="68" t="s">
        <v>179</v>
      </c>
      <c r="B26" s="154">
        <v>100</v>
      </c>
      <c r="C26" s="137">
        <v>62</v>
      </c>
      <c r="D26" s="137">
        <v>38</v>
      </c>
      <c r="E26" s="137">
        <v>73</v>
      </c>
      <c r="F26" s="137">
        <v>62</v>
      </c>
      <c r="G26" s="137">
        <v>11</v>
      </c>
      <c r="H26" s="137">
        <v>7</v>
      </c>
      <c r="I26" s="137">
        <v>5</v>
      </c>
      <c r="J26" s="137">
        <v>2</v>
      </c>
      <c r="K26" s="137">
        <v>489</v>
      </c>
      <c r="L26" s="137">
        <v>306</v>
      </c>
      <c r="M26" s="137">
        <v>183</v>
      </c>
      <c r="N26" s="68" t="s">
        <v>179</v>
      </c>
      <c r="O26" s="154">
        <v>966</v>
      </c>
      <c r="P26" s="136">
        <v>759</v>
      </c>
      <c r="Q26" s="68">
        <v>207</v>
      </c>
    </row>
    <row r="27" spans="1:26" ht="17.25" customHeight="1">
      <c r="A27" s="68" t="s">
        <v>159</v>
      </c>
      <c r="B27" s="154">
        <f>SUM(C27:D27)</f>
        <v>86</v>
      </c>
      <c r="C27" s="137">
        <v>54</v>
      </c>
      <c r="D27" s="137">
        <v>32</v>
      </c>
      <c r="E27" s="137">
        <f>SUM(F27:G27)</f>
        <v>76</v>
      </c>
      <c r="F27" s="137">
        <v>62</v>
      </c>
      <c r="G27" s="137">
        <v>14</v>
      </c>
      <c r="H27" s="137">
        <f>SUM(I27:J27)</f>
        <v>5</v>
      </c>
      <c r="I27" s="137">
        <v>4</v>
      </c>
      <c r="J27" s="137">
        <v>1</v>
      </c>
      <c r="K27" s="137">
        <f>SUM(L27:M27)</f>
        <v>502</v>
      </c>
      <c r="L27" s="137">
        <v>326</v>
      </c>
      <c r="M27" s="137">
        <v>176</v>
      </c>
      <c r="N27" s="68" t="s">
        <v>180</v>
      </c>
      <c r="O27" s="154">
        <f>SUM(P27:Q27)</f>
        <v>765</v>
      </c>
      <c r="P27" s="136">
        <v>639</v>
      </c>
      <c r="Q27" s="68">
        <v>126</v>
      </c>
    </row>
    <row r="28" spans="1:26" ht="17.25" customHeight="1">
      <c r="A28" s="11" t="s">
        <v>181</v>
      </c>
      <c r="B28" s="155">
        <f>SUM(B29:B33)</f>
        <v>97</v>
      </c>
      <c r="C28" s="139">
        <f t="shared" ref="C28:M28" si="2">SUM(C29:C33)</f>
        <v>60</v>
      </c>
      <c r="D28" s="139">
        <f t="shared" si="2"/>
        <v>37</v>
      </c>
      <c r="E28" s="139">
        <f t="shared" si="2"/>
        <v>70</v>
      </c>
      <c r="F28" s="139">
        <f t="shared" si="2"/>
        <v>52</v>
      </c>
      <c r="G28" s="139">
        <f t="shared" si="2"/>
        <v>18</v>
      </c>
      <c r="H28" s="139">
        <f t="shared" si="2"/>
        <v>5</v>
      </c>
      <c r="I28" s="139">
        <f t="shared" si="2"/>
        <v>4</v>
      </c>
      <c r="J28" s="139">
        <f t="shared" si="2"/>
        <v>1</v>
      </c>
      <c r="K28" s="139">
        <f t="shared" si="2"/>
        <v>530</v>
      </c>
      <c r="L28" s="139">
        <f t="shared" si="2"/>
        <v>350</v>
      </c>
      <c r="M28" s="139">
        <f t="shared" si="2"/>
        <v>180</v>
      </c>
      <c r="N28" s="11" t="s">
        <v>182</v>
      </c>
      <c r="O28" s="158">
        <f>SUM(O29:O33)</f>
        <v>659</v>
      </c>
      <c r="P28" s="159">
        <f t="shared" ref="P28:Q28" si="3">SUM(P29:P33)</f>
        <v>573</v>
      </c>
      <c r="Q28" s="160">
        <f t="shared" si="3"/>
        <v>86</v>
      </c>
    </row>
    <row r="29" spans="1:26" ht="29.25" customHeight="1">
      <c r="A29" s="126" t="s">
        <v>183</v>
      </c>
      <c r="B29" s="140">
        <v>17</v>
      </c>
      <c r="C29" s="134">
        <v>2</v>
      </c>
      <c r="D29" s="134">
        <v>15</v>
      </c>
      <c r="E29" s="134">
        <v>7</v>
      </c>
      <c r="F29" s="134">
        <v>0</v>
      </c>
      <c r="G29" s="134">
        <v>7</v>
      </c>
      <c r="H29" s="134">
        <v>2</v>
      </c>
      <c r="I29" s="134">
        <v>1</v>
      </c>
      <c r="J29" s="134">
        <v>1</v>
      </c>
      <c r="K29" s="134">
        <v>203</v>
      </c>
      <c r="L29" s="134">
        <v>129</v>
      </c>
      <c r="M29" s="134">
        <v>74</v>
      </c>
      <c r="N29" s="126" t="s">
        <v>183</v>
      </c>
      <c r="O29" s="161">
        <f>B14-E14-H14-K14-O14-R14-U14-X14-B29-E29-H29-K29</f>
        <v>92</v>
      </c>
      <c r="P29" s="162">
        <f t="shared" ref="P29:Q33" si="4">C14-F14-I14-L14-P14-S14-V14-Y14-C29-F29-I29-L29</f>
        <v>62</v>
      </c>
      <c r="Q29" s="163">
        <f t="shared" si="4"/>
        <v>30</v>
      </c>
    </row>
    <row r="30" spans="1:26" ht="29.25" customHeight="1">
      <c r="A30" s="126" t="s">
        <v>184</v>
      </c>
      <c r="B30" s="140">
        <v>24</v>
      </c>
      <c r="C30" s="134">
        <v>16</v>
      </c>
      <c r="D30" s="134">
        <v>8</v>
      </c>
      <c r="E30" s="134">
        <v>17</v>
      </c>
      <c r="F30" s="134">
        <v>17</v>
      </c>
      <c r="G30" s="134">
        <v>0</v>
      </c>
      <c r="H30" s="134">
        <v>0</v>
      </c>
      <c r="I30" s="134">
        <v>0</v>
      </c>
      <c r="J30" s="134">
        <v>0</v>
      </c>
      <c r="K30" s="134">
        <v>81</v>
      </c>
      <c r="L30" s="134">
        <v>72</v>
      </c>
      <c r="M30" s="134">
        <v>9</v>
      </c>
      <c r="N30" s="126" t="s">
        <v>184</v>
      </c>
      <c r="O30" s="161">
        <f t="shared" ref="O30:O33" si="5">B15-E15-H15-K15-O15-R15-U15-X15-B30-E30-H30-K30</f>
        <v>171</v>
      </c>
      <c r="P30" s="162">
        <f t="shared" si="4"/>
        <v>166</v>
      </c>
      <c r="Q30" s="163">
        <f t="shared" si="4"/>
        <v>5</v>
      </c>
    </row>
    <row r="31" spans="1:26" ht="29.25" customHeight="1">
      <c r="A31" s="126" t="s">
        <v>185</v>
      </c>
      <c r="B31" s="140">
        <v>55</v>
      </c>
      <c r="C31" s="134">
        <v>42</v>
      </c>
      <c r="D31" s="134">
        <v>13</v>
      </c>
      <c r="E31" s="134">
        <v>37</v>
      </c>
      <c r="F31" s="134">
        <v>27</v>
      </c>
      <c r="G31" s="134">
        <v>10</v>
      </c>
      <c r="H31" s="134">
        <v>3</v>
      </c>
      <c r="I31" s="134">
        <v>3</v>
      </c>
      <c r="J31" s="134">
        <v>0</v>
      </c>
      <c r="K31" s="134">
        <v>181</v>
      </c>
      <c r="L31" s="134">
        <v>109</v>
      </c>
      <c r="M31" s="134">
        <v>72</v>
      </c>
      <c r="N31" s="126" t="s">
        <v>185</v>
      </c>
      <c r="O31" s="161">
        <f t="shared" si="5"/>
        <v>319</v>
      </c>
      <c r="P31" s="162">
        <f t="shared" si="4"/>
        <v>276</v>
      </c>
      <c r="Q31" s="163">
        <f t="shared" si="4"/>
        <v>43</v>
      </c>
    </row>
    <row r="32" spans="1:26" ht="29.25" customHeight="1">
      <c r="A32" s="126" t="s">
        <v>186</v>
      </c>
      <c r="B32" s="140">
        <v>1</v>
      </c>
      <c r="C32" s="134">
        <v>0</v>
      </c>
      <c r="D32" s="134">
        <v>1</v>
      </c>
      <c r="E32" s="134">
        <v>7</v>
      </c>
      <c r="F32" s="134">
        <v>7</v>
      </c>
      <c r="G32" s="134">
        <v>0</v>
      </c>
      <c r="H32" s="134">
        <v>0</v>
      </c>
      <c r="I32" s="134">
        <v>0</v>
      </c>
      <c r="J32" s="134">
        <v>0</v>
      </c>
      <c r="K32" s="134">
        <v>31</v>
      </c>
      <c r="L32" s="134">
        <v>27</v>
      </c>
      <c r="M32" s="134">
        <v>4</v>
      </c>
      <c r="N32" s="126" t="s">
        <v>186</v>
      </c>
      <c r="O32" s="161">
        <f t="shared" si="5"/>
        <v>59</v>
      </c>
      <c r="P32" s="162">
        <f t="shared" si="4"/>
        <v>56</v>
      </c>
      <c r="Q32" s="163">
        <f t="shared" si="4"/>
        <v>3</v>
      </c>
    </row>
    <row r="33" spans="1:26" ht="29.25" customHeight="1" thickBot="1">
      <c r="A33" s="126" t="s">
        <v>187</v>
      </c>
      <c r="B33" s="12">
        <v>0</v>
      </c>
      <c r="C33" s="2">
        <v>0</v>
      </c>
      <c r="D33" s="2">
        <v>0</v>
      </c>
      <c r="E33" s="2">
        <v>2</v>
      </c>
      <c r="F33" s="2">
        <v>1</v>
      </c>
      <c r="G33" s="2">
        <v>1</v>
      </c>
      <c r="H33" s="2">
        <v>0</v>
      </c>
      <c r="I33" s="2">
        <v>0</v>
      </c>
      <c r="J33" s="2">
        <v>0</v>
      </c>
      <c r="K33" s="2">
        <v>34</v>
      </c>
      <c r="L33" s="2">
        <v>13</v>
      </c>
      <c r="M33" s="2">
        <v>21</v>
      </c>
      <c r="N33" s="126" t="s">
        <v>187</v>
      </c>
      <c r="O33" s="164">
        <f t="shared" si="5"/>
        <v>18</v>
      </c>
      <c r="P33" s="165">
        <f t="shared" si="4"/>
        <v>13</v>
      </c>
      <c r="Q33" s="166">
        <f t="shared" si="4"/>
        <v>5</v>
      </c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7.25" customHeight="1">
      <c r="A34" s="129" t="s">
        <v>188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29" t="s">
        <v>189</v>
      </c>
      <c r="O34" t="s">
        <v>190</v>
      </c>
    </row>
    <row r="35" spans="1:26" ht="17.25" customHeight="1">
      <c r="A35" s="123" t="s">
        <v>191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12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>
      <c r="A36" s="1" t="s">
        <v>0</v>
      </c>
    </row>
  </sheetData>
  <mergeCells count="48">
    <mergeCell ref="A2:M2"/>
    <mergeCell ref="N2:Z2"/>
    <mergeCell ref="A3:M3"/>
    <mergeCell ref="N3:Z3"/>
    <mergeCell ref="L4:M4"/>
    <mergeCell ref="Y4:Z4"/>
    <mergeCell ref="B5:D5"/>
    <mergeCell ref="E5:G5"/>
    <mergeCell ref="H5:J5"/>
    <mergeCell ref="K5:M5"/>
    <mergeCell ref="K7:K8"/>
    <mergeCell ref="O5:Q5"/>
    <mergeCell ref="R5:T5"/>
    <mergeCell ref="U5:W5"/>
    <mergeCell ref="X5:Z5"/>
    <mergeCell ref="B6:D6"/>
    <mergeCell ref="E6:G6"/>
    <mergeCell ref="H6:J6"/>
    <mergeCell ref="K6:M6"/>
    <mergeCell ref="O6:Q6"/>
    <mergeCell ref="R6:T6"/>
    <mergeCell ref="N5:N8"/>
    <mergeCell ref="U6:W6"/>
    <mergeCell ref="X6:Z6"/>
    <mergeCell ref="B7:B8"/>
    <mergeCell ref="E7:E8"/>
    <mergeCell ref="H7:H8"/>
    <mergeCell ref="R7:R8"/>
    <mergeCell ref="U7:U8"/>
    <mergeCell ref="X7:X8"/>
    <mergeCell ref="A20:A23"/>
    <mergeCell ref="B20:D20"/>
    <mergeCell ref="E20:G20"/>
    <mergeCell ref="H20:J20"/>
    <mergeCell ref="K20:M20"/>
    <mergeCell ref="B22:B23"/>
    <mergeCell ref="E22:E23"/>
    <mergeCell ref="H22:H23"/>
    <mergeCell ref="K22:K23"/>
    <mergeCell ref="O20:Q20"/>
    <mergeCell ref="B21:D21"/>
    <mergeCell ref="E21:G21"/>
    <mergeCell ref="A5:A8"/>
    <mergeCell ref="H21:J21"/>
    <mergeCell ref="K21:M21"/>
    <mergeCell ref="O21:Q21"/>
    <mergeCell ref="N20:N23"/>
    <mergeCell ref="O7:O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4" orientation="portrait" r:id="rId1"/>
  <colBreaks count="1" manualBreakCount="1">
    <brk id="13" min="1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topLeftCell="A7" zoomScaleNormal="100" zoomScaleSheetLayoutView="100" workbookViewId="0">
      <selection activeCell="M39" sqref="M39"/>
    </sheetView>
  </sheetViews>
  <sheetFormatPr defaultRowHeight="16.5"/>
  <cols>
    <col min="2" max="9" width="8.625" customWidth="1"/>
  </cols>
  <sheetData>
    <row r="1" spans="1:9" ht="35.1" customHeight="1"/>
    <row r="2" spans="1:9" ht="25.5">
      <c r="A2" s="191" t="s">
        <v>51</v>
      </c>
      <c r="B2" s="191"/>
      <c r="C2" s="191"/>
      <c r="D2" s="191"/>
      <c r="E2" s="191"/>
      <c r="F2" s="191"/>
      <c r="G2" s="191"/>
      <c r="H2" s="191"/>
      <c r="I2" s="191"/>
    </row>
    <row r="3" spans="1:9" ht="30" customHeight="1">
      <c r="A3" s="189" t="s">
        <v>52</v>
      </c>
      <c r="B3" s="189"/>
      <c r="C3" s="189"/>
      <c r="D3" s="189"/>
      <c r="E3" s="189"/>
      <c r="F3" s="189"/>
      <c r="G3" s="189"/>
      <c r="H3" s="189"/>
      <c r="I3" s="189"/>
    </row>
    <row r="4" spans="1:9" ht="30" customHeight="1" thickBot="1">
      <c r="A4" s="4" t="s">
        <v>53</v>
      </c>
      <c r="H4" s="171" t="s">
        <v>54</v>
      </c>
      <c r="I4" s="171"/>
    </row>
    <row r="5" spans="1:9">
      <c r="A5" s="235" t="s">
        <v>0</v>
      </c>
      <c r="B5" s="178" t="s">
        <v>72</v>
      </c>
      <c r="C5" s="179"/>
      <c r="D5" s="182"/>
      <c r="E5" s="178" t="s">
        <v>73</v>
      </c>
      <c r="F5" s="179"/>
      <c r="G5" s="182"/>
      <c r="H5" s="175" t="s">
        <v>90</v>
      </c>
      <c r="I5" s="178" t="s">
        <v>91</v>
      </c>
    </row>
    <row r="6" spans="1:9">
      <c r="A6" s="230"/>
      <c r="B6" s="198" t="s">
        <v>0</v>
      </c>
      <c r="C6" s="3" t="s">
        <v>3</v>
      </c>
      <c r="D6" s="3" t="s">
        <v>5</v>
      </c>
      <c r="E6" s="198" t="s">
        <v>0</v>
      </c>
      <c r="F6" s="3" t="s">
        <v>3</v>
      </c>
      <c r="G6" s="3" t="s">
        <v>5</v>
      </c>
      <c r="H6" s="176"/>
      <c r="I6" s="180"/>
    </row>
    <row r="7" spans="1:9">
      <c r="A7" s="231"/>
      <c r="B7" s="199"/>
      <c r="C7" s="38" t="s">
        <v>4</v>
      </c>
      <c r="D7" s="38" t="s">
        <v>6</v>
      </c>
      <c r="E7" s="199"/>
      <c r="F7" s="38" t="s">
        <v>4</v>
      </c>
      <c r="G7" s="38" t="s">
        <v>6</v>
      </c>
      <c r="H7" s="177"/>
      <c r="I7" s="206"/>
    </row>
    <row r="8" spans="1:9" ht="24" customHeight="1">
      <c r="A8" s="63" t="s">
        <v>23</v>
      </c>
      <c r="B8" s="5">
        <v>1924</v>
      </c>
      <c r="C8" s="2">
        <v>977</v>
      </c>
      <c r="D8" s="2">
        <v>947</v>
      </c>
      <c r="E8" s="2">
        <v>800</v>
      </c>
      <c r="F8" s="2">
        <v>424</v>
      </c>
      <c r="G8" s="2">
        <v>376</v>
      </c>
      <c r="H8" s="2">
        <v>1054</v>
      </c>
      <c r="I8" s="2">
        <v>315</v>
      </c>
    </row>
    <row r="9" spans="1:9" ht="24" customHeight="1">
      <c r="A9" s="63" t="s">
        <v>26</v>
      </c>
      <c r="B9" s="76">
        <v>1963</v>
      </c>
      <c r="C9" s="77">
        <v>989</v>
      </c>
      <c r="D9" s="77">
        <v>974</v>
      </c>
      <c r="E9" s="77">
        <v>866</v>
      </c>
      <c r="F9" s="77">
        <v>454</v>
      </c>
      <c r="G9" s="77">
        <v>412</v>
      </c>
      <c r="H9" s="77">
        <v>1058</v>
      </c>
      <c r="I9" s="77">
        <v>295</v>
      </c>
    </row>
    <row r="10" spans="1:9" ht="24" customHeight="1">
      <c r="A10" s="68" t="s">
        <v>109</v>
      </c>
      <c r="B10" s="78">
        <v>1942</v>
      </c>
      <c r="C10" s="79">
        <v>975</v>
      </c>
      <c r="D10" s="79">
        <v>967</v>
      </c>
      <c r="E10" s="79">
        <v>868</v>
      </c>
      <c r="F10" s="79">
        <v>496</v>
      </c>
      <c r="G10" s="79">
        <v>372</v>
      </c>
      <c r="H10" s="79">
        <v>970</v>
      </c>
      <c r="I10" s="79">
        <v>270</v>
      </c>
    </row>
    <row r="11" spans="1:9" ht="24" customHeight="1">
      <c r="A11" s="68" t="s">
        <v>113</v>
      </c>
      <c r="B11" s="108">
        <v>1636</v>
      </c>
      <c r="C11" s="109">
        <v>835</v>
      </c>
      <c r="D11" s="109">
        <v>801</v>
      </c>
      <c r="E11" s="109">
        <v>967</v>
      </c>
      <c r="F11" s="109">
        <v>519</v>
      </c>
      <c r="G11" s="109">
        <v>448</v>
      </c>
      <c r="H11" s="109">
        <v>832</v>
      </c>
      <c r="I11" s="109">
        <v>374</v>
      </c>
    </row>
    <row r="12" spans="1:9" ht="24" customHeight="1">
      <c r="A12" s="11" t="s">
        <v>117</v>
      </c>
      <c r="B12" s="86">
        <v>1368</v>
      </c>
      <c r="C12" s="87">
        <v>692</v>
      </c>
      <c r="D12" s="87">
        <v>676</v>
      </c>
      <c r="E12" s="87">
        <v>990</v>
      </c>
      <c r="F12" s="87">
        <v>540</v>
      </c>
      <c r="G12" s="87">
        <v>450</v>
      </c>
      <c r="H12" s="87">
        <v>772</v>
      </c>
      <c r="I12" s="87">
        <v>381</v>
      </c>
    </row>
    <row r="13" spans="1:9" ht="35.25" customHeight="1">
      <c r="A13" s="56" t="s">
        <v>97</v>
      </c>
      <c r="B13" s="12">
        <f>C13+D13</f>
        <v>133</v>
      </c>
      <c r="C13" s="2">
        <v>72</v>
      </c>
      <c r="D13" s="2">
        <v>61</v>
      </c>
      <c r="E13" s="2">
        <f>SUM(F13:G13)</f>
        <v>109</v>
      </c>
      <c r="F13" s="2">
        <v>51</v>
      </c>
      <c r="G13" s="2">
        <v>58</v>
      </c>
      <c r="H13" s="2">
        <v>87</v>
      </c>
      <c r="I13" s="2">
        <v>30</v>
      </c>
    </row>
    <row r="14" spans="1:9" ht="35.25" customHeight="1">
      <c r="A14" s="56" t="s">
        <v>98</v>
      </c>
      <c r="B14" s="12">
        <f t="shared" ref="B14:B24" si="0">C14+D14</f>
        <v>110</v>
      </c>
      <c r="C14" s="2">
        <v>52</v>
      </c>
      <c r="D14" s="2">
        <v>58</v>
      </c>
      <c r="E14" s="2">
        <f t="shared" ref="E14:E24" si="1">SUM(F14:G14)</f>
        <v>64</v>
      </c>
      <c r="F14" s="2">
        <v>34</v>
      </c>
      <c r="G14" s="2">
        <v>30</v>
      </c>
      <c r="H14" s="2">
        <v>59</v>
      </c>
      <c r="I14" s="2">
        <v>33</v>
      </c>
    </row>
    <row r="15" spans="1:9" ht="35.25" customHeight="1">
      <c r="A15" s="56" t="s">
        <v>99</v>
      </c>
      <c r="B15" s="12">
        <f t="shared" si="0"/>
        <v>120</v>
      </c>
      <c r="C15" s="2">
        <v>60</v>
      </c>
      <c r="D15" s="2">
        <v>60</v>
      </c>
      <c r="E15" s="2">
        <f t="shared" si="1"/>
        <v>96</v>
      </c>
      <c r="F15" s="2">
        <v>57</v>
      </c>
      <c r="G15" s="2">
        <v>39</v>
      </c>
      <c r="H15" s="2">
        <v>74</v>
      </c>
      <c r="I15" s="2">
        <v>38</v>
      </c>
    </row>
    <row r="16" spans="1:9" ht="35.25" customHeight="1">
      <c r="A16" s="56" t="s">
        <v>100</v>
      </c>
      <c r="B16" s="12">
        <f t="shared" si="0"/>
        <v>128</v>
      </c>
      <c r="C16" s="2">
        <v>65</v>
      </c>
      <c r="D16" s="2">
        <v>63</v>
      </c>
      <c r="E16" s="2">
        <f t="shared" si="1"/>
        <v>79</v>
      </c>
      <c r="F16" s="2">
        <v>46</v>
      </c>
      <c r="G16" s="2">
        <v>33</v>
      </c>
      <c r="H16" s="2">
        <v>57</v>
      </c>
      <c r="I16" s="2">
        <v>28</v>
      </c>
    </row>
    <row r="17" spans="1:9" ht="35.25" customHeight="1">
      <c r="A17" s="56" t="s">
        <v>101</v>
      </c>
      <c r="B17" s="12">
        <f t="shared" si="0"/>
        <v>111</v>
      </c>
      <c r="C17" s="2">
        <v>60</v>
      </c>
      <c r="D17" s="2">
        <v>51</v>
      </c>
      <c r="E17" s="2">
        <f t="shared" si="1"/>
        <v>78</v>
      </c>
      <c r="F17" s="2">
        <v>42</v>
      </c>
      <c r="G17" s="2">
        <v>36</v>
      </c>
      <c r="H17" s="2">
        <v>76</v>
      </c>
      <c r="I17" s="2">
        <v>32</v>
      </c>
    </row>
    <row r="18" spans="1:9" ht="35.25" customHeight="1">
      <c r="A18" s="56" t="s">
        <v>102</v>
      </c>
      <c r="B18" s="12">
        <f t="shared" si="0"/>
        <v>114</v>
      </c>
      <c r="C18" s="2">
        <v>57</v>
      </c>
      <c r="D18" s="2">
        <v>57</v>
      </c>
      <c r="E18" s="2">
        <f t="shared" si="1"/>
        <v>66</v>
      </c>
      <c r="F18" s="2">
        <v>40</v>
      </c>
      <c r="G18" s="2">
        <v>26</v>
      </c>
      <c r="H18" s="2">
        <v>66</v>
      </c>
      <c r="I18" s="2">
        <v>19</v>
      </c>
    </row>
    <row r="19" spans="1:9" ht="35.25" customHeight="1">
      <c r="A19" s="56" t="s">
        <v>103</v>
      </c>
      <c r="B19" s="12">
        <f t="shared" si="0"/>
        <v>107</v>
      </c>
      <c r="C19" s="2">
        <v>43</v>
      </c>
      <c r="D19" s="2">
        <v>64</v>
      </c>
      <c r="E19" s="2">
        <f t="shared" si="1"/>
        <v>65</v>
      </c>
      <c r="F19" s="2">
        <v>32</v>
      </c>
      <c r="G19" s="2">
        <v>33</v>
      </c>
      <c r="H19" s="2">
        <v>42</v>
      </c>
      <c r="I19" s="2">
        <v>34</v>
      </c>
    </row>
    <row r="20" spans="1:9" ht="35.25" customHeight="1">
      <c r="A20" s="56" t="s">
        <v>104</v>
      </c>
      <c r="B20" s="12">
        <f t="shared" si="0"/>
        <v>133</v>
      </c>
      <c r="C20" s="2">
        <v>62</v>
      </c>
      <c r="D20" s="2">
        <v>71</v>
      </c>
      <c r="E20" s="2">
        <f t="shared" si="1"/>
        <v>93</v>
      </c>
      <c r="F20" s="2">
        <v>54</v>
      </c>
      <c r="G20" s="2">
        <v>39</v>
      </c>
      <c r="H20" s="2">
        <v>77</v>
      </c>
      <c r="I20" s="2">
        <v>34</v>
      </c>
    </row>
    <row r="21" spans="1:9" ht="35.25" customHeight="1">
      <c r="A21" s="56" t="s">
        <v>105</v>
      </c>
      <c r="B21" s="12">
        <f t="shared" si="0"/>
        <v>113</v>
      </c>
      <c r="C21" s="2">
        <v>58</v>
      </c>
      <c r="D21" s="2">
        <v>55</v>
      </c>
      <c r="E21" s="2">
        <f t="shared" si="1"/>
        <v>71</v>
      </c>
      <c r="F21" s="2">
        <v>42</v>
      </c>
      <c r="G21" s="2">
        <v>29</v>
      </c>
      <c r="H21" s="2">
        <v>38</v>
      </c>
      <c r="I21" s="2">
        <v>25</v>
      </c>
    </row>
    <row r="22" spans="1:9" ht="35.25" customHeight="1">
      <c r="A22" s="56" t="s">
        <v>106</v>
      </c>
      <c r="B22" s="12">
        <f t="shared" si="0"/>
        <v>129</v>
      </c>
      <c r="C22" s="2">
        <v>71</v>
      </c>
      <c r="D22" s="2">
        <v>58</v>
      </c>
      <c r="E22" s="2">
        <f t="shared" si="1"/>
        <v>84</v>
      </c>
      <c r="F22" s="2">
        <v>41</v>
      </c>
      <c r="G22" s="2">
        <v>43</v>
      </c>
      <c r="H22" s="2">
        <v>62</v>
      </c>
      <c r="I22" s="2">
        <v>38</v>
      </c>
    </row>
    <row r="23" spans="1:9" ht="35.25" customHeight="1">
      <c r="A23" s="56" t="s">
        <v>107</v>
      </c>
      <c r="B23" s="12">
        <f t="shared" si="0"/>
        <v>89</v>
      </c>
      <c r="C23" s="2">
        <v>48</v>
      </c>
      <c r="D23" s="2">
        <v>41</v>
      </c>
      <c r="E23" s="2">
        <f t="shared" si="1"/>
        <v>85</v>
      </c>
      <c r="F23" s="2">
        <v>50</v>
      </c>
      <c r="G23" s="2">
        <v>35</v>
      </c>
      <c r="H23" s="2">
        <v>66</v>
      </c>
      <c r="I23" s="2">
        <v>50</v>
      </c>
    </row>
    <row r="24" spans="1:9" ht="35.25" customHeight="1" thickBot="1">
      <c r="A24" s="58" t="s">
        <v>108</v>
      </c>
      <c r="B24" s="122">
        <f t="shared" si="0"/>
        <v>81</v>
      </c>
      <c r="C24" s="85">
        <v>44</v>
      </c>
      <c r="D24" s="85">
        <v>37</v>
      </c>
      <c r="E24" s="85">
        <f t="shared" si="1"/>
        <v>100</v>
      </c>
      <c r="F24" s="85">
        <v>51</v>
      </c>
      <c r="G24" s="85">
        <v>49</v>
      </c>
      <c r="H24" s="85">
        <v>68</v>
      </c>
      <c r="I24" s="85">
        <v>20</v>
      </c>
    </row>
    <row r="25" spans="1:9" ht="18.75" customHeight="1">
      <c r="A25" s="54" t="s">
        <v>7</v>
      </c>
      <c r="B25" s="53"/>
      <c r="C25" s="53"/>
      <c r="D25" s="53"/>
      <c r="E25" s="53"/>
      <c r="F25" s="53"/>
      <c r="G25" s="53"/>
      <c r="H25" s="53"/>
      <c r="I25" s="53"/>
    </row>
    <row r="26" spans="1:9">
      <c r="A26" s="57" t="s">
        <v>0</v>
      </c>
      <c r="B26" s="53"/>
      <c r="C26" s="53"/>
      <c r="D26" s="53"/>
      <c r="E26" s="53"/>
      <c r="F26" s="53"/>
      <c r="G26" s="53"/>
      <c r="H26" s="53"/>
      <c r="I26" s="53"/>
    </row>
  </sheetData>
  <mergeCells count="10">
    <mergeCell ref="H5:H7"/>
    <mergeCell ref="I5:I7"/>
    <mergeCell ref="A2:I2"/>
    <mergeCell ref="A3:I3"/>
    <mergeCell ref="H4:I4"/>
    <mergeCell ref="A5:A7"/>
    <mergeCell ref="B5:D5"/>
    <mergeCell ref="E5:G5"/>
    <mergeCell ref="B6:B7"/>
    <mergeCell ref="E6:E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view="pageBreakPreview" zoomScaleNormal="100" zoomScaleSheetLayoutView="100" workbookViewId="0">
      <selection activeCell="AC5" sqref="AC5"/>
    </sheetView>
  </sheetViews>
  <sheetFormatPr defaultRowHeight="16.5"/>
  <cols>
    <col min="1" max="1" width="10.125" customWidth="1"/>
    <col min="2" max="10" width="8.625" customWidth="1"/>
    <col min="11" max="11" width="10.125" customWidth="1"/>
    <col min="12" max="26" width="5.125" customWidth="1"/>
  </cols>
  <sheetData>
    <row r="1" spans="1:26" ht="35.1" customHeight="1"/>
    <row r="2" spans="1:26" ht="29.25">
      <c r="A2" s="239" t="s">
        <v>68</v>
      </c>
      <c r="B2" s="240"/>
      <c r="C2" s="240"/>
      <c r="D2" s="240"/>
      <c r="E2" s="240"/>
      <c r="F2" s="240"/>
      <c r="G2" s="240"/>
      <c r="H2" s="240"/>
      <c r="I2" s="240"/>
      <c r="J2" s="240"/>
      <c r="K2" s="191" t="s">
        <v>63</v>
      </c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ht="30" customHeight="1">
      <c r="A3" s="189" t="s">
        <v>55</v>
      </c>
      <c r="B3" s="189"/>
      <c r="C3" s="189"/>
      <c r="D3" s="189"/>
      <c r="E3" s="189"/>
      <c r="F3" s="189"/>
      <c r="G3" s="189"/>
      <c r="H3" s="189"/>
      <c r="I3" s="189"/>
      <c r="J3" s="189"/>
      <c r="K3" s="189" t="s">
        <v>64</v>
      </c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26" ht="30" customHeight="1" thickBot="1">
      <c r="A4" s="4" t="s">
        <v>27</v>
      </c>
      <c r="I4" s="171" t="s">
        <v>28</v>
      </c>
      <c r="J4" s="171"/>
      <c r="K4" s="4" t="s">
        <v>27</v>
      </c>
      <c r="X4" s="171" t="s">
        <v>28</v>
      </c>
      <c r="Y4" s="171"/>
      <c r="Z4" s="171"/>
    </row>
    <row r="5" spans="1:26" ht="50.25" customHeight="1">
      <c r="A5" s="172" t="s">
        <v>0</v>
      </c>
      <c r="B5" s="178" t="s">
        <v>80</v>
      </c>
      <c r="C5" s="179"/>
      <c r="D5" s="179"/>
      <c r="E5" s="179"/>
      <c r="F5" s="179"/>
      <c r="G5" s="182"/>
      <c r="H5" s="178" t="s">
        <v>83</v>
      </c>
      <c r="I5" s="179"/>
      <c r="J5" s="179"/>
      <c r="K5" s="182" t="s">
        <v>0</v>
      </c>
      <c r="L5" s="178" t="s">
        <v>84</v>
      </c>
      <c r="M5" s="179"/>
      <c r="N5" s="179"/>
      <c r="O5" s="179"/>
      <c r="P5" s="179"/>
      <c r="Q5" s="182"/>
      <c r="R5" s="178" t="s">
        <v>81</v>
      </c>
      <c r="S5" s="179"/>
      <c r="T5" s="179"/>
      <c r="U5" s="179"/>
      <c r="V5" s="179"/>
      <c r="W5" s="182"/>
      <c r="X5" s="178" t="s">
        <v>82</v>
      </c>
      <c r="Y5" s="179"/>
      <c r="Z5" s="179"/>
    </row>
    <row r="6" spans="1:26">
      <c r="A6" s="173"/>
      <c r="B6" s="192" t="s">
        <v>56</v>
      </c>
      <c r="C6" s="193"/>
      <c r="D6" s="197"/>
      <c r="E6" s="192" t="s">
        <v>58</v>
      </c>
      <c r="F6" s="193"/>
      <c r="G6" s="197"/>
      <c r="H6" s="180"/>
      <c r="I6" s="181"/>
      <c r="J6" s="181"/>
      <c r="K6" s="183"/>
      <c r="L6" s="192" t="s">
        <v>56</v>
      </c>
      <c r="M6" s="193"/>
      <c r="N6" s="197"/>
      <c r="O6" s="192" t="s">
        <v>58</v>
      </c>
      <c r="P6" s="193"/>
      <c r="Q6" s="197"/>
      <c r="R6" s="192" t="s">
        <v>65</v>
      </c>
      <c r="S6" s="193"/>
      <c r="T6" s="197"/>
      <c r="U6" s="192" t="s">
        <v>66</v>
      </c>
      <c r="V6" s="193"/>
      <c r="W6" s="197"/>
      <c r="X6" s="180"/>
      <c r="Y6" s="181"/>
      <c r="Z6" s="181"/>
    </row>
    <row r="7" spans="1:26">
      <c r="A7" s="173"/>
      <c r="B7" s="180" t="s">
        <v>57</v>
      </c>
      <c r="C7" s="181"/>
      <c r="D7" s="183"/>
      <c r="E7" s="180" t="s">
        <v>59</v>
      </c>
      <c r="F7" s="181"/>
      <c r="G7" s="183"/>
      <c r="H7" s="180"/>
      <c r="I7" s="181"/>
      <c r="J7" s="181"/>
      <c r="K7" s="183"/>
      <c r="L7" s="180" t="s">
        <v>57</v>
      </c>
      <c r="M7" s="181"/>
      <c r="N7" s="183"/>
      <c r="O7" s="180" t="s">
        <v>59</v>
      </c>
      <c r="P7" s="181"/>
      <c r="Q7" s="183"/>
      <c r="R7" s="180" t="s">
        <v>57</v>
      </c>
      <c r="S7" s="181"/>
      <c r="T7" s="183"/>
      <c r="U7" s="180" t="s">
        <v>59</v>
      </c>
      <c r="V7" s="181"/>
      <c r="W7" s="183"/>
      <c r="X7" s="180"/>
      <c r="Y7" s="181"/>
      <c r="Z7" s="181"/>
    </row>
    <row r="8" spans="1:26" ht="18.75" customHeight="1">
      <c r="A8" s="173"/>
      <c r="B8" s="176" t="s">
        <v>0</v>
      </c>
      <c r="C8" s="3" t="s">
        <v>60</v>
      </c>
      <c r="D8" s="3" t="s">
        <v>62</v>
      </c>
      <c r="E8" s="176" t="s">
        <v>0</v>
      </c>
      <c r="F8" s="3" t="s">
        <v>60</v>
      </c>
      <c r="G8" s="3" t="s">
        <v>62</v>
      </c>
      <c r="H8" s="176" t="s">
        <v>0</v>
      </c>
      <c r="I8" s="3" t="s">
        <v>60</v>
      </c>
      <c r="J8" s="39" t="s">
        <v>62</v>
      </c>
      <c r="K8" s="183"/>
      <c r="L8" s="176" t="s">
        <v>0</v>
      </c>
      <c r="M8" s="3" t="s">
        <v>60</v>
      </c>
      <c r="N8" s="3" t="s">
        <v>62</v>
      </c>
      <c r="O8" s="176" t="s">
        <v>0</v>
      </c>
      <c r="P8" s="3" t="s">
        <v>60</v>
      </c>
      <c r="Q8" s="3" t="s">
        <v>62</v>
      </c>
      <c r="R8" s="176" t="s">
        <v>0</v>
      </c>
      <c r="S8" s="3" t="s">
        <v>60</v>
      </c>
      <c r="T8" s="3" t="s">
        <v>62</v>
      </c>
      <c r="U8" s="176" t="s">
        <v>0</v>
      </c>
      <c r="V8" s="3" t="s">
        <v>60</v>
      </c>
      <c r="W8" s="3" t="s">
        <v>62</v>
      </c>
      <c r="X8" s="176" t="s">
        <v>0</v>
      </c>
      <c r="Y8" s="3" t="s">
        <v>60</v>
      </c>
      <c r="Z8" s="39" t="s">
        <v>62</v>
      </c>
    </row>
    <row r="9" spans="1:26" ht="26.25" customHeight="1">
      <c r="A9" s="174"/>
      <c r="B9" s="177"/>
      <c r="C9" s="38" t="s">
        <v>61</v>
      </c>
      <c r="D9" s="38" t="s">
        <v>6</v>
      </c>
      <c r="E9" s="177"/>
      <c r="F9" s="38" t="s">
        <v>61</v>
      </c>
      <c r="G9" s="38" t="s">
        <v>6</v>
      </c>
      <c r="H9" s="177"/>
      <c r="I9" s="38" t="s">
        <v>61</v>
      </c>
      <c r="J9" s="40" t="s">
        <v>6</v>
      </c>
      <c r="K9" s="241"/>
      <c r="L9" s="177"/>
      <c r="M9" s="38" t="s">
        <v>61</v>
      </c>
      <c r="N9" s="156" t="s">
        <v>193</v>
      </c>
      <c r="O9" s="177"/>
      <c r="P9" s="38" t="s">
        <v>61</v>
      </c>
      <c r="Q9" s="156" t="s">
        <v>6</v>
      </c>
      <c r="R9" s="177"/>
      <c r="S9" s="38" t="s">
        <v>61</v>
      </c>
      <c r="T9" s="156" t="s">
        <v>6</v>
      </c>
      <c r="U9" s="177"/>
      <c r="V9" s="38" t="s">
        <v>61</v>
      </c>
      <c r="W9" s="156" t="s">
        <v>6</v>
      </c>
      <c r="X9" s="177"/>
      <c r="Y9" s="38" t="s">
        <v>61</v>
      </c>
      <c r="Z9" s="157" t="s">
        <v>6</v>
      </c>
    </row>
    <row r="10" spans="1:26" ht="89.25" customHeight="1">
      <c r="A10" s="63" t="s">
        <v>23</v>
      </c>
      <c r="B10" s="17">
        <v>27461</v>
      </c>
      <c r="C10" s="31">
        <v>13615</v>
      </c>
      <c r="D10" s="31">
        <v>13846</v>
      </c>
      <c r="E10" s="31">
        <v>16365</v>
      </c>
      <c r="F10" s="31">
        <v>8222</v>
      </c>
      <c r="G10" s="31">
        <v>8143</v>
      </c>
      <c r="H10" s="31">
        <v>3438</v>
      </c>
      <c r="I10" s="31">
        <v>1724</v>
      </c>
      <c r="J10" s="31">
        <v>1714</v>
      </c>
      <c r="K10" s="63" t="s">
        <v>23</v>
      </c>
      <c r="L10" s="17">
        <v>14897</v>
      </c>
      <c r="M10" s="31">
        <v>7323</v>
      </c>
      <c r="N10" s="31">
        <v>7574</v>
      </c>
      <c r="O10" s="31">
        <v>6338</v>
      </c>
      <c r="P10" s="31">
        <v>3143</v>
      </c>
      <c r="Q10" s="31">
        <v>3195</v>
      </c>
      <c r="R10" s="31">
        <v>9126</v>
      </c>
      <c r="S10" s="31">
        <v>4568</v>
      </c>
      <c r="T10" s="31">
        <v>4558</v>
      </c>
      <c r="U10" s="31">
        <v>6589</v>
      </c>
      <c r="V10" s="31">
        <v>3355</v>
      </c>
      <c r="W10" s="31">
        <v>3234</v>
      </c>
      <c r="X10" s="31">
        <v>11096</v>
      </c>
      <c r="Y10" s="31">
        <v>5393</v>
      </c>
      <c r="Z10" s="31">
        <v>5703</v>
      </c>
    </row>
    <row r="11" spans="1:26" ht="89.25" customHeight="1">
      <c r="A11" s="63" t="s">
        <v>114</v>
      </c>
      <c r="B11" s="17">
        <f>SUM(C11:D11)</f>
        <v>24692</v>
      </c>
      <c r="C11" s="44">
        <v>12405</v>
      </c>
      <c r="D11" s="44">
        <v>12287</v>
      </c>
      <c r="E11" s="44">
        <f>SUM(F11:G11)</f>
        <v>17501</v>
      </c>
      <c r="F11" s="44">
        <v>8785</v>
      </c>
      <c r="G11" s="44">
        <v>8716</v>
      </c>
      <c r="H11" s="44">
        <f>SUM(I11:J11)</f>
        <v>2923</v>
      </c>
      <c r="I11" s="44">
        <v>1467</v>
      </c>
      <c r="J11" s="44">
        <v>1456</v>
      </c>
      <c r="K11" s="63" t="s">
        <v>114</v>
      </c>
      <c r="L11" s="17">
        <f>SUM(M11:N11)</f>
        <v>13211</v>
      </c>
      <c r="M11" s="44">
        <v>6554</v>
      </c>
      <c r="N11" s="44">
        <v>6657</v>
      </c>
      <c r="O11" s="44">
        <f>SUM(P11:Q11)</f>
        <v>7718</v>
      </c>
      <c r="P11" s="44">
        <v>3761</v>
      </c>
      <c r="Q11" s="44">
        <v>3957</v>
      </c>
      <c r="R11" s="44">
        <f>SUM(S11:T11)</f>
        <v>8558</v>
      </c>
      <c r="S11" s="44">
        <v>4384</v>
      </c>
      <c r="T11" s="44">
        <v>4174</v>
      </c>
      <c r="U11" s="44">
        <f>SUM(V11:W11)</f>
        <v>6860</v>
      </c>
      <c r="V11" s="44">
        <v>3557</v>
      </c>
      <c r="W11" s="44">
        <v>3303</v>
      </c>
      <c r="X11" s="44">
        <f>SUM(Y11:Z11)</f>
        <v>7191</v>
      </c>
      <c r="Y11" s="44">
        <v>3620</v>
      </c>
      <c r="Z11" s="44">
        <v>3571</v>
      </c>
    </row>
    <row r="12" spans="1:26" ht="89.25" customHeight="1">
      <c r="A12" s="68" t="s">
        <v>109</v>
      </c>
      <c r="B12" s="69">
        <f>SUM(C12:D12)</f>
        <v>21429</v>
      </c>
      <c r="C12" s="70">
        <v>10774</v>
      </c>
      <c r="D12" s="70">
        <v>10655</v>
      </c>
      <c r="E12" s="70">
        <f>SUM(F12:G12)</f>
        <v>17155</v>
      </c>
      <c r="F12" s="70">
        <v>8677</v>
      </c>
      <c r="G12" s="70">
        <v>8478</v>
      </c>
      <c r="H12" s="70">
        <f>SUM(I12:J12)</f>
        <v>2865</v>
      </c>
      <c r="I12" s="70">
        <v>1406</v>
      </c>
      <c r="J12" s="70">
        <v>1459</v>
      </c>
      <c r="K12" s="68" t="s">
        <v>110</v>
      </c>
      <c r="L12" s="69">
        <f>SUM(M12:N12)</f>
        <v>11601</v>
      </c>
      <c r="M12" s="70">
        <v>5781</v>
      </c>
      <c r="N12" s="70">
        <v>5820</v>
      </c>
      <c r="O12" s="70">
        <f>SUM(P12:Q12)</f>
        <v>7033</v>
      </c>
      <c r="P12" s="70">
        <v>3542</v>
      </c>
      <c r="Q12" s="70">
        <v>3491</v>
      </c>
      <c r="R12" s="70">
        <f>SUM(S12:T12)</f>
        <v>6963</v>
      </c>
      <c r="S12" s="70">
        <v>3587</v>
      </c>
      <c r="T12" s="70">
        <v>3376</v>
      </c>
      <c r="U12" s="70">
        <f>SUM(V12:W12)</f>
        <v>7257</v>
      </c>
      <c r="V12" s="70">
        <v>3729</v>
      </c>
      <c r="W12" s="70">
        <v>3528</v>
      </c>
      <c r="X12" s="70">
        <f>SUM(Y12:Z12)</f>
        <v>4274</v>
      </c>
      <c r="Y12" s="70">
        <v>2097</v>
      </c>
      <c r="Z12" s="70">
        <v>2177</v>
      </c>
    </row>
    <row r="13" spans="1:26" ht="89.25" customHeight="1">
      <c r="A13" s="68" t="s">
        <v>113</v>
      </c>
      <c r="B13" s="69">
        <f>SUM(C13:D13)</f>
        <v>19927</v>
      </c>
      <c r="C13" s="70">
        <v>10227</v>
      </c>
      <c r="D13" s="70">
        <v>9700</v>
      </c>
      <c r="E13" s="70">
        <f>SUM(F13:G13)</f>
        <v>17487</v>
      </c>
      <c r="F13" s="70">
        <v>8855</v>
      </c>
      <c r="G13" s="70">
        <v>8632</v>
      </c>
      <c r="H13" s="70">
        <f>SUM(I13:J13)</f>
        <v>2921</v>
      </c>
      <c r="I13" s="70">
        <v>1469</v>
      </c>
      <c r="J13" s="70">
        <v>1452</v>
      </c>
      <c r="K13" s="68" t="s">
        <v>113</v>
      </c>
      <c r="L13" s="69">
        <f>SUM(M13:N13)</f>
        <v>10136</v>
      </c>
      <c r="M13" s="70">
        <v>5126</v>
      </c>
      <c r="N13" s="70">
        <v>5010</v>
      </c>
      <c r="O13" s="70">
        <f>SUM(P13:Q13)</f>
        <v>6725</v>
      </c>
      <c r="P13" s="70">
        <v>3344</v>
      </c>
      <c r="Q13" s="70">
        <v>3381</v>
      </c>
      <c r="R13" s="70">
        <f>SUM(S13:T13)</f>
        <v>6870</v>
      </c>
      <c r="S13" s="70">
        <v>3632</v>
      </c>
      <c r="T13" s="70">
        <v>3238</v>
      </c>
      <c r="U13" s="70">
        <f>SUM(V13:W13)</f>
        <v>7841</v>
      </c>
      <c r="V13" s="70">
        <v>4042</v>
      </c>
      <c r="W13" s="70">
        <v>3799</v>
      </c>
      <c r="X13" s="70">
        <f>SUM(Y13:Z13)</f>
        <v>2440</v>
      </c>
      <c r="Y13" s="70">
        <v>1372</v>
      </c>
      <c r="Z13" s="70">
        <v>1068</v>
      </c>
    </row>
    <row r="14" spans="1:26" ht="89.25" customHeight="1" thickBot="1">
      <c r="A14" s="110" t="s">
        <v>117</v>
      </c>
      <c r="B14" s="21">
        <v>18638</v>
      </c>
      <c r="C14" s="21">
        <v>9497</v>
      </c>
      <c r="D14" s="21">
        <v>9141</v>
      </c>
      <c r="E14" s="21">
        <v>15857</v>
      </c>
      <c r="F14" s="21">
        <v>8126</v>
      </c>
      <c r="G14" s="21">
        <v>7731</v>
      </c>
      <c r="H14" s="21">
        <v>2680</v>
      </c>
      <c r="I14" s="21">
        <v>1368</v>
      </c>
      <c r="J14" s="21">
        <v>1312</v>
      </c>
      <c r="K14" s="110" t="s">
        <v>117</v>
      </c>
      <c r="L14" s="21">
        <v>9326</v>
      </c>
      <c r="M14" s="21">
        <v>4669</v>
      </c>
      <c r="N14" s="21">
        <v>4657</v>
      </c>
      <c r="O14" s="21">
        <v>6450</v>
      </c>
      <c r="P14" s="21">
        <v>3217</v>
      </c>
      <c r="Q14" s="21">
        <v>3233</v>
      </c>
      <c r="R14" s="21">
        <v>6632</v>
      </c>
      <c r="S14" s="21">
        <v>3460</v>
      </c>
      <c r="T14" s="21">
        <v>3172</v>
      </c>
      <c r="U14" s="21">
        <v>6727</v>
      </c>
      <c r="V14" s="21">
        <v>3541</v>
      </c>
      <c r="W14" s="21">
        <v>3186</v>
      </c>
      <c r="X14" s="21">
        <v>2781</v>
      </c>
      <c r="Y14" s="21">
        <v>1371</v>
      </c>
      <c r="Z14" s="21">
        <v>1410</v>
      </c>
    </row>
    <row r="15" spans="1:26">
      <c r="A15" s="237" t="s">
        <v>7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 t="s">
        <v>7</v>
      </c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</row>
    <row r="16" spans="1:26">
      <c r="A16" s="238" t="s">
        <v>67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 t="s">
        <v>67</v>
      </c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</row>
    <row r="17" spans="1:11">
      <c r="A17" s="1" t="s">
        <v>0</v>
      </c>
      <c r="K17" s="1" t="s">
        <v>0</v>
      </c>
    </row>
  </sheetData>
  <mergeCells count="37">
    <mergeCell ref="B8:B9"/>
    <mergeCell ref="E8:E9"/>
    <mergeCell ref="B6:D6"/>
    <mergeCell ref="B7:D7"/>
    <mergeCell ref="E6:G6"/>
    <mergeCell ref="E7:G7"/>
    <mergeCell ref="O7:Q7"/>
    <mergeCell ref="R6:T6"/>
    <mergeCell ref="K5:K9"/>
    <mergeCell ref="L5:Q5"/>
    <mergeCell ref="R5:W5"/>
    <mergeCell ref="R7:T7"/>
    <mergeCell ref="U6:W6"/>
    <mergeCell ref="U7:W7"/>
    <mergeCell ref="L6:N6"/>
    <mergeCell ref="A2:J2"/>
    <mergeCell ref="A3:J3"/>
    <mergeCell ref="I4:J4"/>
    <mergeCell ref="K2:Z2"/>
    <mergeCell ref="K3:Z3"/>
    <mergeCell ref="X4:Z4"/>
    <mergeCell ref="K15:Z15"/>
    <mergeCell ref="K16:Z16"/>
    <mergeCell ref="A15:J15"/>
    <mergeCell ref="A16:J16"/>
    <mergeCell ref="L8:L9"/>
    <mergeCell ref="O8:O9"/>
    <mergeCell ref="R8:R9"/>
    <mergeCell ref="U8:U9"/>
    <mergeCell ref="X8:X9"/>
    <mergeCell ref="H8:H9"/>
    <mergeCell ref="A5:A9"/>
    <mergeCell ref="B5:G5"/>
    <mergeCell ref="X5:Z7"/>
    <mergeCell ref="H5:J7"/>
    <mergeCell ref="L7:N7"/>
    <mergeCell ref="O6:Q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1" manualBreakCount="1">
    <brk id="10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BreakPreview" zoomScaleNormal="100" zoomScaleSheetLayoutView="100" workbookViewId="0">
      <selection activeCell="A8" sqref="A8:H8"/>
    </sheetView>
  </sheetViews>
  <sheetFormatPr defaultRowHeight="16.5"/>
  <cols>
    <col min="1" max="1" width="10.125" customWidth="1"/>
    <col min="2" max="2" width="5.625" customWidth="1"/>
    <col min="3" max="3" width="5.5" customWidth="1"/>
    <col min="4" max="4" width="13.625" customWidth="1"/>
    <col min="5" max="6" width="12.625" customWidth="1"/>
    <col min="7" max="7" width="16.625" customWidth="1"/>
    <col min="8" max="8" width="12.625" customWidth="1"/>
  </cols>
  <sheetData>
    <row r="1" spans="1:8" ht="35.1" customHeight="1"/>
    <row r="2" spans="1:8" ht="29.25">
      <c r="A2" s="239" t="s">
        <v>126</v>
      </c>
      <c r="B2" s="239"/>
      <c r="C2" s="239"/>
      <c r="D2" s="240"/>
      <c r="E2" s="240"/>
      <c r="F2" s="240"/>
      <c r="G2" s="240"/>
      <c r="H2" s="240"/>
    </row>
    <row r="3" spans="1:8" ht="30" customHeight="1">
      <c r="A3" s="189" t="s">
        <v>125</v>
      </c>
      <c r="B3" s="189"/>
      <c r="C3" s="189"/>
      <c r="D3" s="189"/>
      <c r="E3" s="189"/>
      <c r="F3" s="189"/>
      <c r="G3" s="189"/>
      <c r="H3" s="189"/>
    </row>
    <row r="4" spans="1:8" ht="30" customHeight="1" thickBot="1">
      <c r="A4" s="113" t="s">
        <v>127</v>
      </c>
      <c r="B4" s="113"/>
      <c r="C4" s="113"/>
      <c r="D4" s="112"/>
      <c r="E4" s="112"/>
      <c r="F4" s="112"/>
      <c r="G4" s="112"/>
      <c r="H4" s="112"/>
    </row>
    <row r="5" spans="1:8" ht="50.25" customHeight="1">
      <c r="A5" s="182" t="s">
        <v>0</v>
      </c>
      <c r="B5" s="178" t="s">
        <v>128</v>
      </c>
      <c r="C5" s="179"/>
      <c r="D5" s="175" t="s">
        <v>129</v>
      </c>
      <c r="E5" s="175" t="s">
        <v>134</v>
      </c>
      <c r="F5" s="175" t="s">
        <v>135</v>
      </c>
      <c r="G5" s="175" t="s">
        <v>136</v>
      </c>
      <c r="H5" s="175" t="s">
        <v>137</v>
      </c>
    </row>
    <row r="6" spans="1:8" ht="40.5" customHeight="1">
      <c r="A6" s="241"/>
      <c r="B6" s="206"/>
      <c r="C6" s="207"/>
      <c r="D6" s="185"/>
      <c r="E6" s="185"/>
      <c r="F6" s="185"/>
      <c r="G6" s="185"/>
      <c r="H6" s="177"/>
    </row>
    <row r="7" spans="1:8" ht="89.25" customHeight="1" thickBot="1">
      <c r="A7" s="114" t="s">
        <v>130</v>
      </c>
      <c r="B7" s="245">
        <v>716</v>
      </c>
      <c r="C7" s="246"/>
      <c r="D7" s="115">
        <v>2313</v>
      </c>
      <c r="E7" s="115">
        <v>1610</v>
      </c>
      <c r="F7" s="115">
        <v>291</v>
      </c>
      <c r="G7" s="115">
        <v>364</v>
      </c>
      <c r="H7" s="115">
        <v>48</v>
      </c>
    </row>
    <row r="8" spans="1:8">
      <c r="A8" s="237" t="s">
        <v>196</v>
      </c>
      <c r="B8" s="237"/>
      <c r="C8" s="237"/>
      <c r="D8" s="237"/>
      <c r="E8" s="237"/>
      <c r="F8" s="237"/>
      <c r="G8" s="237"/>
      <c r="H8" s="237"/>
    </row>
    <row r="9" spans="1:8">
      <c r="A9" s="111" t="s">
        <v>131</v>
      </c>
      <c r="B9" s="111"/>
      <c r="C9" s="111"/>
      <c r="D9" s="111"/>
      <c r="E9" s="111"/>
      <c r="F9" s="243"/>
      <c r="G9" s="243"/>
      <c r="H9" s="243"/>
    </row>
    <row r="10" spans="1:8">
      <c r="A10" s="170" t="s">
        <v>132</v>
      </c>
      <c r="B10" s="170"/>
      <c r="C10" s="170"/>
      <c r="D10" s="170"/>
      <c r="E10" s="170"/>
      <c r="F10" s="116"/>
      <c r="G10" s="116"/>
      <c r="H10" s="116"/>
    </row>
    <row r="11" spans="1:8">
      <c r="A11" s="117" t="s">
        <v>133</v>
      </c>
      <c r="B11" s="117"/>
      <c r="C11" s="117"/>
      <c r="D11" s="117"/>
      <c r="E11" s="117"/>
      <c r="F11" s="244"/>
      <c r="G11" s="244"/>
      <c r="H11" s="244"/>
    </row>
    <row r="12" spans="1:8">
      <c r="A12" s="242" t="s">
        <v>192</v>
      </c>
      <c r="B12" s="242"/>
      <c r="C12" s="242"/>
      <c r="D12" s="112"/>
      <c r="E12" s="112"/>
      <c r="F12" s="112"/>
      <c r="G12" s="112"/>
      <c r="H12" s="112"/>
    </row>
  </sheetData>
  <mergeCells count="15">
    <mergeCell ref="B7:C7"/>
    <mergeCell ref="A5:A6"/>
    <mergeCell ref="A2:H2"/>
    <mergeCell ref="A3:H3"/>
    <mergeCell ref="B5:C6"/>
    <mergeCell ref="D5:D6"/>
    <mergeCell ref="E5:E6"/>
    <mergeCell ref="F5:F6"/>
    <mergeCell ref="G5:G6"/>
    <mergeCell ref="H5:H6"/>
    <mergeCell ref="A12:C12"/>
    <mergeCell ref="F9:H9"/>
    <mergeCell ref="A10:E10"/>
    <mergeCell ref="F11:H11"/>
    <mergeCell ref="A8:H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6</vt:i4>
      </vt:variant>
    </vt:vector>
  </HeadingPairs>
  <TitlesOfParts>
    <vt:vector size="14" baseType="lpstr">
      <vt:lpstr>인구</vt:lpstr>
      <vt:lpstr>1. 인구추이 </vt:lpstr>
      <vt:lpstr>2. 읍면별 세대 및 인구(최근년도)</vt:lpstr>
      <vt:lpstr>3. 연령별(5세) 및 성별 인구</vt:lpstr>
      <vt:lpstr>4. 국적별 외국인 현황</vt:lpstr>
      <vt:lpstr>5. 인구동태</vt:lpstr>
      <vt:lpstr>6. 인구이동</vt:lpstr>
      <vt:lpstr>7.다문화 가구 및 가구원</vt:lpstr>
      <vt:lpstr>'1. 인구추이 '!Print_Area</vt:lpstr>
      <vt:lpstr>'3. 연령별(5세) 및 성별 인구'!Print_Area</vt:lpstr>
      <vt:lpstr>'4. 국적별 외국인 현황'!Print_Area</vt:lpstr>
      <vt:lpstr>'5. 인구동태'!Print_Area</vt:lpstr>
      <vt:lpstr>'6. 인구이동'!Print_Area</vt:lpstr>
      <vt:lpstr>'7.다문화 가구 및 가구원'!Print_Area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</dc:creator>
  <cp:lastModifiedBy>kijang</cp:lastModifiedBy>
  <cp:lastPrinted>2018-12-06T05:50:59Z</cp:lastPrinted>
  <dcterms:created xsi:type="dcterms:W3CDTF">2016-08-19T06:52:42Z</dcterms:created>
  <dcterms:modified xsi:type="dcterms:W3CDTF">2020-04-20T02:15:26Z</dcterms:modified>
</cp:coreProperties>
</file>