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55" activeTab="7"/>
  </bookViews>
  <sheets>
    <sheet name="재정" sheetId="1" r:id="rId1"/>
    <sheet name="1. 예산규모, 2. 예산결산총괄" sheetId="2" r:id="rId2"/>
    <sheet name="3. 일반회계 세입결산" sheetId="3" r:id="rId3"/>
    <sheet name="4. 일반회계 세출결산" sheetId="4" r:id="rId4"/>
    <sheet name="5. 특별회계 예산결산" sheetId="5" r:id="rId5"/>
    <sheet name="6. 지방세 징수" sheetId="6" r:id="rId6"/>
    <sheet name="7. 세외수입징수" sheetId="7" r:id="rId7"/>
    <sheet name="8. 공유재산" sheetId="8" r:id="rId8"/>
  </sheets>
  <definedNames>
    <definedName name="_xlnm.Print_Area" localSheetId="3">'4. 일반회계 세출결산'!$A$1:$G$26</definedName>
    <definedName name="_xlnm.Print_Area" localSheetId="7">'8. 공유재산'!$A$1:$G$36</definedName>
  </definedNames>
  <calcPr calcId="125725"/>
</workbook>
</file>

<file path=xl/calcChain.xml><?xml version="1.0" encoding="utf-8"?>
<calcChain xmlns="http://schemas.openxmlformats.org/spreadsheetml/2006/main">
  <c r="F13" i="3"/>
  <c r="D9" i="7"/>
  <c r="D34"/>
  <c r="D24"/>
  <c r="D10"/>
  <c r="D16"/>
  <c r="D14"/>
  <c r="D12"/>
  <c r="D39"/>
  <c r="D37"/>
  <c r="D32"/>
  <c r="D30"/>
  <c r="D28"/>
  <c r="D26"/>
  <c r="G11" i="4"/>
  <c r="F12" i="3"/>
  <c r="D43" i="7"/>
  <c r="D41"/>
  <c r="C34"/>
  <c r="C9" s="1"/>
  <c r="B34"/>
  <c r="C24"/>
  <c r="B24"/>
  <c r="D22"/>
  <c r="D20"/>
  <c r="D18"/>
  <c r="C10"/>
  <c r="B10"/>
  <c r="B9" s="1"/>
  <c r="D7" i="6"/>
  <c r="C7"/>
  <c r="F27" i="3"/>
  <c r="F23"/>
  <c r="F19"/>
  <c r="F17"/>
  <c r="F15"/>
  <c r="D12"/>
  <c r="B12"/>
  <c r="C23" s="1"/>
  <c r="B7" i="6" l="1"/>
  <c r="E17" i="3"/>
  <c r="E12"/>
  <c r="C15"/>
  <c r="C27"/>
  <c r="C17"/>
  <c r="C19"/>
  <c r="C12"/>
  <c r="C13"/>
  <c r="C33" i="8" l="1"/>
  <c r="B33"/>
  <c r="C30"/>
  <c r="B30"/>
  <c r="C26"/>
  <c r="B26"/>
  <c r="C20"/>
  <c r="C10" s="1"/>
  <c r="B20"/>
  <c r="C14"/>
  <c r="B14"/>
  <c r="C11"/>
  <c r="B11"/>
  <c r="B10" s="1"/>
  <c r="G10"/>
  <c r="F10"/>
  <c r="E10"/>
  <c r="D10"/>
  <c r="E10" i="5"/>
  <c r="D10"/>
  <c r="C10"/>
  <c r="G25" i="4"/>
  <c r="G24"/>
  <c r="F24"/>
  <c r="G22"/>
  <c r="G21"/>
  <c r="F21"/>
  <c r="G20"/>
  <c r="G19"/>
  <c r="G18"/>
  <c r="G17"/>
  <c r="F17"/>
  <c r="G16"/>
  <c r="G15"/>
  <c r="G14"/>
  <c r="G13"/>
  <c r="F13"/>
  <c r="G12"/>
  <c r="E11"/>
  <c r="F20" s="1"/>
  <c r="C11"/>
  <c r="D23" s="1"/>
  <c r="D11" l="1"/>
  <c r="D16"/>
  <c r="D12"/>
  <c r="D20"/>
  <c r="D13"/>
  <c r="F14"/>
  <c r="D17"/>
  <c r="F18"/>
  <c r="D21"/>
  <c r="F22"/>
  <c r="D24"/>
  <c r="F25"/>
  <c r="F11"/>
  <c r="D14"/>
  <c r="F15"/>
  <c r="D18"/>
  <c r="F19"/>
  <c r="D22"/>
  <c r="F23"/>
  <c r="D25"/>
  <c r="F12"/>
  <c r="D15"/>
  <c r="F16"/>
  <c r="D19"/>
  <c r="G36" i="2" l="1"/>
  <c r="F36"/>
  <c r="E36"/>
  <c r="B36"/>
  <c r="E27"/>
  <c r="B27"/>
</calcChain>
</file>

<file path=xl/sharedStrings.xml><?xml version="1.0" encoding="utf-8"?>
<sst xmlns="http://schemas.openxmlformats.org/spreadsheetml/2006/main" count="427" uniqueCount="253">
  <si>
    <r>
      <t xml:space="preserve">1. </t>
    </r>
    <r>
      <rPr>
        <sz val="20"/>
        <color rgb="FF000000"/>
        <rFont val="한양신명조"/>
        <family val="3"/>
        <charset val="129"/>
      </rPr>
      <t>예 산 규 모</t>
    </r>
  </si>
  <si>
    <t>Budget</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</si>
  <si>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 %)</t>
    </r>
  </si>
  <si>
    <t>(Unit : 1,000won, %)</t>
  </si>
  <si>
    <t xml:space="preserve">  </t>
  </si>
  <si>
    <t>총 예 산</t>
  </si>
  <si>
    <t>Total amount of budget</t>
  </si>
  <si>
    <t>일 반 회 계</t>
  </si>
  <si>
    <t>General account</t>
  </si>
  <si>
    <t>특 별 회 계</t>
  </si>
  <si>
    <t>Special account</t>
  </si>
  <si>
    <t>금 액</t>
  </si>
  <si>
    <t>Amount</t>
  </si>
  <si>
    <r>
      <t>증가율</t>
    </r>
    <r>
      <rPr>
        <sz val="10"/>
        <color rgb="FF000000"/>
        <rFont val="휴먼명조"/>
        <family val="3"/>
        <charset val="129"/>
      </rPr>
      <t>(100%)</t>
    </r>
  </si>
  <si>
    <t>Rate of increase</t>
  </si>
  <si>
    <t>2 0 1 1</t>
  </si>
  <si>
    <t>2 0 1 2</t>
  </si>
  <si>
    <t>2 0 1 3</t>
  </si>
  <si>
    <t>2 0 1 4</t>
  </si>
  <si>
    <r>
      <t xml:space="preserve">자료 </t>
    </r>
    <r>
      <rPr>
        <sz val="10"/>
        <color rgb="FF000000"/>
        <rFont val="휴먼명조"/>
        <family val="3"/>
        <charset val="129"/>
      </rPr>
      <t xml:space="preserve">: </t>
    </r>
    <r>
      <rPr>
        <sz val="10"/>
        <color rgb="FF000000"/>
        <rFont val="맑은 고딕"/>
        <family val="3"/>
        <charset val="129"/>
        <scheme val="minor"/>
      </rPr>
      <t>기획청렴실</t>
    </r>
  </si>
  <si>
    <r>
      <t xml:space="preserve">주 </t>
    </r>
    <r>
      <rPr>
        <sz val="10"/>
        <color rgb="FF000000"/>
        <rFont val="휴먼명조"/>
        <family val="3"/>
        <charset val="129"/>
      </rPr>
      <t xml:space="preserve">: </t>
    </r>
    <r>
      <rPr>
        <sz val="10"/>
        <color rgb="FF000000"/>
        <rFont val="맑은 고딕"/>
        <family val="3"/>
        <charset val="129"/>
        <scheme val="minor"/>
      </rPr>
      <t>증감율은 전년대비임</t>
    </r>
  </si>
  <si>
    <r>
      <t xml:space="preserve">2. </t>
    </r>
    <r>
      <rPr>
        <sz val="20"/>
        <color rgb="FF000000"/>
        <rFont val="한양신명조"/>
        <family val="3"/>
        <charset val="129"/>
      </rPr>
      <t>예 산 결 산 총 괄</t>
    </r>
  </si>
  <si>
    <t>Summary of Budget and Settlement</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</si>
  <si>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t>
    </r>
  </si>
  <si>
    <t>(Unit : 1,000won)</t>
  </si>
  <si>
    <t>일 반</t>
  </si>
  <si>
    <t>General</t>
  </si>
  <si>
    <t>accounts</t>
  </si>
  <si>
    <t>특 별</t>
  </si>
  <si>
    <t>Special</t>
  </si>
  <si>
    <t>General accounts</t>
  </si>
  <si>
    <r>
      <t xml:space="preserve">자료 </t>
    </r>
    <r>
      <rPr>
        <sz val="10"/>
        <color rgb="FF000000"/>
        <rFont val="휴먼명조"/>
        <family val="3"/>
        <charset val="129"/>
      </rPr>
      <t xml:space="preserve">: </t>
    </r>
    <r>
      <rPr>
        <sz val="10"/>
        <color rgb="FF000000"/>
        <rFont val="맑은 고딕"/>
        <family val="3"/>
        <charset val="129"/>
        <scheme val="minor"/>
      </rPr>
      <t>행정지원과</t>
    </r>
  </si>
  <si>
    <r>
      <t xml:space="preserve">주 </t>
    </r>
    <r>
      <rPr>
        <sz val="10"/>
        <color rgb="FF000000"/>
        <rFont val="휴먼명조"/>
        <family val="3"/>
        <charset val="129"/>
      </rPr>
      <t xml:space="preserve">: 1) </t>
    </r>
    <r>
      <rPr>
        <sz val="10"/>
        <color rgb="FF000000"/>
        <rFont val="맑은 고딕"/>
        <family val="3"/>
        <charset val="129"/>
        <scheme val="minor"/>
      </rPr>
      <t>최종 결산임</t>
    </r>
    <r>
      <rPr>
        <sz val="10"/>
        <color rgb="FF000000"/>
        <rFont val="휴먼명조"/>
        <family val="3"/>
        <charset val="129"/>
      </rPr>
      <t xml:space="preserve">  </t>
    </r>
  </si>
  <si>
    <r>
      <t xml:space="preserve">2) </t>
    </r>
    <r>
      <rPr>
        <sz val="10"/>
        <color rgb="FF000000"/>
        <rFont val="맑은 고딕"/>
        <family val="3"/>
        <charset val="129"/>
        <scheme val="minor"/>
      </rPr>
      <t>잉여금액</t>
    </r>
    <r>
      <rPr>
        <sz val="10"/>
        <color rgb="FF000000"/>
        <rFont val="휴먼명조"/>
        <family val="3"/>
        <charset val="129"/>
      </rPr>
      <t>=</t>
    </r>
    <r>
      <rPr>
        <sz val="10"/>
        <color rgb="FF000000"/>
        <rFont val="맑은 고딕"/>
        <family val="3"/>
        <charset val="129"/>
        <scheme val="minor"/>
      </rPr>
      <t>세입금액－세출금액</t>
    </r>
    <r>
      <rPr>
        <sz val="10"/>
        <color rgb="FF000000"/>
        <rFont val="휴먼명조"/>
        <family val="3"/>
        <charset val="129"/>
      </rPr>
      <t>+</t>
    </r>
    <r>
      <rPr>
        <sz val="10"/>
        <color rgb="FF000000"/>
        <rFont val="맑은 고딕"/>
        <family val="3"/>
        <charset val="129"/>
        <scheme val="minor"/>
      </rPr>
      <t xml:space="preserve">이월금 </t>
    </r>
  </si>
  <si>
    <r>
      <t>+</t>
    </r>
    <r>
      <rPr>
        <sz val="10"/>
        <color rgb="FF000000"/>
        <rFont val="맑은 고딕"/>
        <family val="3"/>
        <charset val="129"/>
        <scheme val="minor"/>
      </rPr>
      <t>보조금집행잔액</t>
    </r>
    <r>
      <rPr>
        <sz val="10"/>
        <color rgb="FF000000"/>
        <rFont val="휴먼명조"/>
        <family val="3"/>
        <charset val="129"/>
      </rPr>
      <t xml:space="preserve">  </t>
    </r>
  </si>
  <si>
    <t>2 0 1 5</t>
    <phoneticPr fontId="1" type="noConversion"/>
  </si>
  <si>
    <r>
      <t xml:space="preserve">3. </t>
    </r>
    <r>
      <rPr>
        <sz val="20"/>
        <color rgb="FF000000"/>
        <rFont val="한양신명조"/>
        <family val="3"/>
        <charset val="129"/>
      </rPr>
      <t>일반회계 세입결산</t>
    </r>
  </si>
  <si>
    <t>Settled Revenues of General Accounts</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</si>
  <si>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 xml:space="preserve">) </t>
    </r>
  </si>
  <si>
    <t>예 산 현 액</t>
  </si>
  <si>
    <t>결 산</t>
  </si>
  <si>
    <t>Settlement</t>
  </si>
  <si>
    <t>예 산 대</t>
  </si>
  <si>
    <t>Percent distribution</t>
  </si>
  <si>
    <t>Local tax revenues</t>
  </si>
  <si>
    <t>Non-tax revenues</t>
  </si>
  <si>
    <t>Local share tax</t>
  </si>
  <si>
    <t>Control grants</t>
  </si>
  <si>
    <t>Local transfers</t>
  </si>
  <si>
    <t>Subsidies</t>
  </si>
  <si>
    <t>Local borrowing</t>
  </si>
  <si>
    <t>보전수입 등 및 내부거래</t>
  </si>
  <si>
    <t>Conservation revenues and Internal transaction</t>
  </si>
  <si>
    <r>
      <t xml:space="preserve">자료 </t>
    </r>
    <r>
      <rPr>
        <sz val="10"/>
        <color rgb="FF000000"/>
        <rFont val="휴먼명조"/>
        <family val="3"/>
        <charset val="129"/>
      </rPr>
      <t xml:space="preserve">: </t>
    </r>
    <r>
      <rPr>
        <sz val="10"/>
        <color rgb="FF000000"/>
        <rFont val="맑은 고딕"/>
        <family val="3"/>
        <charset val="129"/>
        <scheme val="minor"/>
      </rPr>
      <t>자주재정과</t>
    </r>
  </si>
  <si>
    <r>
      <t xml:space="preserve">주 </t>
    </r>
    <r>
      <rPr>
        <sz val="10"/>
        <color rgb="FF000000"/>
        <rFont val="휴먼명조"/>
        <family val="3"/>
        <charset val="129"/>
      </rPr>
      <t>: 2015</t>
    </r>
    <r>
      <rPr>
        <sz val="10"/>
        <color rgb="FF000000"/>
        <rFont val="맑은 고딕"/>
        <family val="3"/>
        <charset val="129"/>
        <scheme val="minor"/>
      </rPr>
      <t>년 표준서식에따른 변경</t>
    </r>
  </si>
  <si>
    <t>지방세수입</t>
    <phoneticPr fontId="1" type="noConversion"/>
  </si>
  <si>
    <t>세외수입</t>
    <phoneticPr fontId="1" type="noConversion"/>
  </si>
  <si>
    <t>지방교부세</t>
    <phoneticPr fontId="1" type="noConversion"/>
  </si>
  <si>
    <t>조정교부금</t>
    <phoneticPr fontId="1" type="noConversion"/>
  </si>
  <si>
    <t>지방양여금</t>
    <phoneticPr fontId="1" type="noConversion"/>
  </si>
  <si>
    <t>보조금</t>
    <phoneticPr fontId="1" type="noConversion"/>
  </si>
  <si>
    <t>지방채</t>
    <phoneticPr fontId="1" type="noConversion"/>
  </si>
  <si>
    <r>
      <t xml:space="preserve">4. </t>
    </r>
    <r>
      <rPr>
        <sz val="20"/>
        <color rgb="FF000000"/>
        <rFont val="한양신명조"/>
        <family val="3"/>
        <charset val="129"/>
      </rPr>
      <t>일반회계 세출결산</t>
    </r>
  </si>
  <si>
    <t>Settled Expenditures of General Accounts</t>
  </si>
  <si>
    <t>General public Administration</t>
  </si>
  <si>
    <t>공공질서 및 안전</t>
  </si>
  <si>
    <t>Public Order, Safety</t>
  </si>
  <si>
    <t>교육</t>
  </si>
  <si>
    <t>Education</t>
  </si>
  <si>
    <t>Culture, Tourism</t>
  </si>
  <si>
    <t>Protection of Environment</t>
  </si>
  <si>
    <t>Social Welfare</t>
  </si>
  <si>
    <t>보건</t>
  </si>
  <si>
    <t>Health</t>
  </si>
  <si>
    <t>Agriculture &amp; Forestry, Ocean, Marine</t>
  </si>
  <si>
    <r>
      <t>산업</t>
    </r>
    <r>
      <rPr>
        <sz val="10"/>
        <color rgb="FF000000"/>
        <rFont val="휴먼명조"/>
        <family val="3"/>
        <charset val="129"/>
      </rPr>
      <t xml:space="preserve">, </t>
    </r>
    <r>
      <rPr>
        <sz val="10"/>
        <color rgb="FF000000"/>
        <rFont val="맑은 고딕"/>
        <family val="3"/>
        <charset val="129"/>
        <scheme val="minor"/>
      </rPr>
      <t>중소기업</t>
    </r>
  </si>
  <si>
    <t>Industry, Small and medium enterprises</t>
  </si>
  <si>
    <t>수송 및 교통</t>
  </si>
  <si>
    <t>Transportation, Traffic</t>
  </si>
  <si>
    <t>국토 및 지역개발</t>
  </si>
  <si>
    <t>Country, Region Development</t>
  </si>
  <si>
    <t>과학기술</t>
  </si>
  <si>
    <t>Science Technology</t>
  </si>
  <si>
    <t>예비비</t>
  </si>
  <si>
    <t>Contingency</t>
  </si>
  <si>
    <t>기타</t>
  </si>
  <si>
    <t>Other</t>
  </si>
  <si>
    <t>일반공공
행정</t>
    <phoneticPr fontId="1" type="noConversion"/>
  </si>
  <si>
    <t>문화 
및 관광</t>
    <phoneticPr fontId="1" type="noConversion"/>
  </si>
  <si>
    <t>환경
보호</t>
    <phoneticPr fontId="1" type="noConversion"/>
  </si>
  <si>
    <t>사회
복지</t>
    <phoneticPr fontId="1" type="noConversion"/>
  </si>
  <si>
    <t>농림해
양수산</t>
    <phoneticPr fontId="1" type="noConversion"/>
  </si>
  <si>
    <t>Settled Budget of Special Accounts</t>
  </si>
  <si>
    <t>회계수</t>
  </si>
  <si>
    <t>Accounts</t>
  </si>
  <si>
    <t>예 산</t>
  </si>
  <si>
    <t>세 입</t>
  </si>
  <si>
    <t>Revenue</t>
  </si>
  <si>
    <t>세 출</t>
  </si>
  <si>
    <t>Expenditure</t>
  </si>
  <si>
    <t>...</t>
  </si>
  <si>
    <t>동남권 핵․의과학 일반산업단지 조성사업</t>
  </si>
  <si>
    <t>동남권원자력의학원건강증진지원사업</t>
  </si>
  <si>
    <t>의료급여기금</t>
  </si>
  <si>
    <t>주민소득지원 및 생활안정기금</t>
  </si>
  <si>
    <t>발전소주변지역지원사업</t>
  </si>
  <si>
    <t>원자력발전지역개발</t>
  </si>
  <si>
    <t>폐기물 처리시설</t>
  </si>
  <si>
    <t>주차장</t>
  </si>
  <si>
    <t>장안산업단지조성</t>
  </si>
  <si>
    <t>기반시설부담금</t>
  </si>
  <si>
    <t>지하수관리</t>
  </si>
  <si>
    <r>
      <t xml:space="preserve">자료 </t>
    </r>
    <r>
      <rPr>
        <sz val="10"/>
        <color rgb="FF000000"/>
        <rFont val="휴먼명조"/>
        <family val="3"/>
        <charset val="129"/>
      </rPr>
      <t xml:space="preserve">: </t>
    </r>
    <r>
      <rPr>
        <sz val="10"/>
        <color rgb="FF000000"/>
        <rFont val="맑은 고딕"/>
        <family val="3"/>
        <charset val="129"/>
        <scheme val="minor"/>
      </rPr>
      <t xml:space="preserve">행정지원과 </t>
    </r>
  </si>
  <si>
    <t>군민체육공원 
및 월드컵빌리지</t>
    <phoneticPr fontId="1" type="noConversion"/>
  </si>
  <si>
    <r>
      <t xml:space="preserve">5. </t>
    </r>
    <r>
      <rPr>
        <b/>
        <sz val="20"/>
        <color theme="1"/>
        <rFont val="한양신명조"/>
        <family val="3"/>
        <charset val="129"/>
      </rPr>
      <t>특별회계 예산결산</t>
    </r>
  </si>
  <si>
    <r>
      <t xml:space="preserve">6. </t>
    </r>
    <r>
      <rPr>
        <sz val="20"/>
        <color rgb="FF000000"/>
        <rFont val="한양신명조"/>
        <family val="3"/>
        <charset val="129"/>
      </rPr>
      <t>지 방 세 징 수</t>
    </r>
  </si>
  <si>
    <t>Collection of Local Taxes</t>
  </si>
  <si>
    <t>구․군세</t>
  </si>
  <si>
    <t>광 역 시 세</t>
  </si>
  <si>
    <t>합 계</t>
  </si>
  <si>
    <r>
      <t xml:space="preserve">주 </t>
    </r>
    <r>
      <rPr>
        <sz val="10"/>
        <color rgb="FF000000"/>
        <rFont val="휴먼명조"/>
        <family val="3"/>
        <charset val="129"/>
      </rPr>
      <t xml:space="preserve">: </t>
    </r>
    <r>
      <rPr>
        <sz val="10"/>
        <color rgb="FF000000"/>
        <rFont val="맑은 고딕"/>
        <family val="3"/>
        <charset val="129"/>
        <scheme val="minor"/>
      </rPr>
      <t>결산서 자료임</t>
    </r>
  </si>
  <si>
    <r>
      <t xml:space="preserve">7. </t>
    </r>
    <r>
      <rPr>
        <sz val="20"/>
        <color rgb="FF000000"/>
        <rFont val="한양신명조"/>
        <family val="3"/>
        <charset val="129"/>
      </rPr>
      <t>세 외 수 입 징 수</t>
    </r>
  </si>
  <si>
    <t>Levy-Collection of Non-tax Revenues</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</si>
  <si>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 xml:space="preserve">, %) </t>
    </r>
  </si>
  <si>
    <t>Current revenues</t>
  </si>
  <si>
    <t>Property rent revenues</t>
  </si>
  <si>
    <t xml:space="preserve">Rental fees </t>
  </si>
  <si>
    <t>Revenues of fees</t>
  </si>
  <si>
    <t>Buiness product</t>
  </si>
  <si>
    <t>Collection grants</t>
  </si>
  <si>
    <t>Interest revenues</t>
  </si>
  <si>
    <t>Temporary revenues</t>
  </si>
  <si>
    <t>Property disposal revenues</t>
  </si>
  <si>
    <t>Allotment</t>
  </si>
  <si>
    <t>Miscellaneous</t>
  </si>
  <si>
    <t>Revenues from previous year</t>
  </si>
  <si>
    <t>conservation revenues and</t>
  </si>
  <si>
    <t>Internal transaction</t>
  </si>
  <si>
    <t>잉여금</t>
  </si>
  <si>
    <t>net surplus</t>
  </si>
  <si>
    <t>전년도이월금</t>
  </si>
  <si>
    <t>Carry over</t>
  </si>
  <si>
    <t>융자금원금수입</t>
  </si>
  <si>
    <t>Loan collection</t>
  </si>
  <si>
    <t>전입금</t>
  </si>
  <si>
    <t>Transferred from</t>
  </si>
  <si>
    <t>예탁금 및 예수금</t>
  </si>
  <si>
    <t>Contribution</t>
  </si>
  <si>
    <r>
      <t xml:space="preserve">주 </t>
    </r>
    <r>
      <rPr>
        <sz val="10"/>
        <color rgb="FF000000"/>
        <rFont val="휴먼명조"/>
        <family val="3"/>
        <charset val="129"/>
      </rPr>
      <t>: 2015</t>
    </r>
    <r>
      <rPr>
        <sz val="10"/>
        <color rgb="FF000000"/>
        <rFont val="맑은 고딕"/>
        <family val="3"/>
        <charset val="129"/>
        <scheme val="minor"/>
      </rPr>
      <t>년 표준서식에 따른 변경</t>
    </r>
  </si>
  <si>
    <t>징 수 액 (C) Collection</t>
    <phoneticPr fontId="1" type="noConversion"/>
  </si>
  <si>
    <t>경상적세외수입</t>
    <phoneticPr fontId="1" type="noConversion"/>
  </si>
  <si>
    <t>재산임대수입</t>
    <phoneticPr fontId="1" type="noConversion"/>
  </si>
  <si>
    <t>사용료</t>
    <phoneticPr fontId="1" type="noConversion"/>
  </si>
  <si>
    <t>수수료</t>
    <phoneticPr fontId="1" type="noConversion"/>
  </si>
  <si>
    <t>사업수입</t>
    <phoneticPr fontId="1" type="noConversion"/>
  </si>
  <si>
    <t>징수교부금</t>
    <phoneticPr fontId="1" type="noConversion"/>
  </si>
  <si>
    <t>이자수입</t>
    <phoneticPr fontId="1" type="noConversion"/>
  </si>
  <si>
    <t>임시적세외수입</t>
    <phoneticPr fontId="1" type="noConversion"/>
  </si>
  <si>
    <t>재산매각</t>
    <phoneticPr fontId="1" type="noConversion"/>
  </si>
  <si>
    <t>부담금</t>
    <phoneticPr fontId="1" type="noConversion"/>
  </si>
  <si>
    <t>잡수입</t>
    <phoneticPr fontId="1" type="noConversion"/>
  </si>
  <si>
    <t>과년도수입</t>
    <phoneticPr fontId="1" type="noConversion"/>
  </si>
  <si>
    <t>보전수입등내부거래</t>
    <phoneticPr fontId="1" type="noConversion"/>
  </si>
  <si>
    <t>부 과 액 (B) 
Levy</t>
    <phoneticPr fontId="1" type="noConversion"/>
  </si>
  <si>
    <t>비율(%) (C/B) Rate</t>
    <phoneticPr fontId="1" type="noConversion"/>
  </si>
  <si>
    <r>
      <t xml:space="preserve">8. </t>
    </r>
    <r>
      <rPr>
        <sz val="20"/>
        <color rgb="FF000000"/>
        <rFont val="한양신명조"/>
        <family val="3"/>
        <charset val="129"/>
      </rPr>
      <t>공 유 재 산</t>
    </r>
  </si>
  <si>
    <t>Public Properties Commonly Owned</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</si>
  <si>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원</t>
    </r>
    <r>
      <rPr>
        <sz val="10"/>
        <color rgb="FF000000"/>
        <rFont val="휴먼명조"/>
        <family val="3"/>
        <charset val="129"/>
      </rPr>
      <t>)</t>
    </r>
  </si>
  <si>
    <t>(Unit : Won)</t>
  </si>
  <si>
    <t>Total</t>
  </si>
  <si>
    <t>행 정 재 산</t>
  </si>
  <si>
    <t>Administrative property</t>
  </si>
  <si>
    <t>일 반 재 산</t>
  </si>
  <si>
    <t>General property</t>
  </si>
  <si>
    <t>수 량</t>
  </si>
  <si>
    <t>Quantity</t>
  </si>
  <si>
    <t>평가액</t>
  </si>
  <si>
    <t>Appraisal Value</t>
  </si>
  <si>
    <t>토 지</t>
  </si>
  <si>
    <r>
      <t>(</t>
    </r>
    <r>
      <rPr>
        <sz val="10"/>
        <color rgb="FF000000"/>
        <rFont val="맑은 고딕"/>
        <family val="3"/>
        <charset val="129"/>
        <scheme val="minor"/>
      </rPr>
      <t>필지</t>
    </r>
    <r>
      <rPr>
        <sz val="10"/>
        <color rgb="FF000000"/>
        <rFont val="휴먼명조"/>
        <family val="3"/>
        <charset val="129"/>
      </rPr>
      <t>)</t>
    </r>
  </si>
  <si>
    <t>Land</t>
  </si>
  <si>
    <t>건 물</t>
  </si>
  <si>
    <r>
      <t>(</t>
    </r>
    <r>
      <rPr>
        <sz val="10"/>
        <color rgb="FF000000"/>
        <rFont val="맑은 고딕"/>
        <family val="3"/>
        <charset val="129"/>
        <scheme val="minor"/>
      </rPr>
      <t>동</t>
    </r>
    <r>
      <rPr>
        <sz val="10"/>
        <color rgb="FF000000"/>
        <rFont val="휴먼명조"/>
        <family val="3"/>
        <charset val="129"/>
      </rPr>
      <t>)</t>
    </r>
  </si>
  <si>
    <t>Building</t>
  </si>
  <si>
    <r>
      <t>기계</t>
    </r>
    <r>
      <rPr>
        <sz val="10"/>
        <color rgb="FF000000"/>
        <rFont val="휴먼명조"/>
        <family val="3"/>
        <charset val="129"/>
      </rPr>
      <t>·</t>
    </r>
    <r>
      <rPr>
        <sz val="10"/>
        <color rgb="FF000000"/>
        <rFont val="맑은 고딕"/>
        <family val="3"/>
        <charset val="129"/>
        <scheme val="minor"/>
      </rPr>
      <t>기구</t>
    </r>
  </si>
  <si>
    <r>
      <t>(</t>
    </r>
    <r>
      <rPr>
        <sz val="10"/>
        <color rgb="FF000000"/>
        <rFont val="맑은 고딕"/>
        <family val="3"/>
        <charset val="129"/>
        <scheme val="minor"/>
      </rPr>
      <t>점</t>
    </r>
    <r>
      <rPr>
        <sz val="10"/>
        <color rgb="FF000000"/>
        <rFont val="휴먼명조"/>
        <family val="3"/>
        <charset val="129"/>
      </rPr>
      <t>)</t>
    </r>
  </si>
  <si>
    <t>Machinery</t>
  </si>
  <si>
    <t>선 박</t>
  </si>
  <si>
    <r>
      <t>(</t>
    </r>
    <r>
      <rPr>
        <sz val="10"/>
        <color rgb="FF000000"/>
        <rFont val="맑은 고딕"/>
        <family val="3"/>
        <charset val="129"/>
        <scheme val="minor"/>
      </rPr>
      <t>척수</t>
    </r>
    <r>
      <rPr>
        <sz val="10"/>
        <color rgb="FF000000"/>
        <rFont val="휴먼명조"/>
        <family val="3"/>
        <charset val="129"/>
      </rPr>
      <t>)</t>
    </r>
  </si>
  <si>
    <t>Vessels</t>
  </si>
  <si>
    <t>항공기</t>
  </si>
  <si>
    <r>
      <t>(</t>
    </r>
    <r>
      <rPr>
        <sz val="10"/>
        <color rgb="FF000000"/>
        <rFont val="맑은 고딕"/>
        <family val="3"/>
        <charset val="129"/>
        <scheme val="minor"/>
      </rPr>
      <t>대</t>
    </r>
    <r>
      <rPr>
        <sz val="10"/>
        <color rgb="FF000000"/>
        <rFont val="휴먼명조"/>
        <family val="3"/>
        <charset val="129"/>
      </rPr>
      <t>)</t>
    </r>
  </si>
  <si>
    <t>Aircrafts</t>
  </si>
  <si>
    <r>
      <t>입목</t>
    </r>
    <r>
      <rPr>
        <sz val="10"/>
        <color rgb="FF000000"/>
        <rFont val="휴먼명조"/>
        <family val="3"/>
        <charset val="129"/>
      </rPr>
      <t>·</t>
    </r>
    <r>
      <rPr>
        <sz val="10"/>
        <color rgb="FF000000"/>
        <rFont val="맑은 고딕"/>
        <family val="3"/>
        <charset val="129"/>
        <scheme val="minor"/>
      </rPr>
      <t>죽</t>
    </r>
  </si>
  <si>
    <r>
      <t>(1,000</t>
    </r>
    <r>
      <rPr>
        <sz val="10"/>
        <color rgb="FF000000"/>
        <rFont val="맑은 고딕"/>
        <family val="3"/>
        <charset val="129"/>
        <scheme val="minor"/>
      </rPr>
      <t>주</t>
    </r>
    <r>
      <rPr>
        <sz val="10"/>
        <color rgb="FF000000"/>
        <rFont val="휴먼명조"/>
        <family val="3"/>
        <charset val="129"/>
      </rPr>
      <t>)</t>
    </r>
  </si>
  <si>
    <t>Standing tree</t>
  </si>
  <si>
    <t>&amp; Bamboo</t>
  </si>
  <si>
    <t>공 작 물</t>
  </si>
  <si>
    <t>Construction</t>
  </si>
  <si>
    <t>기 타</t>
  </si>
  <si>
    <r>
      <t>(</t>
    </r>
    <r>
      <rPr>
        <sz val="10"/>
        <color rgb="FF000000"/>
        <rFont val="맑은 고딕"/>
        <family val="3"/>
        <charset val="129"/>
        <scheme val="minor"/>
      </rPr>
      <t>건</t>
    </r>
    <r>
      <rPr>
        <sz val="10"/>
        <color rgb="FF000000"/>
        <rFont val="휴먼명조"/>
        <family val="3"/>
        <charset val="129"/>
      </rPr>
      <t>)</t>
    </r>
  </si>
  <si>
    <t>Others</t>
  </si>
  <si>
    <t>광역시세1)</t>
    <phoneticPr fontId="1" type="noConversion"/>
  </si>
  <si>
    <t>담배소비세5)</t>
    <phoneticPr fontId="1" type="noConversion"/>
  </si>
  <si>
    <t>주민세7)</t>
    <phoneticPr fontId="1" type="noConversion"/>
  </si>
  <si>
    <t>지방소득세8)</t>
    <phoneticPr fontId="1" type="noConversion"/>
  </si>
  <si>
    <t>등록면허세10)</t>
    <phoneticPr fontId="1" type="noConversion"/>
  </si>
  <si>
    <t>등록세11)</t>
    <phoneticPr fontId="1" type="noConversion"/>
  </si>
  <si>
    <t>주행세12)</t>
    <phoneticPr fontId="1" type="noConversion"/>
  </si>
  <si>
    <t>도축세14)</t>
    <phoneticPr fontId="1" type="noConversion"/>
  </si>
  <si>
    <t>면허세15)</t>
    <phoneticPr fontId="1" type="noConversion"/>
  </si>
  <si>
    <t>재산세16)</t>
    <phoneticPr fontId="1" type="noConversion"/>
  </si>
  <si>
    <t>자동차세9)</t>
    <phoneticPr fontId="1" type="noConversion"/>
  </si>
  <si>
    <t>종합토지세17)</t>
    <phoneticPr fontId="1" type="noConversion"/>
  </si>
  <si>
    <t>도시계획세20)</t>
    <phoneticPr fontId="1" type="noConversion"/>
  </si>
  <si>
    <t>공동시설세21)</t>
    <phoneticPr fontId="1" type="noConversion"/>
  </si>
  <si>
    <t>지역개발세22)</t>
    <phoneticPr fontId="1" type="noConversion"/>
  </si>
  <si>
    <t>사업소세23)</t>
    <phoneticPr fontId="1" type="noConversion"/>
  </si>
  <si>
    <t>보    통    세 Ordinary taxes</t>
    <phoneticPr fontId="1" type="noConversion"/>
  </si>
  <si>
    <t>구․군세 Gu, Gun Taxes</t>
    <phoneticPr fontId="1" type="noConversion"/>
  </si>
  <si>
    <t>합 계 Total</t>
    <phoneticPr fontId="1" type="noConversion"/>
  </si>
  <si>
    <t>보 통 세 Ordinary taxes</t>
  </si>
  <si>
    <t>광역시세1)</t>
    <phoneticPr fontId="1" type="noConversion"/>
  </si>
  <si>
    <t>구․군세2)</t>
    <phoneticPr fontId="1" type="noConversion"/>
  </si>
  <si>
    <t>광 역 시 세 Metropolitan City taxes</t>
  </si>
  <si>
    <t>취득세3)</t>
    <phoneticPr fontId="1" type="noConversion"/>
  </si>
  <si>
    <t>레저세4)</t>
    <phoneticPr fontId="1" type="noConversion"/>
  </si>
  <si>
    <t>담배소비세5)</t>
    <phoneticPr fontId="1" type="noConversion"/>
  </si>
  <si>
    <t>지방소비세6)</t>
    <phoneticPr fontId="1" type="noConversion"/>
  </si>
  <si>
    <t>주민세7)</t>
    <phoneticPr fontId="1" type="noConversion"/>
  </si>
  <si>
    <t>지방소득세8)</t>
    <phoneticPr fontId="1" type="noConversion"/>
  </si>
  <si>
    <t>목 적 세 Objective Taxes</t>
  </si>
  <si>
    <t>등록
면허세10)</t>
    <phoneticPr fontId="1" type="noConversion"/>
  </si>
  <si>
    <t>과년도수입 
Revenue from previous</t>
    <phoneticPr fontId="1" type="noConversion"/>
  </si>
  <si>
    <t>지역자원시설세18)</t>
    <phoneticPr fontId="1" type="noConversion"/>
  </si>
  <si>
    <t>지방교육세19)</t>
    <phoneticPr fontId="1" type="noConversion"/>
  </si>
  <si>
    <t>구·군세2)</t>
    <phoneticPr fontId="1" type="noConversion"/>
  </si>
  <si>
    <t>농업소득세</t>
    <phoneticPr fontId="1" type="noConversion"/>
  </si>
  <si>
    <t>1)Metropolitan city taxes  2)GU GUN taxes 3)Acquisition  4)Leisure  5)Tobacco consumption 6)Local consumption  7)Inhabitant  8)Local income 9)Auto mobile  10)Registration license  11)Registration 12)Motor fuel 14)Butchery 15)license 16)Property 17)Synthesis land 18)Local resources Facilities 19)Local planning  20)Vity planning 21)Facilities 22)Regional  development 23)Business firm</t>
    <phoneticPr fontId="1" type="noConversion"/>
  </si>
  <si>
    <t>2016년 표준서식에따름(전체서식변경)</t>
    <phoneticPr fontId="1" type="noConversion"/>
  </si>
  <si>
    <t>-</t>
    <phoneticPr fontId="1" type="noConversion"/>
  </si>
  <si>
    <t>-</t>
    <phoneticPr fontId="1" type="noConversion"/>
  </si>
  <si>
    <t>Special accounts</t>
    <phoneticPr fontId="1" type="noConversion"/>
  </si>
  <si>
    <t>예 산 현 액 Budget</t>
  </si>
  <si>
    <t>세 입 Revenue</t>
  </si>
  <si>
    <t>세 출 Expenditure</t>
  </si>
  <si>
    <t>잉 여 Surplus</t>
  </si>
  <si>
    <t>Budget/</t>
    <phoneticPr fontId="1" type="noConversion"/>
  </si>
  <si>
    <t>Settlement ratio</t>
    <phoneticPr fontId="1" type="noConversion"/>
  </si>
  <si>
    <t>결산비율(%)</t>
  </si>
  <si>
    <t>구성비(%)</t>
  </si>
  <si>
    <t>예 산 대
결산비율(%)
Budget/Settlement ratio</t>
    <phoneticPr fontId="1" type="noConversion"/>
  </si>
  <si>
    <t>결 산 Settlement</t>
  </si>
</sst>
</file>

<file path=xl/styles.xml><?xml version="1.0" encoding="utf-8"?>
<styleSheet xmlns="http://schemas.openxmlformats.org/spreadsheetml/2006/main">
  <numFmts count="2">
    <numFmt numFmtId="176" formatCode="0.0_ "/>
    <numFmt numFmtId="177" formatCode="0_ "/>
  </numFmts>
  <fonts count="26">
    <font>
      <sz val="11"/>
      <color theme="1"/>
      <name val="맑은 고딕"/>
      <family val="2"/>
      <charset val="129"/>
      <scheme val="minor"/>
    </font>
    <font>
      <sz val="8"/>
      <name val="맑은 고딕"/>
      <family val="2"/>
      <charset val="129"/>
      <scheme val="minor"/>
    </font>
    <font>
      <sz val="10"/>
      <color rgb="FF000000"/>
      <name val="맑은 고딕"/>
      <family val="3"/>
      <charset val="129"/>
      <scheme val="minor"/>
    </font>
    <font>
      <sz val="20"/>
      <color rgb="FF000000"/>
      <name val="명조"/>
      <family val="3"/>
      <charset val="129"/>
    </font>
    <font>
      <sz val="20"/>
      <color rgb="FF000000"/>
      <name val="한양신명조"/>
      <family val="3"/>
      <charset val="129"/>
    </font>
    <font>
      <sz val="16"/>
      <color rgb="FF000000"/>
      <name val="휴먼명조"/>
      <family val="3"/>
      <charset val="129"/>
    </font>
    <font>
      <sz val="10"/>
      <color rgb="FF000000"/>
      <name val="휴먼명조"/>
      <family val="3"/>
      <charset val="129"/>
    </font>
    <font>
      <b/>
      <sz val="10"/>
      <color rgb="FF000000"/>
      <name val="휴먼명조"/>
      <family val="3"/>
      <charset val="129"/>
    </font>
    <font>
      <b/>
      <sz val="18"/>
      <color rgb="FF000000"/>
      <name val="휴먼명조"/>
      <family val="3"/>
      <charset val="129"/>
    </font>
    <font>
      <sz val="9"/>
      <color rgb="FF000000"/>
      <name val="맑은 고딕"/>
      <family val="3"/>
      <charset val="129"/>
      <scheme val="minor"/>
    </font>
    <font>
      <sz val="9"/>
      <color rgb="FF000000"/>
      <name val="바탕"/>
      <family val="1"/>
      <charset val="129"/>
    </font>
    <font>
      <sz val="10"/>
      <color rgb="FF000000"/>
      <name val="한컴바탕"/>
      <family val="1"/>
      <charset val="129"/>
    </font>
    <font>
      <sz val="9"/>
      <color rgb="FF000000"/>
      <name val="한양신명조"/>
      <family val="3"/>
      <charset val="129"/>
    </font>
    <font>
      <sz val="9"/>
      <color rgb="FF000000"/>
      <name val="휴먼명조"/>
      <family val="3"/>
      <charset val="129"/>
    </font>
    <font>
      <sz val="10"/>
      <color rgb="FF000000"/>
      <name val="#신명조"/>
      <family val="3"/>
      <charset val="129"/>
    </font>
    <font>
      <sz val="10"/>
      <color rgb="FF000000"/>
      <name val="굴림체"/>
      <family val="3"/>
      <charset val="129"/>
    </font>
    <font>
      <b/>
      <sz val="20"/>
      <color theme="1"/>
      <name val="명조"/>
      <family val="3"/>
      <charset val="129"/>
    </font>
    <font>
      <b/>
      <sz val="20"/>
      <color theme="1"/>
      <name val="한양신명조"/>
      <family val="3"/>
      <charset val="129"/>
    </font>
    <font>
      <b/>
      <sz val="9"/>
      <color rgb="FF000000"/>
      <name val="맑은 고딕"/>
      <family val="3"/>
      <charset val="129"/>
      <scheme val="minor"/>
    </font>
    <font>
      <b/>
      <sz val="9"/>
      <color rgb="FF000000"/>
      <name val="휴먼명조"/>
      <family val="3"/>
      <charset val="129"/>
    </font>
    <font>
      <sz val="8"/>
      <color rgb="FF000000"/>
      <name val="휴먼명조"/>
      <family val="3"/>
      <charset val="129"/>
    </font>
    <font>
      <b/>
      <sz val="8"/>
      <color rgb="FF000000"/>
      <name val="휴먼명조"/>
      <family val="3"/>
      <charset val="129"/>
    </font>
    <font>
      <sz val="8"/>
      <color theme="1"/>
      <name val="맑은 고딕"/>
      <family val="2"/>
      <charset val="129"/>
      <scheme val="minor"/>
    </font>
    <font>
      <sz val="10"/>
      <color theme="1"/>
      <name val="맑은 고딕"/>
      <family val="3"/>
      <charset val="129"/>
      <scheme val="minor"/>
    </font>
    <font>
      <sz val="11"/>
      <color theme="1"/>
      <name val="맑은 고딕"/>
      <family val="2"/>
      <charset val="129"/>
      <scheme val="minor"/>
    </font>
    <font>
      <b/>
      <sz val="10"/>
      <color rgb="FF000000"/>
      <name val="#신명조"/>
      <family val="3"/>
      <charset val="129"/>
    </font>
  </fonts>
  <fills count="2">
    <fill>
      <patternFill patternType="none"/>
    </fill>
    <fill>
      <patternFill patternType="gray125"/>
    </fill>
  </fills>
  <borders count="50">
    <border>
      <left/>
      <right/>
      <top/>
      <bottom/>
      <diagonal/>
    </border>
    <border>
      <left/>
      <right style="thin">
        <color rgb="FF000000"/>
      </right>
      <top style="thick">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ck">
        <color rgb="FF000000"/>
      </top>
      <bottom/>
      <diagonal/>
    </border>
    <border>
      <left style="thin">
        <color rgb="FF000000"/>
      </left>
      <right/>
      <top/>
      <bottom style="thin">
        <color rgb="FF000000"/>
      </bottom>
      <diagonal/>
    </border>
    <border>
      <left style="thin">
        <color rgb="FF000000"/>
      </left>
      <right/>
      <top style="thick">
        <color rgb="FF000000"/>
      </top>
      <bottom style="thin">
        <color rgb="FF000000"/>
      </bottom>
      <diagonal/>
    </border>
    <border>
      <left/>
      <right/>
      <top style="thick">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right/>
      <top style="thick">
        <color rgb="FF000000"/>
      </top>
      <bottom style="thick">
        <color rgb="FF000000"/>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ck">
        <color indexed="64"/>
      </bottom>
      <diagonal/>
    </border>
    <border>
      <left style="thin">
        <color rgb="FF000000"/>
      </left>
      <right/>
      <top/>
      <bottom style="thick">
        <color indexed="64"/>
      </bottom>
      <diagonal/>
    </border>
    <border>
      <left/>
      <right/>
      <top/>
      <bottom style="thin">
        <color indexed="64"/>
      </bottom>
      <diagonal/>
    </border>
    <border>
      <left style="thin">
        <color rgb="FF000000"/>
      </left>
      <right/>
      <top style="thick">
        <color indexed="64"/>
      </top>
      <bottom style="thin">
        <color indexed="64"/>
      </bottom>
      <diagonal/>
    </border>
    <border>
      <left/>
      <right/>
      <top style="thick">
        <color indexed="64"/>
      </top>
      <bottom style="thin">
        <color indexed="64"/>
      </bottom>
      <diagonal/>
    </border>
    <border>
      <left/>
      <right style="thin">
        <color rgb="FF000000"/>
      </right>
      <top style="thick">
        <color indexed="64"/>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ck">
        <color indexed="64"/>
      </top>
      <bottom/>
      <diagonal/>
    </border>
    <border>
      <left/>
      <right/>
      <top style="thick">
        <color indexed="64"/>
      </top>
      <bottom/>
      <diagonal/>
    </border>
    <border>
      <left/>
      <right style="thin">
        <color rgb="FF000000"/>
      </right>
      <top style="thick">
        <color indexed="64"/>
      </top>
      <bottom/>
      <diagonal/>
    </border>
    <border>
      <left style="thin">
        <color rgb="FF000000"/>
      </left>
      <right style="thin">
        <color rgb="FF000000"/>
      </right>
      <top style="thin">
        <color indexed="64"/>
      </top>
      <bottom style="thin">
        <color indexed="64"/>
      </bottom>
      <diagonal/>
    </border>
    <border>
      <left/>
      <right/>
      <top style="thick">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24" fillId="0" borderId="0" applyFont="0" applyFill="0" applyBorder="0" applyAlignment="0" applyProtection="0">
      <alignment vertical="center"/>
    </xf>
  </cellStyleXfs>
  <cellXfs count="207">
    <xf numFmtId="0" fontId="0" fillId="0" borderId="0" xfId="0">
      <alignment vertical="center"/>
    </xf>
    <xf numFmtId="0" fontId="6" fillId="0" borderId="0" xfId="0" applyFont="1" applyAlignment="1">
      <alignment horizontal="left" vertical="center"/>
    </xf>
    <xf numFmtId="0" fontId="6" fillId="0" borderId="1" xfId="0" applyFont="1" applyBorder="1" applyAlignment="1">
      <alignment horizontal="justify" vertical="center" wrapText="1"/>
    </xf>
    <xf numFmtId="0" fontId="6" fillId="0" borderId="0" xfId="0" applyFont="1" applyAlignment="1">
      <alignment horizontal="center" vertical="center" wrapText="1"/>
    </xf>
    <xf numFmtId="0" fontId="2"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2" xfId="0" applyFont="1" applyBorder="1" applyAlignment="1">
      <alignment horizontal="center" vertical="center" wrapText="1"/>
    </xf>
    <xf numFmtId="3" fontId="6" fillId="0" borderId="12" xfId="0" applyNumberFormat="1" applyFont="1" applyBorder="1" applyAlignment="1">
      <alignment horizontal="center" vertical="center" wrapText="1"/>
    </xf>
    <xf numFmtId="0" fontId="6" fillId="0" borderId="0" xfId="0" applyFont="1" applyAlignment="1">
      <alignment horizontal="right" vertical="center" wrapText="1"/>
    </xf>
    <xf numFmtId="3" fontId="6" fillId="0" borderId="0" xfId="0" applyNumberFormat="1" applyFont="1" applyAlignment="1">
      <alignment horizontal="center" vertical="center" wrapText="1"/>
    </xf>
    <xf numFmtId="0" fontId="7" fillId="0" borderId="13" xfId="0"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5" xfId="0" applyFont="1" applyBorder="1" applyAlignment="1">
      <alignment horizontal="right" vertical="center" wrapText="1"/>
    </xf>
    <xf numFmtId="3" fontId="7" fillId="0" borderId="15" xfId="0" applyNumberFormat="1" applyFont="1" applyBorder="1" applyAlignment="1">
      <alignment horizontal="center" vertical="center" wrapText="1"/>
    </xf>
    <xf numFmtId="0" fontId="2" fillId="0" borderId="0" xfId="0" applyFont="1" applyAlignment="1">
      <alignment horizontal="left" vertical="center"/>
    </xf>
    <xf numFmtId="0" fontId="8" fillId="0" borderId="0" xfId="0" applyFont="1" applyAlignment="1">
      <alignment horizontal="center" vertical="center"/>
    </xf>
    <xf numFmtId="0" fontId="6" fillId="0" borderId="12" xfId="0" applyFont="1" applyBorder="1" applyAlignment="1">
      <alignment horizontal="center" vertical="center" wrapText="1"/>
    </xf>
    <xf numFmtId="0" fontId="7" fillId="0" borderId="2" xfId="0"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2"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0" xfId="0" applyFont="1" applyAlignment="1">
      <alignment horizontal="justify" vertical="center"/>
    </xf>
    <xf numFmtId="0" fontId="2" fillId="0" borderId="0" xfId="0" applyFont="1" applyAlignment="1">
      <alignment horizontal="left" vertical="center" wrapText="1"/>
    </xf>
    <xf numFmtId="3" fontId="12" fillId="0" borderId="12" xfId="0" applyNumberFormat="1" applyFont="1" applyBorder="1" applyAlignment="1">
      <alignment horizontal="right" vertical="center" wrapText="1"/>
    </xf>
    <xf numFmtId="0" fontId="12" fillId="0" borderId="0" xfId="0" applyFont="1" applyAlignment="1">
      <alignment horizontal="center" vertical="center" wrapText="1"/>
    </xf>
    <xf numFmtId="3" fontId="12" fillId="0" borderId="0" xfId="0" applyNumberFormat="1" applyFont="1" applyAlignment="1">
      <alignment horizontal="right" vertical="center" wrapText="1"/>
    </xf>
    <xf numFmtId="0" fontId="12" fillId="0" borderId="12" xfId="0" applyFont="1" applyBorder="1" applyAlignment="1">
      <alignment horizontal="center" vertical="center" wrapText="1"/>
    </xf>
    <xf numFmtId="0" fontId="2" fillId="0" borderId="15" xfId="0" applyFont="1" applyBorder="1" applyAlignment="1">
      <alignment horizontal="left" vertical="center" wrapText="1"/>
    </xf>
    <xf numFmtId="3" fontId="12" fillId="0" borderId="14" xfId="0" applyNumberFormat="1" applyFont="1" applyBorder="1" applyAlignment="1">
      <alignment horizontal="right" vertical="center" wrapText="1"/>
    </xf>
    <xf numFmtId="3" fontId="12" fillId="0" borderId="15" xfId="0" applyNumberFormat="1" applyFont="1" applyBorder="1" applyAlignment="1">
      <alignment horizontal="right"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0" fontId="2" fillId="0" borderId="16" xfId="0" applyFont="1" applyBorder="1" applyAlignment="1">
      <alignment horizontal="center" vertical="center" wrapText="1"/>
    </xf>
    <xf numFmtId="3" fontId="6" fillId="0" borderId="0" xfId="0" applyNumberFormat="1" applyFont="1" applyAlignment="1">
      <alignment horizontal="right" vertical="center" wrapText="1"/>
    </xf>
    <xf numFmtId="3" fontId="14" fillId="0" borderId="0" xfId="0" applyNumberFormat="1" applyFont="1" applyAlignment="1">
      <alignment horizontal="right" vertical="center" wrapText="1"/>
    </xf>
    <xf numFmtId="0" fontId="15"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5" fillId="0" borderId="14" xfId="0" applyFont="1" applyBorder="1" applyAlignment="1">
      <alignment horizontal="center" vertical="center" wrapText="1"/>
    </xf>
    <xf numFmtId="3" fontId="14" fillId="0" borderId="15" xfId="0" applyNumberFormat="1" applyFont="1" applyBorder="1" applyAlignment="1">
      <alignment horizontal="right" vertical="center" wrapText="1"/>
    </xf>
    <xf numFmtId="0" fontId="6" fillId="0" borderId="0" xfId="0" applyFont="1" applyAlignment="1">
      <alignment horizontal="justify" vertical="center"/>
    </xf>
    <xf numFmtId="0" fontId="2" fillId="0" borderId="17" xfId="0" applyFont="1" applyBorder="1" applyAlignment="1">
      <alignment vertical="center" wrapText="1"/>
    </xf>
    <xf numFmtId="3" fontId="21" fillId="0" borderId="15"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7" xfId="0" applyBorder="1">
      <alignment vertical="center"/>
    </xf>
    <xf numFmtId="3" fontId="21" fillId="0" borderId="27" xfId="0" applyNumberFormat="1" applyFont="1" applyBorder="1" applyAlignment="1">
      <alignment horizontal="center" vertical="center" wrapText="1"/>
    </xf>
    <xf numFmtId="0" fontId="6" fillId="0" borderId="23"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22" xfId="0" applyNumberFormat="1" applyFont="1" applyBorder="1" applyAlignment="1">
      <alignment horizontal="right" vertical="center" wrapText="1"/>
    </xf>
    <xf numFmtId="0" fontId="6" fillId="0" borderId="22" xfId="0" applyFont="1" applyBorder="1" applyAlignment="1">
      <alignment horizontal="right" vertical="center" wrapText="1"/>
    </xf>
    <xf numFmtId="3" fontId="6" fillId="0" borderId="12" xfId="0" applyNumberFormat="1" applyFont="1" applyBorder="1" applyAlignment="1">
      <alignment horizontal="right" vertical="center" wrapText="1"/>
    </xf>
    <xf numFmtId="0" fontId="7" fillId="0" borderId="3" xfId="0" applyFont="1" applyBorder="1" applyAlignment="1">
      <alignment horizontal="center" vertical="center" wrapText="1"/>
    </xf>
    <xf numFmtId="3" fontId="7" fillId="0" borderId="5" xfId="0" applyNumberFormat="1" applyFont="1" applyBorder="1" applyAlignment="1">
      <alignment horizontal="right" vertical="center" wrapText="1"/>
    </xf>
    <xf numFmtId="3" fontId="7" fillId="0" borderId="8" xfId="0" applyNumberFormat="1" applyFont="1" applyBorder="1" applyAlignment="1">
      <alignment horizontal="right" vertical="center" wrapText="1"/>
    </xf>
    <xf numFmtId="3" fontId="7" fillId="0" borderId="0" xfId="0" applyNumberFormat="1" applyFont="1" applyAlignment="1">
      <alignment horizontal="right" vertical="center" wrapText="1"/>
    </xf>
    <xf numFmtId="0" fontId="6" fillId="0" borderId="0" xfId="0" applyFont="1" applyAlignment="1">
      <alignment horizontal="right" vertical="center"/>
    </xf>
    <xf numFmtId="0" fontId="18" fillId="0" borderId="23" xfId="0" applyFont="1" applyBorder="1" applyAlignment="1">
      <alignment horizontal="center" vertical="center" wrapText="1"/>
    </xf>
    <xf numFmtId="0" fontId="19"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center" vertical="center" wrapText="1"/>
    </xf>
    <xf numFmtId="3" fontId="7" fillId="0" borderId="12" xfId="0" applyNumberFormat="1" applyFont="1" applyBorder="1" applyAlignment="1">
      <alignment horizontal="right" vertical="center" wrapText="1"/>
    </xf>
    <xf numFmtId="0" fontId="2" fillId="0" borderId="36" xfId="0" applyFont="1" applyBorder="1" applyAlignment="1">
      <alignment vertical="center" wrapText="1"/>
    </xf>
    <xf numFmtId="0" fontId="2" fillId="0" borderId="12" xfId="0" applyFont="1" applyBorder="1" applyAlignment="1">
      <alignment vertical="center" wrapText="1"/>
    </xf>
    <xf numFmtId="3" fontId="21" fillId="0" borderId="27" xfId="0" applyNumberFormat="1" applyFont="1" applyBorder="1" applyAlignment="1">
      <alignment vertical="center" wrapText="1"/>
    </xf>
    <xf numFmtId="0" fontId="2" fillId="0" borderId="40" xfId="0" applyFont="1" applyFill="1" applyBorder="1" applyAlignment="1">
      <alignment vertical="center" wrapText="1"/>
    </xf>
    <xf numFmtId="0" fontId="2" fillId="0" borderId="0"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3" fontId="20" fillId="0" borderId="14" xfId="0" applyNumberFormat="1" applyFont="1" applyBorder="1" applyAlignment="1">
      <alignment horizontal="center" vertical="center" wrapText="1"/>
    </xf>
    <xf numFmtId="3" fontId="20" fillId="0" borderId="27" xfId="0" applyNumberFormat="1" applyFont="1" applyBorder="1" applyAlignment="1">
      <alignment vertical="center" wrapText="1"/>
    </xf>
    <xf numFmtId="3" fontId="20" fillId="0" borderId="15"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20" fillId="0" borderId="27" xfId="0" applyFont="1" applyBorder="1" applyAlignment="1">
      <alignment horizontal="center" vertical="center" wrapText="1"/>
    </xf>
    <xf numFmtId="0" fontId="22" fillId="0" borderId="28" xfId="0" applyFont="1" applyBorder="1">
      <alignment vertical="center"/>
    </xf>
    <xf numFmtId="0" fontId="22" fillId="0" borderId="27" xfId="0" applyFont="1" applyBorder="1">
      <alignment vertical="center"/>
    </xf>
    <xf numFmtId="0" fontId="0" fillId="0" borderId="41" xfId="0" applyBorder="1">
      <alignment vertical="center"/>
    </xf>
    <xf numFmtId="0" fontId="22" fillId="0" borderId="42" xfId="0" applyFont="1" applyBorder="1">
      <alignment vertical="center"/>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Border="1" applyAlignment="1">
      <alignment vertical="center" wrapText="1"/>
    </xf>
    <xf numFmtId="0" fontId="2" fillId="0" borderId="43" xfId="0" applyFont="1" applyFill="1" applyBorder="1" applyAlignment="1">
      <alignment vertical="center" wrapText="1"/>
    </xf>
    <xf numFmtId="0" fontId="2" fillId="0" borderId="20" xfId="0" applyFont="1" applyBorder="1" applyAlignment="1">
      <alignment vertical="center" wrapText="1"/>
    </xf>
    <xf numFmtId="0" fontId="23" fillId="0" borderId="43" xfId="0" applyFont="1" applyBorder="1">
      <alignment vertical="center"/>
    </xf>
    <xf numFmtId="0" fontId="23" fillId="0" borderId="43" xfId="0" applyFont="1" applyBorder="1" applyAlignment="1">
      <alignment vertical="center" wrapText="1"/>
    </xf>
    <xf numFmtId="0" fontId="0" fillId="0" borderId="19" xfId="0" applyBorder="1">
      <alignment vertical="center"/>
    </xf>
    <xf numFmtId="9" fontId="7" fillId="0" borderId="0" xfId="1" applyFont="1" applyAlignment="1">
      <alignment horizontal="center" vertical="center" wrapText="1"/>
    </xf>
    <xf numFmtId="9" fontId="6" fillId="0" borderId="0" xfId="1" applyFont="1" applyAlignment="1">
      <alignment horizontal="center" vertical="center" wrapText="1"/>
    </xf>
    <xf numFmtId="9" fontId="12" fillId="0" borderId="15" xfId="1" applyFont="1" applyBorder="1" applyAlignment="1">
      <alignment horizontal="center" vertical="center" wrapText="1"/>
    </xf>
    <xf numFmtId="176" fontId="7" fillId="0" borderId="0" xfId="0" applyNumberFormat="1" applyFont="1" applyAlignment="1">
      <alignment horizontal="center" vertical="center" wrapText="1"/>
    </xf>
    <xf numFmtId="176" fontId="7" fillId="0" borderId="8" xfId="0" applyNumberFormat="1" applyFont="1" applyBorder="1" applyAlignment="1">
      <alignment horizontal="right" vertical="center" wrapText="1"/>
    </xf>
    <xf numFmtId="176" fontId="7" fillId="0" borderId="15" xfId="0" applyNumberFormat="1" applyFont="1" applyBorder="1" applyAlignment="1">
      <alignment horizontal="right" vertical="center" wrapText="1"/>
    </xf>
    <xf numFmtId="0" fontId="7" fillId="0" borderId="12" xfId="0" applyFont="1" applyBorder="1" applyAlignment="1">
      <alignment horizontal="center" vertical="center" wrapText="1"/>
    </xf>
    <xf numFmtId="3" fontId="25" fillId="0" borderId="0" xfId="0" applyNumberFormat="1" applyFont="1" applyAlignment="1">
      <alignment horizontal="right"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3" fillId="0" borderId="5" xfId="0" applyFont="1" applyBorder="1" applyAlignment="1">
      <alignment horizontal="center" vertical="center" wrapText="1"/>
    </xf>
    <xf numFmtId="177" fontId="7" fillId="0" borderId="0" xfId="0" applyNumberFormat="1" applyFont="1" applyAlignment="1">
      <alignment horizontal="center" vertical="center" wrapText="1"/>
    </xf>
    <xf numFmtId="0" fontId="6" fillId="0" borderId="15" xfId="0" applyFont="1" applyBorder="1" applyAlignment="1">
      <alignment horizontal="right"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9"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justify" vertical="center" wrapText="1"/>
    </xf>
    <xf numFmtId="0" fontId="2" fillId="0" borderId="20" xfId="0" applyFont="1" applyBorder="1" applyAlignment="1">
      <alignment horizontal="justify" vertical="center" wrapText="1"/>
    </xf>
    <xf numFmtId="0" fontId="6" fillId="0" borderId="3" xfId="0" applyFont="1" applyBorder="1" applyAlignment="1">
      <alignment horizontal="justify" vertical="center" wrapText="1"/>
    </xf>
    <xf numFmtId="0" fontId="2" fillId="0" borderId="10" xfId="0" applyFont="1" applyBorder="1" applyAlignment="1">
      <alignment horizontal="justify" vertical="center" wrapText="1"/>
    </xf>
    <xf numFmtId="0" fontId="6" fillId="0" borderId="18"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center" vertical="center" wrapText="1"/>
    </xf>
    <xf numFmtId="177" fontId="10" fillId="0" borderId="0" xfId="0" applyNumberFormat="1" applyFont="1" applyAlignment="1">
      <alignment horizontal="center" vertical="center" wrapText="1"/>
    </xf>
    <xf numFmtId="3" fontId="6" fillId="0" borderId="12" xfId="0" applyNumberFormat="1" applyFont="1" applyBorder="1" applyAlignment="1">
      <alignment horizontal="center" vertical="center" wrapText="1"/>
    </xf>
    <xf numFmtId="3" fontId="6" fillId="0" borderId="0" xfId="0" applyNumberFormat="1" applyFont="1" applyAlignment="1">
      <alignment horizontal="center" vertical="center" wrapText="1"/>
    </xf>
    <xf numFmtId="3" fontId="6" fillId="0" borderId="14" xfId="0" applyNumberFormat="1" applyFont="1" applyBorder="1" applyAlignment="1">
      <alignment horizontal="center" vertical="center" wrapText="1"/>
    </xf>
    <xf numFmtId="177" fontId="10" fillId="0" borderId="15"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6" fillId="0" borderId="0" xfId="0" applyFont="1" applyAlignment="1">
      <alignment horizontal="center" vertical="center"/>
    </xf>
    <xf numFmtId="0" fontId="6" fillId="0" borderId="1"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 fillId="0" borderId="2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2" fillId="0" borderId="42"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0" xfId="0" applyNumberFormat="1" applyFont="1" applyAlignment="1">
      <alignment horizontal="right" vertical="center" wrapText="1"/>
    </xf>
    <xf numFmtId="176" fontId="6" fillId="0" borderId="0" xfId="0" applyNumberFormat="1" applyFont="1" applyAlignment="1">
      <alignment horizontal="right" vertical="center" wrapText="1"/>
    </xf>
    <xf numFmtId="3" fontId="7" fillId="0" borderId="11"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7" fillId="0" borderId="22" xfId="0" applyNumberFormat="1" applyFont="1" applyBorder="1" applyAlignment="1">
      <alignment horizontal="right" vertical="center" wrapText="1"/>
    </xf>
    <xf numFmtId="3" fontId="7" fillId="0" borderId="0" xfId="0" applyNumberFormat="1" applyFont="1" applyBorder="1" applyAlignment="1">
      <alignment horizontal="right" vertical="center" wrapText="1"/>
    </xf>
    <xf numFmtId="176" fontId="7" fillId="0" borderId="22" xfId="0" applyNumberFormat="1" applyFont="1" applyBorder="1" applyAlignment="1">
      <alignment horizontal="right" vertical="center" wrapText="1"/>
    </xf>
    <xf numFmtId="176" fontId="7" fillId="0" borderId="0"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3" fontId="6" fillId="0" borderId="8" xfId="0" applyNumberFormat="1" applyFont="1" applyBorder="1" applyAlignment="1">
      <alignment horizontal="right" vertical="center" wrapText="1"/>
    </xf>
    <xf numFmtId="0" fontId="6" fillId="0" borderId="12" xfId="0" applyFont="1" applyBorder="1" applyAlignment="1">
      <alignment horizontal="right" vertical="center" wrapText="1"/>
    </xf>
    <xf numFmtId="0" fontId="6" fillId="0" borderId="14" xfId="0" applyFont="1" applyBorder="1" applyAlignment="1">
      <alignment horizontal="right" vertical="center" wrapText="1"/>
    </xf>
    <xf numFmtId="0" fontId="6" fillId="0" borderId="0" xfId="0" applyFont="1" applyAlignment="1">
      <alignment horizontal="right" vertical="center" wrapText="1"/>
    </xf>
    <xf numFmtId="0" fontId="6" fillId="0" borderId="15" xfId="0" applyFont="1" applyBorder="1" applyAlignment="1">
      <alignment horizontal="right" vertical="center" wrapText="1"/>
    </xf>
    <xf numFmtId="3" fontId="6" fillId="0" borderId="1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cellXfs>
  <cellStyles count="2">
    <cellStyle name="백분율" xfId="1" builtinId="5"/>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247650</xdr:colOff>
      <xdr:row>9</xdr:row>
      <xdr:rowOff>9525</xdr:rowOff>
    </xdr:from>
    <xdr:to>
      <xdr:col>7</xdr:col>
      <xdr:colOff>504825</xdr:colOff>
      <xdr:row>14</xdr:row>
      <xdr:rowOff>57150</xdr:rowOff>
    </xdr:to>
    <xdr:pic>
      <xdr:nvPicPr>
        <xdr:cNvPr id="1025" name="_x164304760" descr="DRW00001200055b"/>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5057775" cy="1095375"/>
        </a:xfrm>
        <a:prstGeom prst="rect">
          <a:avLst/>
        </a:prstGeom>
        <a:noFill/>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6.5"/>
  <sheetData/>
  <phoneticPr fontId="1" type="noConversion"/>
  <printOptions gridLine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40"/>
  <sheetViews>
    <sheetView topLeftCell="A4" workbookViewId="0">
      <selection activeCell="C35" sqref="C35"/>
    </sheetView>
  </sheetViews>
  <sheetFormatPr defaultRowHeight="16.5"/>
  <cols>
    <col min="2" max="7" width="11.25" customWidth="1"/>
  </cols>
  <sheetData>
    <row r="1" spans="1:7" ht="25.5">
      <c r="A1" s="128" t="s">
        <v>0</v>
      </c>
      <c r="B1" s="128"/>
      <c r="C1" s="128"/>
      <c r="D1" s="128"/>
      <c r="E1" s="128"/>
      <c r="F1" s="128"/>
      <c r="G1" s="128"/>
    </row>
    <row r="2" spans="1:7" ht="19.5">
      <c r="A2" s="129" t="s">
        <v>1</v>
      </c>
      <c r="B2" s="129"/>
      <c r="C2" s="129"/>
      <c r="D2" s="129"/>
      <c r="E2" s="129"/>
      <c r="F2" s="129"/>
      <c r="G2" s="129"/>
    </row>
    <row r="3" spans="1:7" ht="17.25" thickBot="1">
      <c r="A3" s="1" t="s">
        <v>2</v>
      </c>
      <c r="F3" s="114" t="s">
        <v>3</v>
      </c>
      <c r="G3" s="114"/>
    </row>
    <row r="4" spans="1:7" ht="17.25" thickTop="1">
      <c r="A4" s="115" t="s">
        <v>4</v>
      </c>
      <c r="B4" s="118" t="s">
        <v>5</v>
      </c>
      <c r="C4" s="120"/>
      <c r="D4" s="118" t="s">
        <v>7</v>
      </c>
      <c r="E4" s="120"/>
      <c r="F4" s="118" t="s">
        <v>9</v>
      </c>
      <c r="G4" s="119"/>
    </row>
    <row r="5" spans="1:7" ht="15" customHeight="1">
      <c r="A5" s="116"/>
      <c r="B5" s="130" t="s">
        <v>6</v>
      </c>
      <c r="C5" s="131"/>
      <c r="D5" s="130" t="s">
        <v>8</v>
      </c>
      <c r="E5" s="131"/>
      <c r="F5" s="130" t="s">
        <v>10</v>
      </c>
      <c r="G5" s="132"/>
    </row>
    <row r="6" spans="1:7" ht="18.75" customHeight="1">
      <c r="A6" s="116"/>
      <c r="B6" s="6" t="s">
        <v>11</v>
      </c>
      <c r="C6" s="6" t="s">
        <v>13</v>
      </c>
      <c r="D6" s="6" t="s">
        <v>11</v>
      </c>
      <c r="E6" s="6" t="s">
        <v>13</v>
      </c>
      <c r="F6" s="6" t="s">
        <v>11</v>
      </c>
      <c r="G6" s="8" t="s">
        <v>13</v>
      </c>
    </row>
    <row r="7" spans="1:7" ht="27">
      <c r="A7" s="123"/>
      <c r="B7" s="111" t="s">
        <v>12</v>
      </c>
      <c r="C7" s="111" t="s">
        <v>14</v>
      </c>
      <c r="D7" s="111" t="s">
        <v>12</v>
      </c>
      <c r="E7" s="111" t="s">
        <v>14</v>
      </c>
      <c r="F7" s="111" t="s">
        <v>12</v>
      </c>
      <c r="G7" s="105" t="s">
        <v>14</v>
      </c>
    </row>
    <row r="8" spans="1:7">
      <c r="A8" s="9" t="s">
        <v>15</v>
      </c>
      <c r="B8" s="10">
        <v>314855375</v>
      </c>
      <c r="C8" s="11">
        <v>-5.9</v>
      </c>
      <c r="D8" s="12">
        <v>254533920</v>
      </c>
      <c r="E8" s="11">
        <v>5.3</v>
      </c>
      <c r="F8" s="12">
        <v>60321455</v>
      </c>
      <c r="G8" s="11">
        <v>-35.1</v>
      </c>
    </row>
    <row r="9" spans="1:7">
      <c r="A9" s="9" t="s">
        <v>16</v>
      </c>
      <c r="B9" s="10">
        <v>398581329</v>
      </c>
      <c r="C9" s="11">
        <v>26.6</v>
      </c>
      <c r="D9" s="12">
        <v>288889883</v>
      </c>
      <c r="E9" s="11">
        <v>13.5</v>
      </c>
      <c r="F9" s="12">
        <v>109691446</v>
      </c>
      <c r="G9" s="11">
        <v>81.8</v>
      </c>
    </row>
    <row r="10" spans="1:7">
      <c r="A10" s="9" t="s">
        <v>17</v>
      </c>
      <c r="B10" s="10">
        <v>410100491</v>
      </c>
      <c r="C10" s="11">
        <v>2.9</v>
      </c>
      <c r="D10" s="12">
        <v>324969685</v>
      </c>
      <c r="E10" s="11">
        <v>12.5</v>
      </c>
      <c r="F10" s="12">
        <v>85130806</v>
      </c>
      <c r="G10" s="11">
        <v>-22.4</v>
      </c>
    </row>
    <row r="11" spans="1:7">
      <c r="A11" s="9" t="s">
        <v>18</v>
      </c>
      <c r="B11" s="10">
        <v>570080559</v>
      </c>
      <c r="C11" s="11">
        <v>39</v>
      </c>
      <c r="D11" s="12">
        <v>482617782</v>
      </c>
      <c r="E11" s="11">
        <v>48.5</v>
      </c>
      <c r="F11" s="12">
        <v>87462777</v>
      </c>
      <c r="G11" s="11">
        <v>2.7</v>
      </c>
    </row>
    <row r="12" spans="1:7" ht="17.25" thickBot="1">
      <c r="A12" s="13" t="s">
        <v>35</v>
      </c>
      <c r="B12" s="14">
        <v>492837355</v>
      </c>
      <c r="C12" s="15">
        <v>-13.5</v>
      </c>
      <c r="D12" s="16">
        <v>402691230</v>
      </c>
      <c r="E12" s="15">
        <v>-16.600000000000001</v>
      </c>
      <c r="F12" s="16">
        <v>90146125</v>
      </c>
      <c r="G12" s="100">
        <v>3</v>
      </c>
    </row>
    <row r="13" spans="1:7" ht="17.25" thickTop="1">
      <c r="A13" s="17" t="s">
        <v>19</v>
      </c>
    </row>
    <row r="14" spans="1:7">
      <c r="A14" s="17" t="s">
        <v>20</v>
      </c>
    </row>
    <row r="15" spans="1:7" ht="9" customHeight="1">
      <c r="A15" s="18" t="s">
        <v>4</v>
      </c>
    </row>
    <row r="16" spans="1:7" ht="25.5">
      <c r="A16" s="128" t="s">
        <v>21</v>
      </c>
      <c r="B16" s="128"/>
      <c r="C16" s="128"/>
      <c r="D16" s="128"/>
      <c r="E16" s="128"/>
      <c r="F16" s="128"/>
      <c r="G16" s="128"/>
    </row>
    <row r="17" spans="1:7" ht="19.5">
      <c r="A17" s="129" t="s">
        <v>22</v>
      </c>
      <c r="B17" s="129"/>
      <c r="C17" s="129"/>
      <c r="D17" s="129"/>
      <c r="E17" s="129"/>
      <c r="F17" s="129"/>
      <c r="G17" s="129"/>
    </row>
    <row r="18" spans="1:7" ht="17.25" thickBot="1">
      <c r="A18" s="1" t="s">
        <v>23</v>
      </c>
      <c r="F18" s="114" t="s">
        <v>24</v>
      </c>
      <c r="G18" s="114"/>
    </row>
    <row r="19" spans="1:7" ht="17.25" thickTop="1">
      <c r="A19" s="115" t="s">
        <v>4</v>
      </c>
      <c r="B19" s="118" t="s">
        <v>243</v>
      </c>
      <c r="C19" s="119"/>
      <c r="D19" s="120"/>
      <c r="E19" s="118" t="s">
        <v>244</v>
      </c>
      <c r="F19" s="119"/>
      <c r="G19" s="119"/>
    </row>
    <row r="20" spans="1:7">
      <c r="A20" s="116"/>
      <c r="B20" s="121" t="s">
        <v>4</v>
      </c>
      <c r="C20" s="108" t="s">
        <v>25</v>
      </c>
      <c r="D20" s="108" t="s">
        <v>28</v>
      </c>
      <c r="E20" s="121" t="s">
        <v>4</v>
      </c>
      <c r="F20" s="108" t="s">
        <v>25</v>
      </c>
      <c r="G20" s="109" t="s">
        <v>28</v>
      </c>
    </row>
    <row r="21" spans="1:7" ht="16.5" customHeight="1">
      <c r="A21" s="116"/>
      <c r="B21" s="121"/>
      <c r="C21" s="110" t="s">
        <v>26</v>
      </c>
      <c r="D21" s="110" t="s">
        <v>29</v>
      </c>
      <c r="E21" s="121"/>
      <c r="F21" s="126" t="s">
        <v>30</v>
      </c>
      <c r="G21" s="104" t="s">
        <v>29</v>
      </c>
    </row>
    <row r="22" spans="1:7">
      <c r="A22" s="123"/>
      <c r="B22" s="124"/>
      <c r="C22" s="111" t="s">
        <v>27</v>
      </c>
      <c r="D22" s="111" t="s">
        <v>27</v>
      </c>
      <c r="E22" s="124"/>
      <c r="F22" s="127"/>
      <c r="G22" s="105" t="s">
        <v>27</v>
      </c>
    </row>
    <row r="23" spans="1:7">
      <c r="A23" s="9" t="s">
        <v>15</v>
      </c>
      <c r="B23" s="10">
        <v>376285985</v>
      </c>
      <c r="C23" s="12">
        <v>290362320</v>
      </c>
      <c r="D23" s="12">
        <v>85923665</v>
      </c>
      <c r="E23" s="12">
        <v>380780248</v>
      </c>
      <c r="F23" s="12">
        <v>289408525</v>
      </c>
      <c r="G23" s="12">
        <v>91371723</v>
      </c>
    </row>
    <row r="24" spans="1:7">
      <c r="A24" s="9" t="s">
        <v>16</v>
      </c>
      <c r="B24" s="10">
        <v>479367950</v>
      </c>
      <c r="C24" s="12">
        <v>338890581</v>
      </c>
      <c r="D24" s="12">
        <v>140477369</v>
      </c>
      <c r="E24" s="12">
        <v>485250522</v>
      </c>
      <c r="F24" s="12">
        <v>344166851</v>
      </c>
      <c r="G24" s="12">
        <v>141083671</v>
      </c>
    </row>
    <row r="25" spans="1:7">
      <c r="A25" s="9" t="s">
        <v>17</v>
      </c>
      <c r="B25" s="10">
        <v>462293544</v>
      </c>
      <c r="C25" s="12">
        <v>369458960</v>
      </c>
      <c r="D25" s="12">
        <v>92834584</v>
      </c>
      <c r="E25" s="12">
        <v>458946439</v>
      </c>
      <c r="F25" s="12">
        <v>368399157</v>
      </c>
      <c r="G25" s="12">
        <v>90547282</v>
      </c>
    </row>
    <row r="26" spans="1:7">
      <c r="A26" s="9" t="s">
        <v>18</v>
      </c>
      <c r="B26" s="10">
        <v>636052221</v>
      </c>
      <c r="C26" s="12">
        <v>533414850</v>
      </c>
      <c r="D26" s="12">
        <v>102637371</v>
      </c>
      <c r="E26" s="12">
        <v>637672058</v>
      </c>
      <c r="F26" s="12">
        <v>534690574</v>
      </c>
      <c r="G26" s="12">
        <v>102981484</v>
      </c>
    </row>
    <row r="27" spans="1:7" ht="17.25" thickBot="1">
      <c r="A27" s="13" t="s">
        <v>35</v>
      </c>
      <c r="B27" s="14">
        <f>SUM(C27:D27)</f>
        <v>689082916</v>
      </c>
      <c r="C27" s="16">
        <v>571428696</v>
      </c>
      <c r="D27" s="16">
        <v>117654220</v>
      </c>
      <c r="E27" s="16">
        <f>SUM(F27:G27)</f>
        <v>694556904</v>
      </c>
      <c r="F27" s="16">
        <v>575891408</v>
      </c>
      <c r="G27" s="16">
        <v>118665496</v>
      </c>
    </row>
    <row r="28" spans="1:7" ht="18" thickTop="1" thickBot="1">
      <c r="A28" s="125" t="s">
        <v>4</v>
      </c>
      <c r="B28" s="125"/>
      <c r="C28" s="125"/>
      <c r="D28" s="125"/>
      <c r="E28" s="125"/>
      <c r="F28" s="125"/>
      <c r="G28" s="125"/>
    </row>
    <row r="29" spans="1:7" ht="17.25" thickTop="1">
      <c r="A29" s="115" t="s">
        <v>4</v>
      </c>
      <c r="B29" s="118" t="s">
        <v>245</v>
      </c>
      <c r="C29" s="119"/>
      <c r="D29" s="120"/>
      <c r="E29" s="118" t="s">
        <v>246</v>
      </c>
      <c r="F29" s="119"/>
      <c r="G29" s="119"/>
    </row>
    <row r="30" spans="1:7">
      <c r="A30" s="116"/>
      <c r="B30" s="121" t="s">
        <v>4</v>
      </c>
      <c r="C30" s="108" t="s">
        <v>25</v>
      </c>
      <c r="D30" s="108" t="s">
        <v>28</v>
      </c>
      <c r="E30" s="121" t="s">
        <v>4</v>
      </c>
      <c r="F30" s="108" t="s">
        <v>25</v>
      </c>
      <c r="G30" s="109" t="s">
        <v>28</v>
      </c>
    </row>
    <row r="31" spans="1:7" ht="27">
      <c r="A31" s="117"/>
      <c r="B31" s="122"/>
      <c r="C31" s="107" t="s">
        <v>30</v>
      </c>
      <c r="D31" s="107" t="s">
        <v>242</v>
      </c>
      <c r="E31" s="122"/>
      <c r="F31" s="107" t="s">
        <v>30</v>
      </c>
      <c r="G31" s="106" t="s">
        <v>242</v>
      </c>
    </row>
    <row r="32" spans="1:7">
      <c r="A32" s="9" t="s">
        <v>15</v>
      </c>
      <c r="B32" s="10">
        <v>253567028</v>
      </c>
      <c r="C32" s="12">
        <v>226684612</v>
      </c>
      <c r="D32" s="12">
        <v>26882416</v>
      </c>
      <c r="E32" s="12">
        <v>127213220</v>
      </c>
      <c r="F32" s="12">
        <v>62723913</v>
      </c>
      <c r="G32" s="12">
        <v>64489307</v>
      </c>
    </row>
    <row r="33" spans="1:7">
      <c r="A33" s="9" t="s">
        <v>16</v>
      </c>
      <c r="B33" s="10">
        <v>390509715</v>
      </c>
      <c r="C33" s="12">
        <v>278709332</v>
      </c>
      <c r="D33" s="12">
        <v>111800383</v>
      </c>
      <c r="E33" s="12">
        <v>94740807</v>
      </c>
      <c r="F33" s="12">
        <v>65457519</v>
      </c>
      <c r="G33" s="12">
        <v>29283288</v>
      </c>
    </row>
    <row r="34" spans="1:7">
      <c r="A34" s="9" t="s">
        <v>17</v>
      </c>
      <c r="B34" s="10">
        <v>346777778</v>
      </c>
      <c r="C34" s="12">
        <v>294470982</v>
      </c>
      <c r="D34" s="12">
        <v>52306796</v>
      </c>
      <c r="E34" s="12">
        <v>112168661</v>
      </c>
      <c r="F34" s="12">
        <v>73928175</v>
      </c>
      <c r="G34" s="12">
        <v>38240486</v>
      </c>
    </row>
    <row r="35" spans="1:7">
      <c r="A35" s="9" t="s">
        <v>18</v>
      </c>
      <c r="B35" s="10">
        <v>397969373</v>
      </c>
      <c r="C35" s="12">
        <v>345123965</v>
      </c>
      <c r="D35" s="12">
        <v>52845408</v>
      </c>
      <c r="E35" s="12">
        <v>239702685</v>
      </c>
      <c r="F35" s="12">
        <v>189566610</v>
      </c>
      <c r="G35" s="12">
        <v>50136075</v>
      </c>
    </row>
    <row r="36" spans="1:7" ht="17.25" thickBot="1">
      <c r="A36" s="13" t="s">
        <v>35</v>
      </c>
      <c r="B36" s="14">
        <f>SUM(C36:D36)</f>
        <v>557433547</v>
      </c>
      <c r="C36" s="16">
        <v>469706639</v>
      </c>
      <c r="D36" s="16">
        <v>87726908</v>
      </c>
      <c r="E36" s="16">
        <f>SUM(F36:G36)</f>
        <v>137123357</v>
      </c>
      <c r="F36" s="16">
        <f>F27-C36</f>
        <v>106184769</v>
      </c>
      <c r="G36" s="16">
        <f>G27-D36</f>
        <v>30938588</v>
      </c>
    </row>
    <row r="37" spans="1:7" ht="17.25" thickTop="1">
      <c r="A37" s="17" t="s">
        <v>31</v>
      </c>
    </row>
    <row r="38" spans="1:7">
      <c r="A38" s="17" t="s">
        <v>32</v>
      </c>
    </row>
    <row r="39" spans="1:7">
      <c r="A39" s="1" t="s">
        <v>33</v>
      </c>
    </row>
    <row r="40" spans="1:7">
      <c r="A40" s="1" t="s">
        <v>34</v>
      </c>
    </row>
  </sheetData>
  <mergeCells count="25">
    <mergeCell ref="A1:G1"/>
    <mergeCell ref="A16:G16"/>
    <mergeCell ref="A2:G2"/>
    <mergeCell ref="A17:G17"/>
    <mergeCell ref="F3:G3"/>
    <mergeCell ref="A4:A7"/>
    <mergeCell ref="B4:C4"/>
    <mergeCell ref="B5:C5"/>
    <mergeCell ref="D4:E4"/>
    <mergeCell ref="D5:E5"/>
    <mergeCell ref="F4:G4"/>
    <mergeCell ref="F5:G5"/>
    <mergeCell ref="F18:G18"/>
    <mergeCell ref="A29:A31"/>
    <mergeCell ref="B29:D29"/>
    <mergeCell ref="E29:G29"/>
    <mergeCell ref="B30:B31"/>
    <mergeCell ref="E30:E31"/>
    <mergeCell ref="A19:A22"/>
    <mergeCell ref="B19:D19"/>
    <mergeCell ref="E19:G19"/>
    <mergeCell ref="B20:B22"/>
    <mergeCell ref="E20:E22"/>
    <mergeCell ref="A28:G28"/>
    <mergeCell ref="F21:F22"/>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F31"/>
  <sheetViews>
    <sheetView workbookViewId="0">
      <selection activeCell="J18" sqref="J18"/>
    </sheetView>
  </sheetViews>
  <sheetFormatPr defaultRowHeight="16.5"/>
  <cols>
    <col min="2" max="6" width="13.625" customWidth="1"/>
  </cols>
  <sheetData>
    <row r="1" spans="1:6" ht="25.5">
      <c r="A1" s="128" t="s">
        <v>36</v>
      </c>
      <c r="B1" s="128"/>
      <c r="C1" s="128"/>
      <c r="D1" s="128"/>
      <c r="E1" s="128"/>
      <c r="F1" s="128"/>
    </row>
    <row r="2" spans="1:6" ht="19.5">
      <c r="A2" s="129" t="s">
        <v>37</v>
      </c>
      <c r="B2" s="129"/>
      <c r="C2" s="129"/>
      <c r="D2" s="129"/>
      <c r="E2" s="129"/>
      <c r="F2" s="129"/>
    </row>
    <row r="3" spans="1:6" ht="17.25" thickBot="1">
      <c r="A3" s="1" t="s">
        <v>38</v>
      </c>
      <c r="F3" s="1" t="s">
        <v>24</v>
      </c>
    </row>
    <row r="4" spans="1:6" ht="17.25" thickTop="1">
      <c r="A4" s="115" t="s">
        <v>4</v>
      </c>
      <c r="B4" s="118" t="s">
        <v>39</v>
      </c>
      <c r="C4" s="120"/>
      <c r="D4" s="118" t="s">
        <v>40</v>
      </c>
      <c r="E4" s="120"/>
      <c r="F4" s="103" t="s">
        <v>42</v>
      </c>
    </row>
    <row r="5" spans="1:6">
      <c r="A5" s="116"/>
      <c r="B5" s="144" t="s">
        <v>1</v>
      </c>
      <c r="C5" s="145"/>
      <c r="D5" s="144" t="s">
        <v>41</v>
      </c>
      <c r="E5" s="145"/>
      <c r="F5" s="104" t="s">
        <v>249</v>
      </c>
    </row>
    <row r="6" spans="1:6">
      <c r="A6" s="116"/>
      <c r="B6" s="108" t="s">
        <v>11</v>
      </c>
      <c r="C6" s="108" t="s">
        <v>250</v>
      </c>
      <c r="D6" s="108" t="s">
        <v>11</v>
      </c>
      <c r="E6" s="108" t="s">
        <v>250</v>
      </c>
      <c r="F6" s="104" t="s">
        <v>247</v>
      </c>
    </row>
    <row r="7" spans="1:6" ht="30" customHeight="1">
      <c r="A7" s="123"/>
      <c r="B7" s="111" t="s">
        <v>12</v>
      </c>
      <c r="C7" s="111" t="s">
        <v>43</v>
      </c>
      <c r="D7" s="111" t="s">
        <v>12</v>
      </c>
      <c r="E7" s="111" t="s">
        <v>43</v>
      </c>
      <c r="F7" s="112" t="s">
        <v>248</v>
      </c>
    </row>
    <row r="8" spans="1:6">
      <c r="A8" s="9" t="s">
        <v>15</v>
      </c>
      <c r="B8" s="10">
        <v>290362320</v>
      </c>
      <c r="C8" s="3">
        <v>100</v>
      </c>
      <c r="D8" s="12">
        <v>289408526</v>
      </c>
      <c r="E8" s="3">
        <v>100</v>
      </c>
      <c r="F8" s="3">
        <v>100</v>
      </c>
    </row>
    <row r="9" spans="1:6">
      <c r="A9" s="9" t="s">
        <v>16</v>
      </c>
      <c r="B9" s="10">
        <v>338890581</v>
      </c>
      <c r="C9" s="3">
        <v>100</v>
      </c>
      <c r="D9" s="12">
        <v>344166851</v>
      </c>
      <c r="E9" s="3">
        <v>100</v>
      </c>
      <c r="F9" s="3">
        <v>101.5</v>
      </c>
    </row>
    <row r="10" spans="1:6">
      <c r="A10" s="9" t="s">
        <v>17</v>
      </c>
      <c r="B10" s="10">
        <v>366974890</v>
      </c>
      <c r="C10" s="3">
        <v>100</v>
      </c>
      <c r="D10" s="12">
        <v>368399157</v>
      </c>
      <c r="E10" s="3">
        <v>100</v>
      </c>
      <c r="F10" s="3">
        <v>100.4</v>
      </c>
    </row>
    <row r="11" spans="1:6">
      <c r="A11" s="9" t="s">
        <v>18</v>
      </c>
      <c r="B11" s="10">
        <v>533414850</v>
      </c>
      <c r="C11" s="3">
        <v>100</v>
      </c>
      <c r="D11" s="12">
        <v>534690574</v>
      </c>
      <c r="E11" s="3">
        <v>100</v>
      </c>
      <c r="F11" s="3">
        <v>110.8</v>
      </c>
    </row>
    <row r="12" spans="1:6">
      <c r="A12" s="20" t="s">
        <v>35</v>
      </c>
      <c r="B12" s="21">
        <f>SUM(B13:B28)</f>
        <v>571428696</v>
      </c>
      <c r="C12" s="68">
        <f>B12/$B$12*100</f>
        <v>100</v>
      </c>
      <c r="D12" s="22">
        <f>SUM(D13:D28)</f>
        <v>575891408</v>
      </c>
      <c r="E12" s="113">
        <f>D12/$D$12*100</f>
        <v>100</v>
      </c>
      <c r="F12" s="98">
        <f>D12/B12*100</f>
        <v>100.78097442974759</v>
      </c>
    </row>
    <row r="13" spans="1:6" ht="20.25" customHeight="1">
      <c r="A13" s="23" t="s">
        <v>55</v>
      </c>
      <c r="B13" s="138">
        <v>99730000</v>
      </c>
      <c r="C13" s="137">
        <f>B13/$B$12*100</f>
        <v>17.45274619530133</v>
      </c>
      <c r="D13" s="139">
        <v>103184381</v>
      </c>
      <c r="E13" s="137">
        <v>18</v>
      </c>
      <c r="F13" s="136">
        <f>D13/B13*100</f>
        <v>103.46373307931415</v>
      </c>
    </row>
    <row r="14" spans="1:6" ht="25.5">
      <c r="A14" s="9" t="s">
        <v>44</v>
      </c>
      <c r="B14" s="138"/>
      <c r="C14" s="137"/>
      <c r="D14" s="139"/>
      <c r="E14" s="137"/>
      <c r="F14" s="136"/>
    </row>
    <row r="15" spans="1:6" ht="20.25" customHeight="1">
      <c r="A15" s="23" t="s">
        <v>56</v>
      </c>
      <c r="B15" s="138">
        <v>25309556</v>
      </c>
      <c r="C15" s="137">
        <f t="shared" ref="C15" si="0">B15/$B$12*100</f>
        <v>4.4291713344406496</v>
      </c>
      <c r="D15" s="139">
        <v>25922232</v>
      </c>
      <c r="E15" s="137">
        <v>5</v>
      </c>
      <c r="F15" s="136">
        <f t="shared" ref="F15" si="1">D15/B15*100</f>
        <v>102.42072994089663</v>
      </c>
    </row>
    <row r="16" spans="1:6" ht="25.5">
      <c r="A16" s="9" t="s">
        <v>45</v>
      </c>
      <c r="B16" s="138"/>
      <c r="C16" s="137"/>
      <c r="D16" s="139"/>
      <c r="E16" s="137"/>
      <c r="F16" s="136"/>
    </row>
    <row r="17" spans="1:6" ht="20.25" customHeight="1">
      <c r="A17" s="23" t="s">
        <v>57</v>
      </c>
      <c r="B17" s="138">
        <v>68857964</v>
      </c>
      <c r="C17" s="137">
        <f t="shared" ref="C17" si="2">B17/$B$12*100</f>
        <v>12.050141073069245</v>
      </c>
      <c r="D17" s="139">
        <v>68857964</v>
      </c>
      <c r="E17" s="137">
        <f t="shared" ref="E17" si="3">D17/$D$12*100</f>
        <v>11.956761820624349</v>
      </c>
      <c r="F17" s="136">
        <f t="shared" ref="F17" si="4">D17/B17*100</f>
        <v>100</v>
      </c>
    </row>
    <row r="18" spans="1:6" ht="25.5">
      <c r="A18" s="9" t="s">
        <v>46</v>
      </c>
      <c r="B18" s="138"/>
      <c r="C18" s="137"/>
      <c r="D18" s="139"/>
      <c r="E18" s="137"/>
      <c r="F18" s="136"/>
    </row>
    <row r="19" spans="1:6" ht="20.25" customHeight="1">
      <c r="A19" s="23" t="s">
        <v>58</v>
      </c>
      <c r="B19" s="138">
        <v>33300332</v>
      </c>
      <c r="C19" s="137">
        <f t="shared" ref="C19" si="5">B19/$B$12*100</f>
        <v>5.827556829592611</v>
      </c>
      <c r="D19" s="139">
        <v>33354200</v>
      </c>
      <c r="E19" s="137">
        <v>6</v>
      </c>
      <c r="F19" s="136">
        <f t="shared" ref="F19" si="6">D19/B19*100</f>
        <v>100.16176415298202</v>
      </c>
    </row>
    <row r="20" spans="1:6" ht="25.5">
      <c r="A20" s="9" t="s">
        <v>47</v>
      </c>
      <c r="B20" s="138"/>
      <c r="C20" s="137"/>
      <c r="D20" s="139"/>
      <c r="E20" s="137"/>
      <c r="F20" s="136"/>
    </row>
    <row r="21" spans="1:6" ht="20.25" customHeight="1">
      <c r="A21" s="23" t="s">
        <v>59</v>
      </c>
      <c r="B21" s="133" t="s">
        <v>241</v>
      </c>
      <c r="C21" s="137" t="s">
        <v>241</v>
      </c>
      <c r="D21" s="135" t="s">
        <v>241</v>
      </c>
      <c r="E21" s="137" t="s">
        <v>241</v>
      </c>
      <c r="F21" s="136" t="s">
        <v>241</v>
      </c>
    </row>
    <row r="22" spans="1:6" ht="25.5">
      <c r="A22" s="9" t="s">
        <v>48</v>
      </c>
      <c r="B22" s="133"/>
      <c r="C22" s="137"/>
      <c r="D22" s="135"/>
      <c r="E22" s="137"/>
      <c r="F22" s="136"/>
    </row>
    <row r="23" spans="1:6" ht="20.25" customHeight="1">
      <c r="A23" s="23" t="s">
        <v>60</v>
      </c>
      <c r="B23" s="138">
        <v>141091128</v>
      </c>
      <c r="C23" s="137">
        <f t="shared" ref="C23" si="7">B23/$B$12*100</f>
        <v>24.690942017374638</v>
      </c>
      <c r="D23" s="139">
        <v>143634201</v>
      </c>
      <c r="E23" s="137">
        <v>25</v>
      </c>
      <c r="F23" s="136">
        <f t="shared" ref="F23" si="8">D23/B23*100</f>
        <v>101.80243296375092</v>
      </c>
    </row>
    <row r="24" spans="1:6">
      <c r="A24" s="9" t="s">
        <v>49</v>
      </c>
      <c r="B24" s="138"/>
      <c r="C24" s="137"/>
      <c r="D24" s="139"/>
      <c r="E24" s="137"/>
      <c r="F24" s="136"/>
    </row>
    <row r="25" spans="1:6" ht="20.25" customHeight="1">
      <c r="A25" s="23" t="s">
        <v>61</v>
      </c>
      <c r="B25" s="133" t="s">
        <v>241</v>
      </c>
      <c r="C25" s="134" t="s">
        <v>241</v>
      </c>
      <c r="D25" s="135" t="s">
        <v>241</v>
      </c>
      <c r="E25" s="137" t="s">
        <v>241</v>
      </c>
      <c r="F25" s="136" t="s">
        <v>241</v>
      </c>
    </row>
    <row r="26" spans="1:6" ht="25.5">
      <c r="A26" s="9" t="s">
        <v>50</v>
      </c>
      <c r="B26" s="133"/>
      <c r="C26" s="134"/>
      <c r="D26" s="135"/>
      <c r="E26" s="137"/>
      <c r="F26" s="136"/>
    </row>
    <row r="27" spans="1:6" ht="40.5">
      <c r="A27" s="23" t="s">
        <v>51</v>
      </c>
      <c r="B27" s="138">
        <v>203139716</v>
      </c>
      <c r="C27" s="137">
        <f>B27/$B$12*100</f>
        <v>35.549442550221521</v>
      </c>
      <c r="D27" s="139">
        <v>200938430</v>
      </c>
      <c r="E27" s="137">
        <v>34</v>
      </c>
      <c r="F27" s="136">
        <f>D27/B27*100</f>
        <v>98.916368476167406</v>
      </c>
    </row>
    <row r="28" spans="1:6" ht="64.5" thickBot="1">
      <c r="A28" s="24" t="s">
        <v>52</v>
      </c>
      <c r="B28" s="140"/>
      <c r="C28" s="141"/>
      <c r="D28" s="142"/>
      <c r="E28" s="141"/>
      <c r="F28" s="143"/>
    </row>
    <row r="29" spans="1:6" ht="17.25" thickTop="1">
      <c r="A29" s="17" t="s">
        <v>53</v>
      </c>
    </row>
    <row r="30" spans="1:6">
      <c r="A30" s="17" t="s">
        <v>54</v>
      </c>
    </row>
    <row r="31" spans="1:6">
      <c r="A31" s="25" t="s">
        <v>4</v>
      </c>
    </row>
  </sheetData>
  <mergeCells count="47">
    <mergeCell ref="A4:A7"/>
    <mergeCell ref="B4:C4"/>
    <mergeCell ref="B5:C5"/>
    <mergeCell ref="D4:E4"/>
    <mergeCell ref="D5:E5"/>
    <mergeCell ref="B15:B16"/>
    <mergeCell ref="C15:C16"/>
    <mergeCell ref="D15:D16"/>
    <mergeCell ref="E15:E16"/>
    <mergeCell ref="F15:F16"/>
    <mergeCell ref="B13:B14"/>
    <mergeCell ref="C13:C14"/>
    <mergeCell ref="D13:D14"/>
    <mergeCell ref="E13:E14"/>
    <mergeCell ref="F13:F14"/>
    <mergeCell ref="F23:F24"/>
    <mergeCell ref="B17:B18"/>
    <mergeCell ref="C17:C18"/>
    <mergeCell ref="D17:D18"/>
    <mergeCell ref="E17:E18"/>
    <mergeCell ref="F17:F18"/>
    <mergeCell ref="B19:B20"/>
    <mergeCell ref="C19:C20"/>
    <mergeCell ref="D19:D20"/>
    <mergeCell ref="E19:E20"/>
    <mergeCell ref="F19:F20"/>
    <mergeCell ref="B27:B28"/>
    <mergeCell ref="C27:C28"/>
    <mergeCell ref="D27:D28"/>
    <mergeCell ref="E27:E28"/>
    <mergeCell ref="F27:F28"/>
    <mergeCell ref="A1:F1"/>
    <mergeCell ref="A2:F2"/>
    <mergeCell ref="B25:B26"/>
    <mergeCell ref="C25:C26"/>
    <mergeCell ref="D25:D26"/>
    <mergeCell ref="E25:E26"/>
    <mergeCell ref="F25:F26"/>
    <mergeCell ref="B21:B22"/>
    <mergeCell ref="C21:C22"/>
    <mergeCell ref="D21:D22"/>
    <mergeCell ref="E21:E22"/>
    <mergeCell ref="F21:F22"/>
    <mergeCell ref="B23:B24"/>
    <mergeCell ref="C23:C24"/>
    <mergeCell ref="D23:D24"/>
    <mergeCell ref="E23:E24"/>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G27"/>
  <sheetViews>
    <sheetView topLeftCell="A7" workbookViewId="0">
      <selection activeCell="L22" sqref="L22"/>
    </sheetView>
  </sheetViews>
  <sheetFormatPr defaultRowHeight="16.5"/>
  <cols>
    <col min="1" max="1" width="7.5" customWidth="1"/>
    <col min="2" max="2" width="13" customWidth="1"/>
    <col min="3" max="7" width="10.875" customWidth="1"/>
  </cols>
  <sheetData>
    <row r="1" spans="1:7" ht="25.5">
      <c r="A1" s="128" t="s">
        <v>62</v>
      </c>
      <c r="B1" s="128"/>
      <c r="C1" s="128"/>
      <c r="D1" s="128"/>
      <c r="E1" s="128"/>
      <c r="F1" s="128"/>
      <c r="G1" s="128"/>
    </row>
    <row r="2" spans="1:7" ht="19.5">
      <c r="A2" s="129" t="s">
        <v>63</v>
      </c>
      <c r="B2" s="129"/>
      <c r="C2" s="129"/>
      <c r="D2" s="129"/>
      <c r="E2" s="129"/>
      <c r="F2" s="129"/>
      <c r="G2" s="129"/>
    </row>
    <row r="3" spans="1:7" ht="17.25" thickBot="1">
      <c r="A3" s="1" t="s">
        <v>23</v>
      </c>
      <c r="F3" s="114" t="s">
        <v>24</v>
      </c>
      <c r="G3" s="114"/>
    </row>
    <row r="4" spans="1:7" ht="21.75" customHeight="1" thickTop="1">
      <c r="A4" s="149" t="s">
        <v>4</v>
      </c>
      <c r="B4" s="115"/>
      <c r="C4" s="118" t="s">
        <v>243</v>
      </c>
      <c r="D4" s="120"/>
      <c r="E4" s="118" t="s">
        <v>252</v>
      </c>
      <c r="F4" s="120"/>
      <c r="G4" s="118" t="s">
        <v>251</v>
      </c>
    </row>
    <row r="5" spans="1:7">
      <c r="A5" s="150"/>
      <c r="B5" s="116"/>
      <c r="C5" s="108" t="s">
        <v>11</v>
      </c>
      <c r="D5" s="108" t="s">
        <v>250</v>
      </c>
      <c r="E5" s="108" t="s">
        <v>11</v>
      </c>
      <c r="F5" s="108" t="s">
        <v>250</v>
      </c>
      <c r="G5" s="144"/>
    </row>
    <row r="6" spans="1:7" ht="27">
      <c r="A6" s="151"/>
      <c r="B6" s="123"/>
      <c r="C6" s="111" t="s">
        <v>12</v>
      </c>
      <c r="D6" s="111" t="s">
        <v>43</v>
      </c>
      <c r="E6" s="111" t="s">
        <v>12</v>
      </c>
      <c r="F6" s="111" t="s">
        <v>43</v>
      </c>
      <c r="G6" s="130"/>
    </row>
    <row r="7" spans="1:7" ht="21" customHeight="1">
      <c r="A7" s="152" t="s">
        <v>15</v>
      </c>
      <c r="B7" s="153"/>
      <c r="C7" s="10">
        <v>290362320</v>
      </c>
      <c r="D7" s="3">
        <v>100</v>
      </c>
      <c r="E7" s="12">
        <v>226684612</v>
      </c>
      <c r="F7" s="3">
        <v>100</v>
      </c>
      <c r="G7" s="3">
        <v>78.099999999999994</v>
      </c>
    </row>
    <row r="8" spans="1:7" ht="21" customHeight="1">
      <c r="A8" s="135" t="s">
        <v>16</v>
      </c>
      <c r="B8" s="146"/>
      <c r="C8" s="10">
        <v>338890581</v>
      </c>
      <c r="D8" s="3">
        <v>100</v>
      </c>
      <c r="E8" s="12">
        <v>278709332</v>
      </c>
      <c r="F8" s="3">
        <v>100</v>
      </c>
      <c r="G8" s="3">
        <v>82.2</v>
      </c>
    </row>
    <row r="9" spans="1:7" ht="21" customHeight="1">
      <c r="A9" s="135" t="s">
        <v>17</v>
      </c>
      <c r="B9" s="146"/>
      <c r="C9" s="10">
        <v>369458960</v>
      </c>
      <c r="D9" s="3">
        <v>100</v>
      </c>
      <c r="E9" s="12">
        <v>294470982</v>
      </c>
      <c r="F9" s="3">
        <v>100</v>
      </c>
      <c r="G9" s="3">
        <v>79.7</v>
      </c>
    </row>
    <row r="10" spans="1:7" ht="21" customHeight="1">
      <c r="A10" s="135" t="s">
        <v>18</v>
      </c>
      <c r="B10" s="146"/>
      <c r="C10" s="10">
        <v>533414850</v>
      </c>
      <c r="D10" s="3">
        <v>100</v>
      </c>
      <c r="E10" s="12">
        <v>345123965</v>
      </c>
      <c r="F10" s="3">
        <v>100</v>
      </c>
      <c r="G10" s="3">
        <v>64.7</v>
      </c>
    </row>
    <row r="11" spans="1:7" ht="21" customHeight="1">
      <c r="A11" s="147" t="s">
        <v>35</v>
      </c>
      <c r="B11" s="148"/>
      <c r="C11" s="21">
        <f>SUM(C12:C25)</f>
        <v>571428696</v>
      </c>
      <c r="D11" s="95">
        <f>C11/$C$11</f>
        <v>1</v>
      </c>
      <c r="E11" s="22">
        <f>SUM(E12:E25)</f>
        <v>469706639</v>
      </c>
      <c r="F11" s="95">
        <f>E11/$E$11</f>
        <v>1</v>
      </c>
      <c r="G11" s="95">
        <f>E11/C11</f>
        <v>0.82198643905695623</v>
      </c>
    </row>
    <row r="12" spans="1:7" ht="32.25" customHeight="1">
      <c r="A12" s="26" t="s">
        <v>87</v>
      </c>
      <c r="B12" s="34" t="s">
        <v>64</v>
      </c>
      <c r="C12" s="27">
        <v>63029756</v>
      </c>
      <c r="D12" s="96">
        <f t="shared" ref="D12:D25" si="0">C12/$C$11</f>
        <v>0.11030204895415333</v>
      </c>
      <c r="E12" s="29">
        <v>61076906</v>
      </c>
      <c r="F12" s="96">
        <f t="shared" ref="F12:F25" si="1">E12/$E$11</f>
        <v>0.13003202622392571</v>
      </c>
      <c r="G12" s="96">
        <f t="shared" ref="G12:G24" si="2">E12/C12</f>
        <v>0.96901701475728386</v>
      </c>
    </row>
    <row r="13" spans="1:7" ht="32.25" customHeight="1">
      <c r="A13" s="26" t="s">
        <v>65</v>
      </c>
      <c r="B13" s="34" t="s">
        <v>66</v>
      </c>
      <c r="C13" s="27">
        <v>3758543</v>
      </c>
      <c r="D13" s="96">
        <f t="shared" si="0"/>
        <v>6.5774488161161578E-3</v>
      </c>
      <c r="E13" s="29">
        <v>3416590</v>
      </c>
      <c r="F13" s="96">
        <f t="shared" si="1"/>
        <v>7.2738805805978822E-3</v>
      </c>
      <c r="G13" s="96">
        <f t="shared" si="2"/>
        <v>0.90901979836335511</v>
      </c>
    </row>
    <row r="14" spans="1:7" ht="32.25" customHeight="1">
      <c r="A14" s="26" t="s">
        <v>67</v>
      </c>
      <c r="B14" s="34" t="s">
        <v>68</v>
      </c>
      <c r="C14" s="27">
        <v>11577947</v>
      </c>
      <c r="D14" s="96">
        <f t="shared" si="0"/>
        <v>2.0261402833014183E-2</v>
      </c>
      <c r="E14" s="29">
        <v>10680182</v>
      </c>
      <c r="F14" s="96">
        <f t="shared" si="1"/>
        <v>2.2737983909995364E-2</v>
      </c>
      <c r="G14" s="96">
        <f t="shared" si="2"/>
        <v>0.92245905081444923</v>
      </c>
    </row>
    <row r="15" spans="1:7" ht="32.25" customHeight="1">
      <c r="A15" s="26" t="s">
        <v>88</v>
      </c>
      <c r="B15" s="34" t="s">
        <v>69</v>
      </c>
      <c r="C15" s="27">
        <v>29820605</v>
      </c>
      <c r="D15" s="96">
        <f t="shared" si="0"/>
        <v>5.2186047373441673E-2</v>
      </c>
      <c r="E15" s="29">
        <v>20206089</v>
      </c>
      <c r="F15" s="96">
        <f t="shared" si="1"/>
        <v>4.3018529699768625E-2</v>
      </c>
      <c r="G15" s="96">
        <f t="shared" si="2"/>
        <v>0.67758816429110003</v>
      </c>
    </row>
    <row r="16" spans="1:7" ht="32.25" customHeight="1">
      <c r="A16" s="26" t="s">
        <v>89</v>
      </c>
      <c r="B16" s="34" t="s">
        <v>70</v>
      </c>
      <c r="C16" s="27">
        <v>17586355</v>
      </c>
      <c r="D16" s="96">
        <f t="shared" si="0"/>
        <v>3.0776114540807031E-2</v>
      </c>
      <c r="E16" s="29">
        <v>13320797</v>
      </c>
      <c r="F16" s="96">
        <f t="shared" si="1"/>
        <v>2.8359822693500399E-2</v>
      </c>
      <c r="G16" s="96">
        <f t="shared" si="2"/>
        <v>0.75745070539062809</v>
      </c>
    </row>
    <row r="17" spans="1:7" ht="32.25" customHeight="1">
      <c r="A17" s="26" t="s">
        <v>90</v>
      </c>
      <c r="B17" s="34" t="s">
        <v>71</v>
      </c>
      <c r="C17" s="27">
        <v>137036755</v>
      </c>
      <c r="D17" s="96">
        <f t="shared" si="0"/>
        <v>0.23981426897048935</v>
      </c>
      <c r="E17" s="29">
        <v>128702604</v>
      </c>
      <c r="F17" s="96">
        <f t="shared" si="1"/>
        <v>0.27400635484737101</v>
      </c>
      <c r="G17" s="96">
        <f t="shared" si="2"/>
        <v>0.93918309726467175</v>
      </c>
    </row>
    <row r="18" spans="1:7" ht="32.25" customHeight="1">
      <c r="A18" s="26" t="s">
        <v>72</v>
      </c>
      <c r="B18" s="34" t="s">
        <v>73</v>
      </c>
      <c r="C18" s="27">
        <v>10929994</v>
      </c>
      <c r="D18" s="96">
        <f t="shared" si="0"/>
        <v>1.9127485330208197E-2</v>
      </c>
      <c r="E18" s="29">
        <v>9150189</v>
      </c>
      <c r="F18" s="96">
        <f t="shared" si="1"/>
        <v>1.9480646514770682E-2</v>
      </c>
      <c r="G18" s="96">
        <f t="shared" si="2"/>
        <v>0.83716322259646259</v>
      </c>
    </row>
    <row r="19" spans="1:7" ht="44.25" customHeight="1">
      <c r="A19" s="26" t="s">
        <v>91</v>
      </c>
      <c r="B19" s="34" t="s">
        <v>74</v>
      </c>
      <c r="C19" s="27">
        <v>50172481</v>
      </c>
      <c r="D19" s="96">
        <f t="shared" si="0"/>
        <v>8.7801822609202676E-2</v>
      </c>
      <c r="E19" s="29">
        <v>41038203</v>
      </c>
      <c r="F19" s="96">
        <f t="shared" si="1"/>
        <v>8.7369859381527706E-2</v>
      </c>
      <c r="G19" s="96">
        <f t="shared" si="2"/>
        <v>0.81794246929905656</v>
      </c>
    </row>
    <row r="20" spans="1:7" ht="41.25" customHeight="1">
      <c r="A20" s="26" t="s">
        <v>75</v>
      </c>
      <c r="B20" s="34" t="s">
        <v>76</v>
      </c>
      <c r="C20" s="27">
        <v>912474</v>
      </c>
      <c r="D20" s="96">
        <f t="shared" si="0"/>
        <v>1.5968291518912449E-3</v>
      </c>
      <c r="E20" s="29">
        <v>819666</v>
      </c>
      <c r="F20" s="96">
        <f t="shared" si="1"/>
        <v>1.7450594305949336E-3</v>
      </c>
      <c r="G20" s="96">
        <f t="shared" si="2"/>
        <v>0.89828970469295566</v>
      </c>
    </row>
    <row r="21" spans="1:7" ht="32.25" customHeight="1">
      <c r="A21" s="26" t="s">
        <v>77</v>
      </c>
      <c r="B21" s="34" t="s">
        <v>78</v>
      </c>
      <c r="C21" s="27">
        <v>58960373</v>
      </c>
      <c r="D21" s="96">
        <f t="shared" si="0"/>
        <v>0.10318063025662261</v>
      </c>
      <c r="E21" s="29">
        <v>36789727</v>
      </c>
      <c r="F21" s="96">
        <f t="shared" si="1"/>
        <v>7.8324903131718346E-2</v>
      </c>
      <c r="G21" s="96">
        <f t="shared" si="2"/>
        <v>0.62397378320520458</v>
      </c>
    </row>
    <row r="22" spans="1:7" ht="32.25" customHeight="1">
      <c r="A22" s="26" t="s">
        <v>79</v>
      </c>
      <c r="B22" s="34" t="s">
        <v>80</v>
      </c>
      <c r="C22" s="27">
        <v>133410133</v>
      </c>
      <c r="D22" s="96">
        <f t="shared" si="0"/>
        <v>0.23346768185404534</v>
      </c>
      <c r="E22" s="29">
        <v>100218737</v>
      </c>
      <c r="F22" s="96">
        <f t="shared" si="1"/>
        <v>0.21336453155817539</v>
      </c>
      <c r="G22" s="96">
        <f t="shared" si="2"/>
        <v>0.75120783366582811</v>
      </c>
    </row>
    <row r="23" spans="1:7" ht="32.25" customHeight="1">
      <c r="A23" s="26" t="s">
        <v>81</v>
      </c>
      <c r="B23" s="34" t="s">
        <v>82</v>
      </c>
      <c r="C23" s="30">
        <v>0</v>
      </c>
      <c r="D23" s="96">
        <f t="shared" si="0"/>
        <v>0</v>
      </c>
      <c r="E23" s="28">
        <v>0</v>
      </c>
      <c r="F23" s="96">
        <f t="shared" si="1"/>
        <v>0</v>
      </c>
      <c r="G23" s="96" t="s">
        <v>240</v>
      </c>
    </row>
    <row r="24" spans="1:7" ht="32.25" customHeight="1">
      <c r="A24" s="26" t="s">
        <v>83</v>
      </c>
      <c r="B24" s="34" t="s">
        <v>84</v>
      </c>
      <c r="C24" s="27">
        <v>7859929</v>
      </c>
      <c r="D24" s="96">
        <f t="shared" si="0"/>
        <v>1.375487275143774E-2</v>
      </c>
      <c r="E24" s="28">
        <v>0</v>
      </c>
      <c r="F24" s="96">
        <f t="shared" si="1"/>
        <v>0</v>
      </c>
      <c r="G24" s="96">
        <f t="shared" si="2"/>
        <v>0</v>
      </c>
    </row>
    <row r="25" spans="1:7" ht="32.25" customHeight="1" thickBot="1">
      <c r="A25" s="31" t="s">
        <v>85</v>
      </c>
      <c r="B25" s="35" t="s">
        <v>86</v>
      </c>
      <c r="C25" s="32">
        <v>46373351</v>
      </c>
      <c r="D25" s="97">
        <f t="shared" si="0"/>
        <v>8.1153346558570455E-2</v>
      </c>
      <c r="E25" s="33">
        <v>44286949</v>
      </c>
      <c r="F25" s="97">
        <f t="shared" si="1"/>
        <v>9.4286402028053939E-2</v>
      </c>
      <c r="G25" s="97">
        <f>E25/C25</f>
        <v>0.95500859965888596</v>
      </c>
    </row>
    <row r="26" spans="1:7" ht="17.25" thickTop="1">
      <c r="A26" s="17" t="s">
        <v>31</v>
      </c>
    </row>
    <row r="27" spans="1:7">
      <c r="A27" s="25" t="s">
        <v>4</v>
      </c>
    </row>
  </sheetData>
  <mergeCells count="12">
    <mergeCell ref="A10:B10"/>
    <mergeCell ref="A11:B11"/>
    <mergeCell ref="A1:G1"/>
    <mergeCell ref="A2:G2"/>
    <mergeCell ref="F3:G3"/>
    <mergeCell ref="G4:G6"/>
    <mergeCell ref="A4:B6"/>
    <mergeCell ref="C4:D4"/>
    <mergeCell ref="E4:F4"/>
    <mergeCell ref="A7:B7"/>
    <mergeCell ref="A8:B8"/>
    <mergeCell ref="A9:B9"/>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E24"/>
  <sheetViews>
    <sheetView workbookViewId="0">
      <selection activeCell="H19" sqref="H19"/>
    </sheetView>
  </sheetViews>
  <sheetFormatPr defaultRowHeight="16.5"/>
  <cols>
    <col min="1" max="1" width="19.375" customWidth="1"/>
    <col min="2" max="5" width="14" customWidth="1"/>
  </cols>
  <sheetData>
    <row r="1" spans="1:5" ht="25.5">
      <c r="A1" s="154" t="s">
        <v>114</v>
      </c>
      <c r="B1" s="154"/>
      <c r="C1" s="154"/>
      <c r="D1" s="154"/>
      <c r="E1" s="154"/>
    </row>
    <row r="2" spans="1:5" ht="19.5">
      <c r="A2" s="129" t="s">
        <v>92</v>
      </c>
      <c r="B2" s="129"/>
      <c r="C2" s="129"/>
      <c r="D2" s="129"/>
      <c r="E2" s="129"/>
    </row>
    <row r="3" spans="1:5" ht="17.25" thickBot="1">
      <c r="A3" s="1" t="s">
        <v>38</v>
      </c>
      <c r="E3" s="1" t="s">
        <v>24</v>
      </c>
    </row>
    <row r="4" spans="1:5" ht="22.5" customHeight="1" thickTop="1">
      <c r="A4" s="115" t="s">
        <v>4</v>
      </c>
      <c r="B4" s="36" t="s">
        <v>93</v>
      </c>
      <c r="C4" s="36" t="s">
        <v>95</v>
      </c>
      <c r="D4" s="36" t="s">
        <v>96</v>
      </c>
      <c r="E4" s="103" t="s">
        <v>98</v>
      </c>
    </row>
    <row r="5" spans="1:5">
      <c r="A5" s="123"/>
      <c r="B5" s="111" t="s">
        <v>94</v>
      </c>
      <c r="C5" s="111" t="s">
        <v>1</v>
      </c>
      <c r="D5" s="111" t="s">
        <v>97</v>
      </c>
      <c r="E5" s="105" t="s">
        <v>99</v>
      </c>
    </row>
    <row r="6" spans="1:5">
      <c r="A6" s="9" t="s">
        <v>15</v>
      </c>
      <c r="B6" s="19" t="s">
        <v>100</v>
      </c>
      <c r="C6" s="37">
        <v>85923665</v>
      </c>
      <c r="D6" s="37">
        <v>91371723</v>
      </c>
      <c r="E6" s="37">
        <v>26882416</v>
      </c>
    </row>
    <row r="7" spans="1:5">
      <c r="A7" s="9" t="s">
        <v>16</v>
      </c>
      <c r="B7" s="19">
        <v>11</v>
      </c>
      <c r="C7" s="37">
        <v>140477369</v>
      </c>
      <c r="D7" s="37">
        <v>141083672</v>
      </c>
      <c r="E7" s="37">
        <v>111800383</v>
      </c>
    </row>
    <row r="8" spans="1:5">
      <c r="A8" s="9" t="s">
        <v>17</v>
      </c>
      <c r="B8" s="19">
        <v>11</v>
      </c>
      <c r="C8" s="37">
        <v>92834584</v>
      </c>
      <c r="D8" s="37">
        <v>90547282</v>
      </c>
      <c r="E8" s="37">
        <v>52306796</v>
      </c>
    </row>
    <row r="9" spans="1:5">
      <c r="A9" s="9" t="s">
        <v>18</v>
      </c>
      <c r="B9" s="19">
        <v>12</v>
      </c>
      <c r="C9" s="37">
        <v>102637370</v>
      </c>
      <c r="D9" s="37">
        <v>102981483</v>
      </c>
      <c r="E9" s="37">
        <v>52845408</v>
      </c>
    </row>
    <row r="10" spans="1:5">
      <c r="A10" s="20" t="s">
        <v>35</v>
      </c>
      <c r="B10" s="101">
        <v>12</v>
      </c>
      <c r="C10" s="102">
        <f>SUM(C11:C22)</f>
        <v>117654220</v>
      </c>
      <c r="D10" s="102">
        <f t="shared" ref="D10:E10" si="0">SUM(D11:D22)</f>
        <v>118665496</v>
      </c>
      <c r="E10" s="102">
        <f t="shared" si="0"/>
        <v>87726908</v>
      </c>
    </row>
    <row r="11" spans="1:5" ht="41.25" customHeight="1">
      <c r="A11" s="23" t="s">
        <v>101</v>
      </c>
      <c r="B11" s="39">
        <v>1</v>
      </c>
      <c r="C11" s="38">
        <v>61018250</v>
      </c>
      <c r="D11" s="38">
        <v>61175375</v>
      </c>
      <c r="E11" s="38">
        <v>50408452</v>
      </c>
    </row>
    <row r="12" spans="1:5" ht="41.25" customHeight="1">
      <c r="A12" s="23" t="s">
        <v>102</v>
      </c>
      <c r="B12" s="39">
        <v>1</v>
      </c>
      <c r="C12" s="38">
        <v>600000</v>
      </c>
      <c r="D12" s="38">
        <v>600000</v>
      </c>
      <c r="E12" s="38">
        <v>600000</v>
      </c>
    </row>
    <row r="13" spans="1:5" ht="41.25" customHeight="1">
      <c r="A13" s="23" t="s">
        <v>103</v>
      </c>
      <c r="B13" s="39">
        <v>1</v>
      </c>
      <c r="C13" s="38">
        <v>6715227</v>
      </c>
      <c r="D13" s="38">
        <v>6741841</v>
      </c>
      <c r="E13" s="38">
        <v>2449869</v>
      </c>
    </row>
    <row r="14" spans="1:5" ht="41.25" customHeight="1">
      <c r="A14" s="23" t="s">
        <v>104</v>
      </c>
      <c r="B14" s="39">
        <v>1</v>
      </c>
      <c r="C14" s="38">
        <v>410532</v>
      </c>
      <c r="D14" s="38">
        <v>471905</v>
      </c>
      <c r="E14" s="38">
        <v>341204</v>
      </c>
    </row>
    <row r="15" spans="1:5" ht="41.25" customHeight="1">
      <c r="A15" s="23" t="s">
        <v>105</v>
      </c>
      <c r="B15" s="39">
        <v>1</v>
      </c>
      <c r="C15" s="38">
        <v>832763</v>
      </c>
      <c r="D15" s="38">
        <v>838960</v>
      </c>
      <c r="E15" s="38">
        <v>300</v>
      </c>
    </row>
    <row r="16" spans="1:5" ht="41.25" customHeight="1">
      <c r="A16" s="23" t="s">
        <v>106</v>
      </c>
      <c r="B16" s="39">
        <v>1</v>
      </c>
      <c r="C16" s="38">
        <v>17981575</v>
      </c>
      <c r="D16" s="38">
        <v>18168375</v>
      </c>
      <c r="E16" s="38">
        <v>6204975</v>
      </c>
    </row>
    <row r="17" spans="1:5" ht="41.25" customHeight="1">
      <c r="A17" s="23" t="s">
        <v>107</v>
      </c>
      <c r="B17" s="39">
        <v>1</v>
      </c>
      <c r="C17" s="38">
        <v>15235335</v>
      </c>
      <c r="D17" s="38">
        <v>15457841</v>
      </c>
      <c r="E17" s="38">
        <v>15227664</v>
      </c>
    </row>
    <row r="18" spans="1:5" ht="41.25" customHeight="1">
      <c r="A18" s="23" t="s">
        <v>108</v>
      </c>
      <c r="B18" s="39">
        <v>1</v>
      </c>
      <c r="C18" s="38">
        <v>694724</v>
      </c>
      <c r="D18" s="38">
        <v>694724</v>
      </c>
      <c r="E18" s="38">
        <v>0</v>
      </c>
    </row>
    <row r="19" spans="1:5" ht="41.25" customHeight="1">
      <c r="A19" s="23" t="s">
        <v>113</v>
      </c>
      <c r="B19" s="39">
        <v>1</v>
      </c>
      <c r="C19" s="38">
        <v>1859981</v>
      </c>
      <c r="D19" s="38">
        <v>2170199</v>
      </c>
      <c r="E19" s="38">
        <v>1163555</v>
      </c>
    </row>
    <row r="20" spans="1:5" ht="41.25" customHeight="1">
      <c r="A20" s="23" t="s">
        <v>109</v>
      </c>
      <c r="B20" s="39">
        <v>1</v>
      </c>
      <c r="C20" s="38">
        <v>11258832</v>
      </c>
      <c r="D20" s="38">
        <v>11284992</v>
      </c>
      <c r="E20" s="38">
        <v>11258832</v>
      </c>
    </row>
    <row r="21" spans="1:5" ht="41.25" customHeight="1">
      <c r="A21" s="23" t="s">
        <v>110</v>
      </c>
      <c r="B21" s="39">
        <v>1</v>
      </c>
      <c r="C21" s="38">
        <v>207882</v>
      </c>
      <c r="D21" s="38">
        <v>207532</v>
      </c>
      <c r="E21" s="38">
        <v>0</v>
      </c>
    </row>
    <row r="22" spans="1:5" ht="41.25" customHeight="1" thickBot="1">
      <c r="A22" s="40" t="s">
        <v>111</v>
      </c>
      <c r="B22" s="41">
        <v>1</v>
      </c>
      <c r="C22" s="42">
        <v>839119</v>
      </c>
      <c r="D22" s="42">
        <v>853752</v>
      </c>
      <c r="E22" s="42">
        <v>72057</v>
      </c>
    </row>
    <row r="23" spans="1:5" ht="17.25" thickTop="1">
      <c r="A23" s="17" t="s">
        <v>112</v>
      </c>
    </row>
    <row r="24" spans="1:5">
      <c r="A24" s="25" t="s">
        <v>4</v>
      </c>
    </row>
  </sheetData>
  <mergeCells count="3">
    <mergeCell ref="A4:A5"/>
    <mergeCell ref="A1:E1"/>
    <mergeCell ref="A2:E2"/>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V28"/>
  <sheetViews>
    <sheetView workbookViewId="0">
      <selection activeCell="N17" sqref="N17"/>
    </sheetView>
  </sheetViews>
  <sheetFormatPr defaultRowHeight="16.5"/>
  <cols>
    <col min="1" max="1" width="5.75" customWidth="1"/>
    <col min="2" max="3" width="8.375" customWidth="1"/>
    <col min="4" max="4" width="8.25" customWidth="1"/>
    <col min="5" max="10" width="8.125" customWidth="1"/>
  </cols>
  <sheetData>
    <row r="1" spans="1:22" ht="25.5">
      <c r="A1" s="128" t="s">
        <v>115</v>
      </c>
      <c r="B1" s="128"/>
      <c r="C1" s="128"/>
      <c r="D1" s="128"/>
      <c r="E1" s="128"/>
      <c r="F1" s="128"/>
      <c r="G1" s="128"/>
      <c r="H1" s="128"/>
      <c r="I1" s="128"/>
      <c r="J1" s="128"/>
    </row>
    <row r="2" spans="1:22" ht="19.5">
      <c r="A2" s="129" t="s">
        <v>116</v>
      </c>
      <c r="B2" s="129"/>
      <c r="C2" s="129"/>
      <c r="D2" s="129"/>
      <c r="E2" s="129"/>
      <c r="F2" s="129"/>
      <c r="G2" s="129"/>
      <c r="H2" s="129"/>
      <c r="I2" s="129"/>
      <c r="J2" s="129"/>
    </row>
    <row r="3" spans="1:22" ht="17.25" thickBot="1">
      <c r="A3" s="1" t="s">
        <v>38</v>
      </c>
      <c r="B3" s="50"/>
      <c r="C3" s="50"/>
      <c r="D3" s="50"/>
      <c r="E3" s="50"/>
      <c r="F3" s="50"/>
      <c r="G3" s="50"/>
      <c r="H3" s="50"/>
      <c r="I3" s="50"/>
      <c r="J3" s="50"/>
    </row>
    <row r="4" spans="1:22" ht="17.25" customHeight="1" thickTop="1">
      <c r="A4" s="155" t="s">
        <v>4</v>
      </c>
      <c r="B4" s="161" t="s">
        <v>220</v>
      </c>
      <c r="C4" s="162"/>
      <c r="D4" s="163"/>
      <c r="E4" s="144" t="s">
        <v>221</v>
      </c>
      <c r="F4" s="157"/>
      <c r="G4" s="157"/>
      <c r="H4" s="157"/>
      <c r="I4" s="157"/>
      <c r="J4" s="157"/>
    </row>
    <row r="5" spans="1:22" ht="16.5" customHeight="1">
      <c r="A5" s="146"/>
      <c r="B5" s="44" t="s">
        <v>4</v>
      </c>
      <c r="C5" s="173" t="s">
        <v>222</v>
      </c>
      <c r="D5" s="173" t="s">
        <v>223</v>
      </c>
      <c r="E5" s="130" t="s">
        <v>224</v>
      </c>
      <c r="F5" s="132"/>
      <c r="G5" s="132"/>
      <c r="H5" s="132"/>
      <c r="I5" s="132"/>
      <c r="J5" s="132"/>
    </row>
    <row r="6" spans="1:22" ht="37.5" customHeight="1">
      <c r="A6" s="160"/>
      <c r="B6" s="91"/>
      <c r="C6" s="174"/>
      <c r="D6" s="174"/>
      <c r="E6" s="48" t="s">
        <v>225</v>
      </c>
      <c r="F6" s="48" t="s">
        <v>226</v>
      </c>
      <c r="G6" s="48" t="s">
        <v>227</v>
      </c>
      <c r="H6" s="49" t="s">
        <v>228</v>
      </c>
      <c r="I6" s="48" t="s">
        <v>229</v>
      </c>
      <c r="J6" s="48" t="s">
        <v>230</v>
      </c>
    </row>
    <row r="7" spans="1:22" ht="22.5" customHeight="1" thickBot="1">
      <c r="A7" s="13">
        <v>2015</v>
      </c>
      <c r="B7" s="77">
        <f>SUM(C7:D7)</f>
        <v>266517493</v>
      </c>
      <c r="C7" s="78">
        <f>SUM(E7:J7,B13:I13,B23:F23)</f>
        <v>164519410</v>
      </c>
      <c r="D7" s="78">
        <f>SUM(J13,B18:J18,G23:H23)</f>
        <v>101998083</v>
      </c>
      <c r="E7" s="78">
        <v>93797850</v>
      </c>
      <c r="F7" s="78" t="s">
        <v>241</v>
      </c>
      <c r="G7" s="79" t="s">
        <v>241</v>
      </c>
      <c r="H7" s="80" t="s">
        <v>241</v>
      </c>
      <c r="I7" s="81" t="s">
        <v>241</v>
      </c>
      <c r="J7" s="81" t="s">
        <v>241</v>
      </c>
    </row>
    <row r="8" spans="1:22" ht="17.25" thickTop="1">
      <c r="A8" s="43" t="s">
        <v>4</v>
      </c>
    </row>
    <row r="9" spans="1:22" ht="17.25" thickBot="1">
      <c r="A9" s="43" t="s">
        <v>4</v>
      </c>
      <c r="B9" s="50"/>
      <c r="C9" s="50"/>
      <c r="D9" s="50"/>
      <c r="E9" s="50"/>
      <c r="F9" s="50"/>
      <c r="G9" s="50"/>
      <c r="H9" s="50"/>
      <c r="I9" s="50"/>
      <c r="J9" s="50"/>
    </row>
    <row r="10" spans="1:22" ht="17.25" customHeight="1" thickTop="1">
      <c r="A10" s="155" t="s">
        <v>4</v>
      </c>
      <c r="B10" s="158" t="s">
        <v>218</v>
      </c>
      <c r="C10" s="159"/>
      <c r="D10" s="159"/>
      <c r="E10" s="159"/>
      <c r="F10" s="159"/>
      <c r="G10" s="159"/>
      <c r="H10" s="159"/>
      <c r="I10" s="159"/>
      <c r="J10" s="159"/>
      <c r="O10" s="74"/>
      <c r="P10" s="74"/>
      <c r="Q10" s="74"/>
      <c r="R10" s="74"/>
      <c r="S10" s="74"/>
      <c r="T10" s="74"/>
      <c r="U10" s="74"/>
      <c r="V10" s="74"/>
    </row>
    <row r="11" spans="1:22" ht="16.5" customHeight="1">
      <c r="A11" s="146"/>
      <c r="B11" s="164" t="s">
        <v>224</v>
      </c>
      <c r="C11" s="165"/>
      <c r="D11" s="165"/>
      <c r="E11" s="165"/>
      <c r="F11" s="165"/>
      <c r="G11" s="165"/>
      <c r="H11" s="165"/>
      <c r="I11" s="166"/>
      <c r="J11" s="71" t="s">
        <v>219</v>
      </c>
    </row>
    <row r="12" spans="1:22" ht="31.5" customHeight="1">
      <c r="A12" s="156"/>
      <c r="B12" s="87" t="s">
        <v>212</v>
      </c>
      <c r="C12" s="87" t="s">
        <v>206</v>
      </c>
      <c r="D12" s="178" t="s">
        <v>207</v>
      </c>
      <c r="E12" s="179"/>
      <c r="F12" s="92" t="s">
        <v>208</v>
      </c>
      <c r="G12" s="93" t="s">
        <v>237</v>
      </c>
      <c r="H12" s="92" t="s">
        <v>209</v>
      </c>
      <c r="I12" s="92" t="s">
        <v>210</v>
      </c>
      <c r="J12" s="86" t="s">
        <v>211</v>
      </c>
    </row>
    <row r="13" spans="1:22" ht="22.5" customHeight="1" thickBot="1">
      <c r="A13" s="13">
        <v>2015</v>
      </c>
      <c r="B13" s="82" t="s">
        <v>241</v>
      </c>
      <c r="C13" s="78">
        <v>6415922</v>
      </c>
      <c r="D13" s="180" t="s">
        <v>241</v>
      </c>
      <c r="E13" s="180"/>
      <c r="F13" s="51" t="s">
        <v>241</v>
      </c>
      <c r="G13" s="83" t="s">
        <v>241</v>
      </c>
      <c r="H13" s="83" t="s">
        <v>241</v>
      </c>
      <c r="I13" s="83" t="s">
        <v>241</v>
      </c>
      <c r="J13" s="78">
        <v>38991159</v>
      </c>
    </row>
    <row r="14" spans="1:22" ht="18" thickTop="1" thickBot="1">
      <c r="A14" s="43" t="s">
        <v>4</v>
      </c>
      <c r="B14" s="84"/>
      <c r="C14" s="84"/>
      <c r="D14" s="84"/>
      <c r="E14" s="84"/>
      <c r="F14" s="84"/>
      <c r="G14" s="84"/>
      <c r="H14" s="84"/>
      <c r="I14" s="84"/>
      <c r="J14" s="84"/>
    </row>
    <row r="15" spans="1:22" ht="17.25" thickTop="1">
      <c r="A15" s="75" t="s">
        <v>4</v>
      </c>
      <c r="B15" s="167" t="s">
        <v>218</v>
      </c>
      <c r="C15" s="168"/>
      <c r="D15" s="168"/>
      <c r="E15" s="168"/>
      <c r="F15" s="168"/>
      <c r="G15" s="168"/>
      <c r="H15" s="168"/>
      <c r="I15" s="168"/>
      <c r="J15" s="169"/>
    </row>
    <row r="16" spans="1:22">
      <c r="A16" s="76"/>
      <c r="B16" s="181" t="s">
        <v>219</v>
      </c>
      <c r="C16" s="182"/>
      <c r="D16" s="182"/>
      <c r="E16" s="182"/>
      <c r="F16" s="182"/>
      <c r="G16" s="182"/>
      <c r="H16" s="182"/>
      <c r="I16" s="182"/>
      <c r="J16" s="183"/>
    </row>
    <row r="17" spans="1:10" ht="35.25" customHeight="1">
      <c r="A17" s="94"/>
      <c r="B17" s="47" t="s">
        <v>204</v>
      </c>
      <c r="C17" s="92" t="s">
        <v>210</v>
      </c>
      <c r="D17" s="93" t="s">
        <v>232</v>
      </c>
      <c r="E17" s="87" t="s">
        <v>203</v>
      </c>
      <c r="F17" s="88" t="s">
        <v>208</v>
      </c>
      <c r="G17" s="87" t="s">
        <v>205</v>
      </c>
      <c r="H17" s="87" t="s">
        <v>212</v>
      </c>
      <c r="I17" s="93" t="s">
        <v>213</v>
      </c>
      <c r="J17" s="92" t="s">
        <v>209</v>
      </c>
    </row>
    <row r="18" spans="1:10" ht="17.25" thickBot="1">
      <c r="A18" s="13">
        <v>2015</v>
      </c>
      <c r="B18" s="78">
        <v>4420253</v>
      </c>
      <c r="C18" s="51" t="s">
        <v>241</v>
      </c>
      <c r="D18" s="51" t="s">
        <v>241</v>
      </c>
      <c r="E18" s="78">
        <v>7977324</v>
      </c>
      <c r="F18" s="83" t="s">
        <v>241</v>
      </c>
      <c r="G18" s="78">
        <v>34545751</v>
      </c>
      <c r="H18" s="78">
        <v>16063596</v>
      </c>
      <c r="I18" s="45" t="s">
        <v>241</v>
      </c>
      <c r="J18" s="45" t="s">
        <v>241</v>
      </c>
    </row>
    <row r="19" spans="1:10" ht="18" thickTop="1" thickBot="1">
      <c r="A19" s="43" t="s">
        <v>4</v>
      </c>
      <c r="B19" s="50"/>
      <c r="C19" s="50"/>
      <c r="D19" s="50"/>
      <c r="E19" s="50"/>
      <c r="F19" s="50"/>
      <c r="G19" s="50"/>
      <c r="H19" s="84"/>
    </row>
    <row r="20" spans="1:10" ht="43.5" customHeight="1" thickTop="1">
      <c r="A20" s="155" t="s">
        <v>4</v>
      </c>
      <c r="B20" s="170" t="s">
        <v>231</v>
      </c>
      <c r="C20" s="171"/>
      <c r="D20" s="171"/>
      <c r="E20" s="171"/>
      <c r="F20" s="171"/>
      <c r="G20" s="171"/>
      <c r="H20" s="172"/>
      <c r="I20" s="184" t="s">
        <v>233</v>
      </c>
      <c r="J20" s="185"/>
    </row>
    <row r="21" spans="1:10" ht="16.5" customHeight="1">
      <c r="A21" s="146"/>
      <c r="B21" s="164" t="s">
        <v>118</v>
      </c>
      <c r="C21" s="165"/>
      <c r="D21" s="165"/>
      <c r="E21" s="165"/>
      <c r="F21" s="166"/>
      <c r="G21" s="164" t="s">
        <v>117</v>
      </c>
      <c r="H21" s="166"/>
      <c r="I21" s="186" t="s">
        <v>202</v>
      </c>
      <c r="J21" s="187" t="s">
        <v>236</v>
      </c>
    </row>
    <row r="22" spans="1:10" ht="41.25" customHeight="1">
      <c r="A22" s="156"/>
      <c r="B22" s="89" t="s">
        <v>234</v>
      </c>
      <c r="C22" s="89" t="s">
        <v>235</v>
      </c>
      <c r="D22" s="89" t="s">
        <v>214</v>
      </c>
      <c r="E22" s="89" t="s">
        <v>215</v>
      </c>
      <c r="F22" s="90" t="s">
        <v>216</v>
      </c>
      <c r="G22" s="70" t="s">
        <v>214</v>
      </c>
      <c r="H22" s="73" t="s">
        <v>217</v>
      </c>
      <c r="I22" s="174"/>
      <c r="J22" s="170"/>
    </row>
    <row r="23" spans="1:10" ht="22.5" customHeight="1" thickBot="1">
      <c r="A23" s="13">
        <v>2015</v>
      </c>
      <c r="B23" s="78">
        <v>43971281</v>
      </c>
      <c r="C23" s="78">
        <v>20334357</v>
      </c>
      <c r="D23" s="72" t="s">
        <v>241</v>
      </c>
      <c r="E23" s="72" t="s">
        <v>241</v>
      </c>
      <c r="F23" s="46" t="s">
        <v>241</v>
      </c>
      <c r="G23" s="46" t="s">
        <v>241</v>
      </c>
      <c r="H23" s="85" t="s">
        <v>241</v>
      </c>
      <c r="I23" s="78">
        <v>-799104</v>
      </c>
      <c r="J23" s="78">
        <v>1186297</v>
      </c>
    </row>
    <row r="24" spans="1:10" ht="17.25" thickTop="1">
      <c r="A24" s="17" t="s">
        <v>53</v>
      </c>
    </row>
    <row r="25" spans="1:10">
      <c r="A25" s="17" t="s">
        <v>120</v>
      </c>
    </row>
    <row r="26" spans="1:10">
      <c r="A26" s="17" t="s">
        <v>239</v>
      </c>
    </row>
    <row r="27" spans="1:10" ht="17.25" thickBot="1">
      <c r="A27" s="1" t="s">
        <v>4</v>
      </c>
    </row>
    <row r="28" spans="1:10" ht="88.5" customHeight="1" thickBot="1">
      <c r="A28" s="175" t="s">
        <v>238</v>
      </c>
      <c r="B28" s="176"/>
      <c r="C28" s="176"/>
      <c r="D28" s="176"/>
      <c r="E28" s="176"/>
      <c r="F28" s="176"/>
      <c r="G28" s="176"/>
      <c r="H28" s="176"/>
      <c r="I28" s="176"/>
      <c r="J28" s="177"/>
    </row>
  </sheetData>
  <mergeCells count="23">
    <mergeCell ref="B15:J15"/>
    <mergeCell ref="B20:H20"/>
    <mergeCell ref="C5:C6"/>
    <mergeCell ref="D5:D6"/>
    <mergeCell ref="A28:J28"/>
    <mergeCell ref="B21:F21"/>
    <mergeCell ref="G21:H21"/>
    <mergeCell ref="D12:E12"/>
    <mergeCell ref="D13:E13"/>
    <mergeCell ref="B16:J16"/>
    <mergeCell ref="I20:J20"/>
    <mergeCell ref="I21:I22"/>
    <mergeCell ref="J21:J22"/>
    <mergeCell ref="A20:A22"/>
    <mergeCell ref="A1:J1"/>
    <mergeCell ref="A2:J2"/>
    <mergeCell ref="A10:A12"/>
    <mergeCell ref="E4:J4"/>
    <mergeCell ref="E5:J5"/>
    <mergeCell ref="B10:J10"/>
    <mergeCell ref="A4:A6"/>
    <mergeCell ref="B4:D4"/>
    <mergeCell ref="B11:I11"/>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D49"/>
  <sheetViews>
    <sheetView workbookViewId="0">
      <selection activeCell="I25" sqref="I25"/>
    </sheetView>
  </sheetViews>
  <sheetFormatPr defaultRowHeight="16.5"/>
  <cols>
    <col min="1" max="1" width="25.25" customWidth="1"/>
    <col min="2" max="4" width="15.75" customWidth="1"/>
  </cols>
  <sheetData>
    <row r="1" spans="1:4" ht="25.5">
      <c r="A1" s="128" t="s">
        <v>121</v>
      </c>
      <c r="B1" s="128"/>
      <c r="C1" s="128"/>
      <c r="D1" s="128"/>
    </row>
    <row r="2" spans="1:4" ht="19.5">
      <c r="A2" s="129" t="s">
        <v>122</v>
      </c>
      <c r="B2" s="129"/>
      <c r="C2" s="129"/>
      <c r="D2" s="129"/>
    </row>
    <row r="3" spans="1:4" ht="17.25" thickBot="1">
      <c r="A3" s="1" t="s">
        <v>123</v>
      </c>
      <c r="D3" s="61" t="s">
        <v>3</v>
      </c>
    </row>
    <row r="4" spans="1:4" ht="33" customHeight="1" thickTop="1">
      <c r="A4" s="2" t="s">
        <v>4</v>
      </c>
      <c r="B4" s="36" t="s">
        <v>163</v>
      </c>
      <c r="C4" s="36" t="s">
        <v>149</v>
      </c>
      <c r="D4" s="4" t="s">
        <v>164</v>
      </c>
    </row>
    <row r="5" spans="1:4">
      <c r="A5" s="52" t="s">
        <v>15</v>
      </c>
      <c r="B5" s="53">
        <v>81415553</v>
      </c>
      <c r="C5" s="54">
        <v>68622576</v>
      </c>
      <c r="D5" s="55">
        <v>84.3</v>
      </c>
    </row>
    <row r="6" spans="1:4">
      <c r="A6" s="9" t="s">
        <v>16</v>
      </c>
      <c r="B6" s="56">
        <v>106083725</v>
      </c>
      <c r="C6" s="37">
        <v>92494263</v>
      </c>
      <c r="D6" s="11">
        <v>87.2</v>
      </c>
    </row>
    <row r="7" spans="1:4">
      <c r="A7" s="9" t="s">
        <v>17</v>
      </c>
      <c r="B7" s="56">
        <v>105403285</v>
      </c>
      <c r="C7" s="37">
        <v>91541642</v>
      </c>
      <c r="D7" s="11">
        <v>86.8</v>
      </c>
    </row>
    <row r="8" spans="1:4">
      <c r="A8" s="9" t="s">
        <v>18</v>
      </c>
      <c r="B8" s="56">
        <v>117892732</v>
      </c>
      <c r="C8" s="37">
        <v>103321466</v>
      </c>
      <c r="D8" s="11">
        <v>87.6</v>
      </c>
    </row>
    <row r="9" spans="1:4">
      <c r="A9" s="57" t="s">
        <v>35</v>
      </c>
      <c r="B9" s="58">
        <f>SUM(B10,B24,B34)</f>
        <v>240865893</v>
      </c>
      <c r="C9" s="59">
        <f>SUM(C10,C24,C34)</f>
        <v>226860663</v>
      </c>
      <c r="D9" s="99">
        <f>C9/B9*100</f>
        <v>94.185465685670991</v>
      </c>
    </row>
    <row r="10" spans="1:4" ht="13.5" customHeight="1">
      <c r="A10" s="62" t="s">
        <v>150</v>
      </c>
      <c r="B10" s="191">
        <f>SUM(B12:B23)</f>
        <v>15103208</v>
      </c>
      <c r="C10" s="193">
        <f>SUM(C12:C23)</f>
        <v>14968145</v>
      </c>
      <c r="D10" s="195">
        <f>C10/B10*100</f>
        <v>99.105733033670731</v>
      </c>
    </row>
    <row r="11" spans="1:4" ht="13.5" customHeight="1">
      <c r="A11" s="63" t="s">
        <v>124</v>
      </c>
      <c r="B11" s="192"/>
      <c r="C11" s="194"/>
      <c r="D11" s="196"/>
    </row>
    <row r="12" spans="1:4" ht="13.5" customHeight="1">
      <c r="A12" s="64" t="s">
        <v>151</v>
      </c>
      <c r="B12" s="188">
        <v>238249</v>
      </c>
      <c r="C12" s="189">
        <v>215330</v>
      </c>
      <c r="D12" s="190">
        <f>C12/B12*100</f>
        <v>90.380232445886449</v>
      </c>
    </row>
    <row r="13" spans="1:4" ht="13.5" customHeight="1">
      <c r="A13" s="65" t="s">
        <v>125</v>
      </c>
      <c r="B13" s="188"/>
      <c r="C13" s="189"/>
      <c r="D13" s="190"/>
    </row>
    <row r="14" spans="1:4" ht="13.5" customHeight="1">
      <c r="A14" s="64" t="s">
        <v>152</v>
      </c>
      <c r="B14" s="188">
        <v>4843677</v>
      </c>
      <c r="C14" s="189">
        <v>4738490</v>
      </c>
      <c r="D14" s="190">
        <f>C14/B14*100</f>
        <v>97.828364690709151</v>
      </c>
    </row>
    <row r="15" spans="1:4" ht="13.5" customHeight="1">
      <c r="A15" s="65" t="s">
        <v>126</v>
      </c>
      <c r="B15" s="188"/>
      <c r="C15" s="189"/>
      <c r="D15" s="190"/>
    </row>
    <row r="16" spans="1:4" ht="13.5" customHeight="1">
      <c r="A16" s="64" t="s">
        <v>153</v>
      </c>
      <c r="B16" s="188">
        <v>3119987</v>
      </c>
      <c r="C16" s="189">
        <v>3119723</v>
      </c>
      <c r="D16" s="190">
        <f>C16/B16*100</f>
        <v>99.991538426281906</v>
      </c>
    </row>
    <row r="17" spans="1:4" ht="13.5" customHeight="1">
      <c r="A17" s="65" t="s">
        <v>127</v>
      </c>
      <c r="B17" s="188"/>
      <c r="C17" s="189"/>
      <c r="D17" s="190"/>
    </row>
    <row r="18" spans="1:4" ht="13.5" customHeight="1">
      <c r="A18" s="64" t="s">
        <v>154</v>
      </c>
      <c r="B18" s="188">
        <v>963976</v>
      </c>
      <c r="C18" s="189">
        <v>963916</v>
      </c>
      <c r="D18" s="190">
        <f t="shared" ref="D18" si="0">C18/B18*100</f>
        <v>99.99377577865009</v>
      </c>
    </row>
    <row r="19" spans="1:4" ht="13.5" customHeight="1">
      <c r="A19" s="65" t="s">
        <v>128</v>
      </c>
      <c r="B19" s="188"/>
      <c r="C19" s="189"/>
      <c r="D19" s="190"/>
    </row>
    <row r="20" spans="1:4" ht="13.5" customHeight="1">
      <c r="A20" s="64" t="s">
        <v>155</v>
      </c>
      <c r="B20" s="188">
        <v>3286861</v>
      </c>
      <c r="C20" s="189">
        <v>3286861</v>
      </c>
      <c r="D20" s="190">
        <f t="shared" ref="D20" si="1">C20/B20*100</f>
        <v>100</v>
      </c>
    </row>
    <row r="21" spans="1:4" ht="13.5" customHeight="1">
      <c r="A21" s="65" t="s">
        <v>129</v>
      </c>
      <c r="B21" s="188"/>
      <c r="C21" s="189"/>
      <c r="D21" s="190"/>
    </row>
    <row r="22" spans="1:4" ht="13.5" customHeight="1">
      <c r="A22" s="64" t="s">
        <v>156</v>
      </c>
      <c r="B22" s="188">
        <v>2650458</v>
      </c>
      <c r="C22" s="189">
        <v>2643825</v>
      </c>
      <c r="D22" s="190">
        <f t="shared" ref="D22" si="2">C22/B22*100</f>
        <v>99.749741365454568</v>
      </c>
    </row>
    <row r="23" spans="1:4" ht="13.5" customHeight="1">
      <c r="A23" s="66" t="s">
        <v>130</v>
      </c>
      <c r="B23" s="197"/>
      <c r="C23" s="198"/>
      <c r="D23" s="190"/>
    </row>
    <row r="24" spans="1:4" ht="13.5" customHeight="1">
      <c r="A24" s="62" t="s">
        <v>157</v>
      </c>
      <c r="B24" s="191">
        <f>SUM(B26:B33)</f>
        <v>24824256</v>
      </c>
      <c r="C24" s="193">
        <f>SUM(C26:C33)</f>
        <v>10954089</v>
      </c>
      <c r="D24" s="195">
        <f>C24/B24*100</f>
        <v>44.126555091922995</v>
      </c>
    </row>
    <row r="25" spans="1:4" ht="13.5" customHeight="1">
      <c r="A25" s="63" t="s">
        <v>131</v>
      </c>
      <c r="B25" s="192"/>
      <c r="C25" s="194"/>
      <c r="D25" s="196"/>
    </row>
    <row r="26" spans="1:4" ht="13.5" customHeight="1">
      <c r="A26" s="64" t="s">
        <v>158</v>
      </c>
      <c r="B26" s="188">
        <v>4330152</v>
      </c>
      <c r="C26" s="189">
        <v>4330152</v>
      </c>
      <c r="D26" s="190">
        <f>C26/B26*100</f>
        <v>100</v>
      </c>
    </row>
    <row r="27" spans="1:4" ht="13.5" customHeight="1">
      <c r="A27" s="65" t="s">
        <v>132</v>
      </c>
      <c r="B27" s="188"/>
      <c r="C27" s="189"/>
      <c r="D27" s="190"/>
    </row>
    <row r="28" spans="1:4" ht="13.5" customHeight="1">
      <c r="A28" s="64" t="s">
        <v>159</v>
      </c>
      <c r="B28" s="188">
        <v>1428722</v>
      </c>
      <c r="C28" s="189">
        <v>1048105</v>
      </c>
      <c r="D28" s="190">
        <f>C28/B28*100</f>
        <v>73.359617896273733</v>
      </c>
    </row>
    <row r="29" spans="1:4" ht="13.5" customHeight="1">
      <c r="A29" s="65" t="s">
        <v>133</v>
      </c>
      <c r="B29" s="188"/>
      <c r="C29" s="189"/>
      <c r="D29" s="190"/>
    </row>
    <row r="30" spans="1:4" ht="13.5" customHeight="1">
      <c r="A30" s="64" t="s">
        <v>160</v>
      </c>
      <c r="B30" s="188">
        <v>5271014</v>
      </c>
      <c r="C30" s="189">
        <v>3836908</v>
      </c>
      <c r="D30" s="190">
        <f>C30/B30*100</f>
        <v>72.792597401562588</v>
      </c>
    </row>
    <row r="31" spans="1:4" ht="13.5" customHeight="1">
      <c r="A31" s="65" t="s">
        <v>134</v>
      </c>
      <c r="B31" s="188"/>
      <c r="C31" s="189"/>
      <c r="D31" s="190"/>
    </row>
    <row r="32" spans="1:4" ht="13.5" customHeight="1">
      <c r="A32" s="64" t="s">
        <v>161</v>
      </c>
      <c r="B32" s="188">
        <v>13794368</v>
      </c>
      <c r="C32" s="189">
        <v>1738924</v>
      </c>
      <c r="D32" s="190">
        <f>C32/B32*100</f>
        <v>12.606043277952278</v>
      </c>
    </row>
    <row r="33" spans="1:4" ht="13.5" customHeight="1">
      <c r="A33" s="66" t="s">
        <v>135</v>
      </c>
      <c r="B33" s="197"/>
      <c r="C33" s="198"/>
      <c r="D33" s="190"/>
    </row>
    <row r="34" spans="1:4" ht="13.5" customHeight="1">
      <c r="A34" s="62" t="s">
        <v>162</v>
      </c>
      <c r="B34" s="191">
        <f>SUM(B37:B46)</f>
        <v>200938429</v>
      </c>
      <c r="C34" s="193">
        <f>SUM(C37:C46)</f>
        <v>200938429</v>
      </c>
      <c r="D34" s="195">
        <f>C34/B34*100</f>
        <v>100</v>
      </c>
    </row>
    <row r="35" spans="1:4" ht="13.5" customHeight="1">
      <c r="A35" s="63" t="s">
        <v>136</v>
      </c>
      <c r="B35" s="192"/>
      <c r="C35" s="194"/>
      <c r="D35" s="196"/>
    </row>
    <row r="36" spans="1:4" ht="13.5" customHeight="1">
      <c r="A36" s="63" t="s">
        <v>137</v>
      </c>
      <c r="B36" s="192"/>
      <c r="C36" s="194"/>
      <c r="D36" s="196"/>
    </row>
    <row r="37" spans="1:4" ht="13.5" customHeight="1">
      <c r="A37" s="64" t="s">
        <v>138</v>
      </c>
      <c r="B37" s="188">
        <v>19538706</v>
      </c>
      <c r="C37" s="189">
        <v>19538706</v>
      </c>
      <c r="D37" s="190">
        <f>C37/B37*100</f>
        <v>100</v>
      </c>
    </row>
    <row r="38" spans="1:4" ht="13.5" customHeight="1">
      <c r="A38" s="65" t="s">
        <v>139</v>
      </c>
      <c r="B38" s="188"/>
      <c r="C38" s="189"/>
      <c r="D38" s="190"/>
    </row>
    <row r="39" spans="1:4" ht="13.5" customHeight="1">
      <c r="A39" s="64" t="s">
        <v>140</v>
      </c>
      <c r="B39" s="188">
        <v>170027903</v>
      </c>
      <c r="C39" s="189">
        <v>170027903</v>
      </c>
      <c r="D39" s="190">
        <f>C39/B39*100</f>
        <v>100</v>
      </c>
    </row>
    <row r="40" spans="1:4" ht="13.5" customHeight="1">
      <c r="A40" s="65" t="s">
        <v>141</v>
      </c>
      <c r="B40" s="188"/>
      <c r="C40" s="189"/>
      <c r="D40" s="190"/>
    </row>
    <row r="41" spans="1:4" ht="13.5" customHeight="1">
      <c r="A41" s="64" t="s">
        <v>142</v>
      </c>
      <c r="B41" s="188">
        <v>112988</v>
      </c>
      <c r="C41" s="189">
        <v>112988</v>
      </c>
      <c r="D41" s="190">
        <f t="shared" ref="D41" si="3">C41/B41*100</f>
        <v>100</v>
      </c>
    </row>
    <row r="42" spans="1:4" ht="13.5" customHeight="1">
      <c r="A42" s="65" t="s">
        <v>143</v>
      </c>
      <c r="B42" s="188"/>
      <c r="C42" s="189"/>
      <c r="D42" s="190"/>
    </row>
    <row r="43" spans="1:4" ht="13.5" customHeight="1">
      <c r="A43" s="64" t="s">
        <v>144</v>
      </c>
      <c r="B43" s="188">
        <v>11258832</v>
      </c>
      <c r="C43" s="189">
        <v>11258832</v>
      </c>
      <c r="D43" s="190">
        <f t="shared" ref="D43" si="4">C43/B43*100</f>
        <v>100</v>
      </c>
    </row>
    <row r="44" spans="1:4" ht="13.5" customHeight="1">
      <c r="A44" s="65" t="s">
        <v>145</v>
      </c>
      <c r="B44" s="188"/>
      <c r="C44" s="189"/>
      <c r="D44" s="190"/>
    </row>
    <row r="45" spans="1:4" ht="13.5" customHeight="1">
      <c r="A45" s="64" t="s">
        <v>146</v>
      </c>
      <c r="B45" s="199" t="s">
        <v>241</v>
      </c>
      <c r="C45" s="201" t="s">
        <v>241</v>
      </c>
      <c r="D45" s="201" t="s">
        <v>241</v>
      </c>
    </row>
    <row r="46" spans="1:4" ht="13.5" customHeight="1" thickBot="1">
      <c r="A46" s="67" t="s">
        <v>147</v>
      </c>
      <c r="B46" s="200"/>
      <c r="C46" s="202"/>
      <c r="D46" s="202"/>
    </row>
    <row r="47" spans="1:4" ht="17.25" thickTop="1">
      <c r="A47" s="17" t="s">
        <v>53</v>
      </c>
    </row>
    <row r="48" spans="1:4">
      <c r="A48" s="17" t="s">
        <v>148</v>
      </c>
    </row>
    <row r="49" spans="1:1">
      <c r="A49" s="25" t="s">
        <v>4</v>
      </c>
    </row>
  </sheetData>
  <mergeCells count="56">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D32:D33"/>
    <mergeCell ref="B26:B27"/>
    <mergeCell ref="C26:C27"/>
    <mergeCell ref="D26:D27"/>
    <mergeCell ref="B28:B29"/>
    <mergeCell ref="C28:C29"/>
    <mergeCell ref="D28:D29"/>
    <mergeCell ref="B45:B46"/>
    <mergeCell ref="C45:C46"/>
    <mergeCell ref="D45:D46"/>
    <mergeCell ref="B39:B40"/>
    <mergeCell ref="C39:C40"/>
    <mergeCell ref="D39:D40"/>
    <mergeCell ref="B41:B42"/>
    <mergeCell ref="C41:C42"/>
    <mergeCell ref="D41:D42"/>
    <mergeCell ref="A1:D1"/>
    <mergeCell ref="A2:D2"/>
    <mergeCell ref="B43:B44"/>
    <mergeCell ref="C43:C44"/>
    <mergeCell ref="D43:D44"/>
    <mergeCell ref="B34:B36"/>
    <mergeCell ref="C34:C36"/>
    <mergeCell ref="D34:D36"/>
    <mergeCell ref="B37:B38"/>
    <mergeCell ref="C37:C38"/>
    <mergeCell ref="D37:D38"/>
    <mergeCell ref="B30:B31"/>
    <mergeCell ref="C30:C31"/>
    <mergeCell ref="D30:D31"/>
    <mergeCell ref="B32:B33"/>
    <mergeCell ref="C32:C33"/>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G38"/>
  <sheetViews>
    <sheetView tabSelected="1" workbookViewId="0">
      <selection activeCell="K30" sqref="K30"/>
    </sheetView>
  </sheetViews>
  <sheetFormatPr defaultRowHeight="16.5"/>
  <cols>
    <col min="2" max="2" width="7.75" customWidth="1"/>
    <col min="3" max="3" width="16.125" customWidth="1"/>
    <col min="4" max="4" width="7.75" customWidth="1"/>
    <col min="5" max="5" width="16" customWidth="1"/>
    <col min="6" max="6" width="6.875" customWidth="1"/>
    <col min="7" max="7" width="14.75" customWidth="1"/>
  </cols>
  <sheetData>
    <row r="1" spans="1:7" ht="25.5">
      <c r="A1" s="128" t="s">
        <v>165</v>
      </c>
      <c r="B1" s="128"/>
      <c r="C1" s="128"/>
      <c r="D1" s="128"/>
      <c r="E1" s="128"/>
      <c r="F1" s="128"/>
      <c r="G1" s="128"/>
    </row>
    <row r="2" spans="1:7" ht="19.5">
      <c r="A2" s="129" t="s">
        <v>166</v>
      </c>
      <c r="B2" s="129"/>
      <c r="C2" s="129"/>
      <c r="D2" s="129"/>
      <c r="E2" s="129"/>
      <c r="F2" s="129"/>
      <c r="G2" s="129"/>
    </row>
    <row r="3" spans="1:7" ht="17.25" thickBot="1">
      <c r="A3" s="1" t="s">
        <v>167</v>
      </c>
      <c r="G3" s="61" t="s">
        <v>168</v>
      </c>
    </row>
    <row r="4" spans="1:7" ht="17.25" thickTop="1">
      <c r="A4" s="115" t="s">
        <v>4</v>
      </c>
      <c r="B4" s="118" t="s">
        <v>119</v>
      </c>
      <c r="C4" s="120"/>
      <c r="D4" s="118" t="s">
        <v>170</v>
      </c>
      <c r="E4" s="120"/>
      <c r="F4" s="118" t="s">
        <v>172</v>
      </c>
      <c r="G4" s="119"/>
    </row>
    <row r="5" spans="1:7">
      <c r="A5" s="116"/>
      <c r="B5" s="204" t="s">
        <v>169</v>
      </c>
      <c r="C5" s="206"/>
      <c r="D5" s="204" t="s">
        <v>171</v>
      </c>
      <c r="E5" s="206"/>
      <c r="F5" s="204" t="s">
        <v>173</v>
      </c>
      <c r="G5" s="205"/>
    </row>
    <row r="6" spans="1:7">
      <c r="A6" s="116"/>
      <c r="B6" s="6" t="s">
        <v>174</v>
      </c>
      <c r="C6" s="6" t="s">
        <v>176</v>
      </c>
      <c r="D6" s="6" t="s">
        <v>174</v>
      </c>
      <c r="E6" s="6" t="s">
        <v>176</v>
      </c>
      <c r="F6" s="6" t="s">
        <v>174</v>
      </c>
      <c r="G6" s="8" t="s">
        <v>176</v>
      </c>
    </row>
    <row r="7" spans="1:7">
      <c r="A7" s="123"/>
      <c r="B7" s="7" t="s">
        <v>175</v>
      </c>
      <c r="C7" s="7" t="s">
        <v>177</v>
      </c>
      <c r="D7" s="7" t="s">
        <v>175</v>
      </c>
      <c r="E7" s="7" t="s">
        <v>177</v>
      </c>
      <c r="F7" s="7" t="s">
        <v>175</v>
      </c>
      <c r="G7" s="5" t="s">
        <v>177</v>
      </c>
    </row>
    <row r="8" spans="1:7" ht="21" customHeight="1">
      <c r="A8" s="9" t="s">
        <v>17</v>
      </c>
      <c r="B8" s="56">
        <v>208292</v>
      </c>
      <c r="C8" s="37">
        <v>960743872163</v>
      </c>
      <c r="D8" s="37">
        <v>207427</v>
      </c>
      <c r="E8" s="37">
        <v>867494742444</v>
      </c>
      <c r="F8" s="11">
        <v>865</v>
      </c>
      <c r="G8" s="37">
        <v>93249129719</v>
      </c>
    </row>
    <row r="9" spans="1:7" ht="21" customHeight="1">
      <c r="A9" s="9" t="s">
        <v>18</v>
      </c>
      <c r="B9" s="56">
        <v>209490</v>
      </c>
      <c r="C9" s="37">
        <v>981959278744</v>
      </c>
      <c r="D9" s="37">
        <v>206695</v>
      </c>
      <c r="E9" s="37">
        <v>882684080679</v>
      </c>
      <c r="F9" s="11">
        <v>2795</v>
      </c>
      <c r="G9" s="37">
        <v>99275198065</v>
      </c>
    </row>
    <row r="10" spans="1:7" ht="21" customHeight="1">
      <c r="A10" s="20" t="s">
        <v>35</v>
      </c>
      <c r="B10" s="69">
        <f>SUM(B11:B35)</f>
        <v>215808</v>
      </c>
      <c r="C10" s="60">
        <f>SUM(C11:C35)</f>
        <v>1069457738377</v>
      </c>
      <c r="D10" s="60">
        <f t="shared" ref="D10:G10" si="0">SUM(D11:D35)</f>
        <v>211386</v>
      </c>
      <c r="E10" s="60">
        <f t="shared" si="0"/>
        <v>944921098312</v>
      </c>
      <c r="F10" s="60">
        <f t="shared" si="0"/>
        <v>4422</v>
      </c>
      <c r="G10" s="60">
        <f t="shared" si="0"/>
        <v>124536640065</v>
      </c>
    </row>
    <row r="11" spans="1:7" ht="19.5" customHeight="1">
      <c r="A11" s="23" t="s">
        <v>178</v>
      </c>
      <c r="B11" s="188">
        <f>SUM(D11,F11)</f>
        <v>13608</v>
      </c>
      <c r="C11" s="189">
        <f>SUM(E11,G11)</f>
        <v>730555968325</v>
      </c>
      <c r="D11" s="189">
        <v>12181</v>
      </c>
      <c r="E11" s="189">
        <v>610878692852</v>
      </c>
      <c r="F11" s="201">
        <v>1427</v>
      </c>
      <c r="G11" s="189">
        <v>119677275473</v>
      </c>
    </row>
    <row r="12" spans="1:7" ht="19.5" customHeight="1">
      <c r="A12" s="9" t="s">
        <v>179</v>
      </c>
      <c r="B12" s="188"/>
      <c r="C12" s="189"/>
      <c r="D12" s="189"/>
      <c r="E12" s="189"/>
      <c r="F12" s="201"/>
      <c r="G12" s="189"/>
    </row>
    <row r="13" spans="1:7" ht="19.5" customHeight="1">
      <c r="A13" s="9" t="s">
        <v>180</v>
      </c>
      <c r="B13" s="188"/>
      <c r="C13" s="189"/>
      <c r="D13" s="189"/>
      <c r="E13" s="189"/>
      <c r="F13" s="201"/>
      <c r="G13" s="189"/>
    </row>
    <row r="14" spans="1:7" ht="19.5" customHeight="1">
      <c r="A14" s="23" t="s">
        <v>181</v>
      </c>
      <c r="B14" s="188">
        <f t="shared" ref="B14:C14" si="1">SUM(D14,F14)</f>
        <v>109</v>
      </c>
      <c r="C14" s="189">
        <f t="shared" si="1"/>
        <v>132030869609</v>
      </c>
      <c r="D14" s="201">
        <v>107</v>
      </c>
      <c r="E14" s="189">
        <v>131722899987</v>
      </c>
      <c r="F14" s="201">
        <v>2</v>
      </c>
      <c r="G14" s="189">
        <v>307969622</v>
      </c>
    </row>
    <row r="15" spans="1:7" ht="19.5" customHeight="1">
      <c r="A15" s="9" t="s">
        <v>182</v>
      </c>
      <c r="B15" s="188"/>
      <c r="C15" s="189"/>
      <c r="D15" s="201"/>
      <c r="E15" s="189"/>
      <c r="F15" s="201"/>
      <c r="G15" s="189"/>
    </row>
    <row r="16" spans="1:7" ht="19.5" customHeight="1">
      <c r="A16" s="9" t="s">
        <v>183</v>
      </c>
      <c r="B16" s="188"/>
      <c r="C16" s="189"/>
      <c r="D16" s="201"/>
      <c r="E16" s="189"/>
      <c r="F16" s="201"/>
      <c r="G16" s="189"/>
    </row>
    <row r="17" spans="1:7" ht="19.5" customHeight="1">
      <c r="A17" s="23" t="s">
        <v>184</v>
      </c>
      <c r="B17" s="188" t="s">
        <v>241</v>
      </c>
      <c r="C17" s="189" t="s">
        <v>241</v>
      </c>
      <c r="D17" s="135" t="s">
        <v>241</v>
      </c>
      <c r="E17" s="135" t="s">
        <v>241</v>
      </c>
      <c r="F17" s="135" t="s">
        <v>241</v>
      </c>
      <c r="G17" s="135" t="s">
        <v>241</v>
      </c>
    </row>
    <row r="18" spans="1:7" ht="19.5" customHeight="1">
      <c r="A18" s="9" t="s">
        <v>185</v>
      </c>
      <c r="B18" s="188"/>
      <c r="C18" s="189"/>
      <c r="D18" s="135"/>
      <c r="E18" s="135"/>
      <c r="F18" s="135"/>
      <c r="G18" s="135"/>
    </row>
    <row r="19" spans="1:7" ht="19.5" customHeight="1">
      <c r="A19" s="9" t="s">
        <v>186</v>
      </c>
      <c r="B19" s="188"/>
      <c r="C19" s="189"/>
      <c r="D19" s="135"/>
      <c r="E19" s="135"/>
      <c r="F19" s="135"/>
      <c r="G19" s="135"/>
    </row>
    <row r="20" spans="1:7" ht="19.5" customHeight="1">
      <c r="A20" s="23" t="s">
        <v>187</v>
      </c>
      <c r="B20" s="188">
        <f t="shared" ref="B20:C20" si="2">SUM(D20,F20)</f>
        <v>3</v>
      </c>
      <c r="C20" s="189">
        <f t="shared" si="2"/>
        <v>350823570</v>
      </c>
      <c r="D20" s="201">
        <v>3</v>
      </c>
      <c r="E20" s="189">
        <v>350823570</v>
      </c>
      <c r="F20" s="135" t="s">
        <v>241</v>
      </c>
      <c r="G20" s="135" t="s">
        <v>241</v>
      </c>
    </row>
    <row r="21" spans="1:7" ht="19.5" customHeight="1">
      <c r="A21" s="9" t="s">
        <v>188</v>
      </c>
      <c r="B21" s="188"/>
      <c r="C21" s="189"/>
      <c r="D21" s="201"/>
      <c r="E21" s="189"/>
      <c r="F21" s="135"/>
      <c r="G21" s="135"/>
    </row>
    <row r="22" spans="1:7" ht="19.5" customHeight="1">
      <c r="A22" s="9" t="s">
        <v>189</v>
      </c>
      <c r="B22" s="188"/>
      <c r="C22" s="189"/>
      <c r="D22" s="201"/>
      <c r="E22" s="189"/>
      <c r="F22" s="135"/>
      <c r="G22" s="135"/>
    </row>
    <row r="23" spans="1:7" ht="19.5" customHeight="1">
      <c r="A23" s="23" t="s">
        <v>190</v>
      </c>
      <c r="B23" s="188" t="s">
        <v>241</v>
      </c>
      <c r="C23" s="189" t="s">
        <v>241</v>
      </c>
      <c r="D23" s="135" t="s">
        <v>241</v>
      </c>
      <c r="E23" s="135" t="s">
        <v>241</v>
      </c>
      <c r="F23" s="135" t="s">
        <v>241</v>
      </c>
      <c r="G23" s="135" t="s">
        <v>241</v>
      </c>
    </row>
    <row r="24" spans="1:7" ht="19.5" customHeight="1">
      <c r="A24" s="9" t="s">
        <v>191</v>
      </c>
      <c r="B24" s="188"/>
      <c r="C24" s="189"/>
      <c r="D24" s="135"/>
      <c r="E24" s="135"/>
      <c r="F24" s="135"/>
      <c r="G24" s="135"/>
    </row>
    <row r="25" spans="1:7" ht="19.5" customHeight="1">
      <c r="A25" s="9" t="s">
        <v>192</v>
      </c>
      <c r="B25" s="188"/>
      <c r="C25" s="189"/>
      <c r="D25" s="135"/>
      <c r="E25" s="135"/>
      <c r="F25" s="135"/>
      <c r="G25" s="135"/>
    </row>
    <row r="26" spans="1:7" ht="19.5" customHeight="1">
      <c r="A26" s="23" t="s">
        <v>193</v>
      </c>
      <c r="B26" s="188">
        <f>SUM(D26,F26)</f>
        <v>194166</v>
      </c>
      <c r="C26" s="189">
        <f>SUM(E26,G26)</f>
        <v>2468346117</v>
      </c>
      <c r="D26" s="189">
        <v>191311</v>
      </c>
      <c r="E26" s="189">
        <v>2365626627</v>
      </c>
      <c r="F26" s="189">
        <v>2855</v>
      </c>
      <c r="G26" s="189">
        <v>102719490</v>
      </c>
    </row>
    <row r="27" spans="1:7" ht="19.5" customHeight="1">
      <c r="A27" s="9" t="s">
        <v>194</v>
      </c>
      <c r="B27" s="188"/>
      <c r="C27" s="189"/>
      <c r="D27" s="189"/>
      <c r="E27" s="189"/>
      <c r="F27" s="189"/>
      <c r="G27" s="189"/>
    </row>
    <row r="28" spans="1:7" ht="19.5" customHeight="1">
      <c r="A28" s="9" t="s">
        <v>195</v>
      </c>
      <c r="B28" s="188"/>
      <c r="C28" s="189"/>
      <c r="D28" s="189"/>
      <c r="E28" s="189"/>
      <c r="F28" s="189"/>
      <c r="G28" s="189"/>
    </row>
    <row r="29" spans="1:7" ht="19.5" customHeight="1">
      <c r="A29" s="9" t="s">
        <v>196</v>
      </c>
      <c r="B29" s="188"/>
      <c r="C29" s="189"/>
      <c r="D29" s="189"/>
      <c r="E29" s="189"/>
      <c r="F29" s="189"/>
      <c r="G29" s="189"/>
    </row>
    <row r="30" spans="1:7" ht="19.5" customHeight="1">
      <c r="A30" s="23" t="s">
        <v>197</v>
      </c>
      <c r="B30" s="188">
        <f>SUM(D30,F30)</f>
        <v>7818</v>
      </c>
      <c r="C30" s="189">
        <f>SUM(E30,G30)</f>
        <v>203443704626</v>
      </c>
      <c r="D30" s="189">
        <v>7681</v>
      </c>
      <c r="E30" s="189">
        <v>198998197146</v>
      </c>
      <c r="F30" s="201">
        <v>137</v>
      </c>
      <c r="G30" s="189">
        <v>4445507480</v>
      </c>
    </row>
    <row r="31" spans="1:7" ht="19.5" customHeight="1">
      <c r="A31" s="9" t="s">
        <v>185</v>
      </c>
      <c r="B31" s="188"/>
      <c r="C31" s="189"/>
      <c r="D31" s="189"/>
      <c r="E31" s="189"/>
      <c r="F31" s="201"/>
      <c r="G31" s="189"/>
    </row>
    <row r="32" spans="1:7" ht="19.5" customHeight="1">
      <c r="A32" s="9" t="s">
        <v>198</v>
      </c>
      <c r="B32" s="188"/>
      <c r="C32" s="189"/>
      <c r="D32" s="189"/>
      <c r="E32" s="189"/>
      <c r="F32" s="201"/>
      <c r="G32" s="189"/>
    </row>
    <row r="33" spans="1:7" ht="19.5" customHeight="1">
      <c r="A33" s="23" t="s">
        <v>199</v>
      </c>
      <c r="B33" s="199">
        <f>SUM(D33,F33)</f>
        <v>104</v>
      </c>
      <c r="C33" s="189">
        <f>SUM(E33,G33)</f>
        <v>608026130</v>
      </c>
      <c r="D33" s="201">
        <v>103</v>
      </c>
      <c r="E33" s="189">
        <v>604858130</v>
      </c>
      <c r="F33" s="201">
        <v>1</v>
      </c>
      <c r="G33" s="189">
        <v>3168000</v>
      </c>
    </row>
    <row r="34" spans="1:7" ht="19.5" customHeight="1">
      <c r="A34" s="9" t="s">
        <v>200</v>
      </c>
      <c r="B34" s="199"/>
      <c r="C34" s="189"/>
      <c r="D34" s="201"/>
      <c r="E34" s="189"/>
      <c r="F34" s="201"/>
      <c r="G34" s="189"/>
    </row>
    <row r="35" spans="1:7" ht="19.5" customHeight="1" thickBot="1">
      <c r="A35" s="24" t="s">
        <v>201</v>
      </c>
      <c r="B35" s="200"/>
      <c r="C35" s="203"/>
      <c r="D35" s="202"/>
      <c r="E35" s="203"/>
      <c r="F35" s="202"/>
      <c r="G35" s="203"/>
    </row>
    <row r="36" spans="1:7" ht="17.25" thickTop="1">
      <c r="A36" s="17" t="s">
        <v>31</v>
      </c>
    </row>
    <row r="37" spans="1:7">
      <c r="A37" s="1" t="s">
        <v>4</v>
      </c>
    </row>
    <row r="38" spans="1:7">
      <c r="A38" s="25" t="s">
        <v>4</v>
      </c>
    </row>
  </sheetData>
  <mergeCells count="57">
    <mergeCell ref="F4:G4"/>
    <mergeCell ref="F5:G5"/>
    <mergeCell ref="A4:A7"/>
    <mergeCell ref="B4:C4"/>
    <mergeCell ref="B5:C5"/>
    <mergeCell ref="D4:E4"/>
    <mergeCell ref="D5:E5"/>
    <mergeCell ref="G14:G16"/>
    <mergeCell ref="B11:B13"/>
    <mergeCell ref="C11:C13"/>
    <mergeCell ref="D11:D13"/>
    <mergeCell ref="E11:E13"/>
    <mergeCell ref="F11:F13"/>
    <mergeCell ref="G11:G13"/>
    <mergeCell ref="B14:B16"/>
    <mergeCell ref="C14:C16"/>
    <mergeCell ref="D14:D16"/>
    <mergeCell ref="E14:E16"/>
    <mergeCell ref="F14:F16"/>
    <mergeCell ref="G20:G22"/>
    <mergeCell ref="B17:B19"/>
    <mergeCell ref="C17:C19"/>
    <mergeCell ref="D17:D19"/>
    <mergeCell ref="E17:E19"/>
    <mergeCell ref="F17:F19"/>
    <mergeCell ref="G17:G19"/>
    <mergeCell ref="B20:B22"/>
    <mergeCell ref="C20:C22"/>
    <mergeCell ref="D20:D22"/>
    <mergeCell ref="E20:E22"/>
    <mergeCell ref="F20:F22"/>
    <mergeCell ref="D26:D29"/>
    <mergeCell ref="E26:E29"/>
    <mergeCell ref="F26:F29"/>
    <mergeCell ref="G26:G29"/>
    <mergeCell ref="B23:B25"/>
    <mergeCell ref="C23:C25"/>
    <mergeCell ref="D23:D25"/>
    <mergeCell ref="E23:E25"/>
    <mergeCell ref="F23:F25"/>
    <mergeCell ref="G23:G25"/>
    <mergeCell ref="A1:G1"/>
    <mergeCell ref="A2:G2"/>
    <mergeCell ref="B33:B35"/>
    <mergeCell ref="C33:C35"/>
    <mergeCell ref="D33:D35"/>
    <mergeCell ref="E33:E35"/>
    <mergeCell ref="F33:F35"/>
    <mergeCell ref="G33:G35"/>
    <mergeCell ref="B30:B32"/>
    <mergeCell ref="C30:C32"/>
    <mergeCell ref="D30:D32"/>
    <mergeCell ref="E30:E32"/>
    <mergeCell ref="F30:F32"/>
    <mergeCell ref="G30:G32"/>
    <mergeCell ref="B26:B29"/>
    <mergeCell ref="C26:C29"/>
  </mergeCells>
  <phoneticPr fontId="1" type="noConversion"/>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재정</vt:lpstr>
      <vt:lpstr>1. 예산규모, 2. 예산결산총괄</vt:lpstr>
      <vt:lpstr>3. 일반회계 세입결산</vt:lpstr>
      <vt:lpstr>4. 일반회계 세출결산</vt:lpstr>
      <vt:lpstr>5. 특별회계 예산결산</vt:lpstr>
      <vt:lpstr>6. 지방세 징수</vt:lpstr>
      <vt:lpstr>7. 세외수입징수</vt:lpstr>
      <vt:lpstr>8. 공유재산</vt:lpstr>
      <vt:lpstr>'4. 일반회계 세출결산'!Print_Area</vt:lpstr>
      <vt:lpstr>'8. 공유재산'!Print_Area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atec</dc:creator>
  <cp:lastModifiedBy>atec</cp:lastModifiedBy>
  <cp:lastPrinted>2017-02-01T04:29:37Z</cp:lastPrinted>
  <dcterms:created xsi:type="dcterms:W3CDTF">2016-09-08T00:41:54Z</dcterms:created>
  <dcterms:modified xsi:type="dcterms:W3CDTF">2017-02-01T04:29:38Z</dcterms:modified>
</cp:coreProperties>
</file>